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1.37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1" i="1" l="1"/>
  <c r="I51" i="1"/>
  <c r="D51" i="1"/>
  <c r="P50" i="1"/>
  <c r="O50" i="1"/>
  <c r="N50" i="1"/>
  <c r="M50" i="1"/>
  <c r="L50" i="1"/>
  <c r="K50" i="1"/>
  <c r="J50" i="1"/>
  <c r="J51" i="1" s="1"/>
  <c r="I50" i="1"/>
  <c r="H50" i="1"/>
  <c r="G50" i="1"/>
  <c r="F50" i="1"/>
  <c r="E50" i="1"/>
  <c r="D50" i="1"/>
  <c r="C50" i="1"/>
  <c r="P49" i="1"/>
  <c r="P51" i="1" s="1"/>
  <c r="O49" i="1"/>
  <c r="O51" i="1" s="1"/>
  <c r="N49" i="1"/>
  <c r="N51" i="1" s="1"/>
  <c r="M49" i="1"/>
  <c r="M51" i="1" s="1"/>
  <c r="L49" i="1"/>
  <c r="K49" i="1"/>
  <c r="K51" i="1" s="1"/>
  <c r="J49" i="1"/>
  <c r="I49" i="1"/>
  <c r="H49" i="1"/>
  <c r="H51" i="1" s="1"/>
  <c r="G49" i="1"/>
  <c r="G51" i="1" s="1"/>
  <c r="F49" i="1"/>
  <c r="F51" i="1" s="1"/>
  <c r="E49" i="1"/>
  <c r="E51" i="1" s="1"/>
  <c r="D49" i="1"/>
  <c r="C49" i="1"/>
  <c r="C51" i="1" s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O6" i="1"/>
  <c r="N6" i="1"/>
  <c r="M6" i="1"/>
  <c r="L6" i="1"/>
  <c r="K6" i="1"/>
  <c r="J6" i="1"/>
  <c r="I6" i="1"/>
  <c r="H6" i="1"/>
  <c r="G6" i="1"/>
  <c r="F6" i="1"/>
  <c r="E6" i="1"/>
  <c r="D6" i="1"/>
  <c r="C6" i="1"/>
</calcChain>
</file>

<file path=xl/sharedStrings.xml><?xml version="1.0" encoding="utf-8"?>
<sst xmlns="http://schemas.openxmlformats.org/spreadsheetml/2006/main" count="162" uniqueCount="32">
  <si>
    <t>Table 8.3.1.37 Wheat Production in SADC (Production, Area, and Yield), 2000 - 2013</t>
  </si>
  <si>
    <t xml:space="preserve"> </t>
  </si>
  <si>
    <t>Country</t>
  </si>
  <si>
    <t>Unit</t>
  </si>
  <si>
    <t>Angola</t>
  </si>
  <si>
    <t>Production (000 Tonne)</t>
  </si>
  <si>
    <t>n.a.</t>
  </si>
  <si>
    <t>Area Planted (Ha)</t>
  </si>
  <si>
    <t>Yield (kg/ha)</t>
  </si>
  <si>
    <t>Back to Content Page</t>
  </si>
  <si>
    <t>Botswana</t>
  </si>
  <si>
    <t>Democratic Republic of Congo</t>
  </si>
  <si>
    <t>Lesotho</t>
  </si>
  <si>
    <t>14 151.0</t>
  </si>
  <si>
    <t>Madagascar</t>
  </si>
  <si>
    <t>Malawi</t>
  </si>
  <si>
    <t>Mauritius</t>
  </si>
  <si>
    <t>Mozambique</t>
  </si>
  <si>
    <t xml:space="preserve">Namibia </t>
  </si>
  <si>
    <t>Seychelles</t>
  </si>
  <si>
    <t>…</t>
  </si>
  <si>
    <t>South Africa</t>
  </si>
  <si>
    <t>Swaziland</t>
  </si>
  <si>
    <t>United Republic of Tanzania</t>
  </si>
  <si>
    <t>Zambia</t>
  </si>
  <si>
    <t xml:space="preserve">Zimbabwe </t>
  </si>
  <si>
    <t>SADC - Total</t>
  </si>
  <si>
    <t xml:space="preserve">Source: </t>
  </si>
  <si>
    <t>Food and Agriculture Organisation (FAO): FAOSTAT 2014, http://faostat3.fao.org/faostat-gateway/go/to/download/P/PP/E ; Downloaded:  13 October 2014: Angola (2011-2012), Botswana (2013), Democratic Republic of Congo, Madagascar,  Mozambique, Namibia (2011-2012),  Swaziland (2011-2011), Zambia (2011-2013), Zimbabwe (2011-2013)</t>
  </si>
  <si>
    <t xml:space="preserve">SADC  Secretariat AIMS Database, Directorate of Food, Agriculture and Natural Resources (FANR): Lesotho (2000 - 2010), Namibia (2000-2010) </t>
  </si>
  <si>
    <t>United Nations Statistics Division - UNData, Food and Agriculture Organisation (FAO): http://faostat.fao.org/, downloaded 2012:  Lesotho, (2010), Zambia (2000-2010), Zimbabwe (2000-2010)</t>
  </si>
  <si>
    <t xml:space="preserve">National Statistics Offices of Member States: Angola (2000-2010), Botswana,  Lesotho, Malawi, Mauritius, Mozambique, Namibia (2000-2010),  Namibia (2013), Seychelles, South Africa, Swaziland (2000-2010, 2013), United Republic of Tanzania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</si>
</sst>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#\ ###\ ###\ ##0.0\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color theme="1"/>
      <name val="Tahoma"/>
      <family val="2"/>
    </font>
    <font>
      <sz val="10"/>
      <name val="Arial"/>
      <family val="2"/>
    </font>
    <font>
      <b/>
      <sz val="11"/>
      <color indexed="8"/>
      <name val="Tahoma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b/>
      <sz val="11"/>
      <color theme="1"/>
      <name val="Tahoma"/>
      <family val="2"/>
    </font>
    <font>
      <sz val="11"/>
      <color indexed="8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indexed="4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7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1" applyFont="1" applyBorder="1" applyAlignment="1">
      <alignment horizontal="center"/>
    </xf>
    <xf numFmtId="0" fontId="5" fillId="0" borderId="0" xfId="0" applyFont="1" applyBorder="1"/>
    <xf numFmtId="0" fontId="2" fillId="2" borderId="1" xfId="0" applyFont="1" applyFill="1" applyBorder="1" applyAlignment="1">
      <alignment horizontal="center" vertical="center"/>
    </xf>
    <xf numFmtId="1" fontId="2" fillId="3" borderId="1" xfId="1" applyNumberFormat="1" applyFont="1" applyFill="1" applyBorder="1" applyAlignment="1">
      <alignment horizontal="center" vertical="center" wrapText="1"/>
    </xf>
    <xf numFmtId="1" fontId="2" fillId="4" borderId="1" xfId="1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1" xfId="0" applyFont="1" applyFill="1" applyBorder="1"/>
    <xf numFmtId="164" fontId="6" fillId="0" borderId="1" xfId="0" applyNumberFormat="1" applyFont="1" applyFill="1" applyBorder="1" applyAlignment="1">
      <alignment horizontal="right"/>
    </xf>
    <xf numFmtId="164" fontId="6" fillId="0" borderId="1" xfId="0" applyNumberFormat="1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164" fontId="6" fillId="0" borderId="1" xfId="0" applyNumberFormat="1" applyFont="1" applyFill="1" applyBorder="1" applyAlignment="1"/>
    <xf numFmtId="0" fontId="8" fillId="0" borderId="0" xfId="2" applyFont="1" applyAlignment="1" applyProtection="1"/>
    <xf numFmtId="164" fontId="6" fillId="0" borderId="1" xfId="0" applyNumberFormat="1" applyFont="1" applyFill="1" applyBorder="1"/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164" fontId="6" fillId="0" borderId="1" xfId="3" applyNumberFormat="1" applyFont="1" applyFill="1" applyBorder="1"/>
    <xf numFmtId="0" fontId="9" fillId="0" borderId="0" xfId="0" applyFont="1"/>
    <xf numFmtId="0" fontId="6" fillId="0" borderId="0" xfId="0" applyFont="1" applyFill="1"/>
    <xf numFmtId="0" fontId="6" fillId="0" borderId="0" xfId="0" applyFont="1" applyAlignment="1">
      <alignment horizontal="left" wrapText="1"/>
    </xf>
    <xf numFmtId="0" fontId="3" fillId="0" borderId="0" xfId="0" applyFont="1" applyFill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Border="1"/>
    <xf numFmtId="0" fontId="3" fillId="0" borderId="0" xfId="0" applyFont="1" applyFill="1" applyBorder="1"/>
    <xf numFmtId="0" fontId="10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 applyAlignment="1">
      <alignment horizontal="left" wrapText="1"/>
    </xf>
    <xf numFmtId="0" fontId="3" fillId="0" borderId="0" xfId="0" applyFont="1" applyBorder="1" applyAlignment="1">
      <alignment horizontal="left"/>
    </xf>
    <xf numFmtId="0" fontId="6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</cellXfs>
  <cellStyles count="4">
    <cellStyle name="Comma 12" xfId="3"/>
    <cellStyle name="Hyperlink" xfId="2" builtinId="8"/>
    <cellStyle name="Normal" xfId="0" builtinId="0"/>
    <cellStyle name="Normal_A8_Table" xfId="1"/>
  </cellStyles>
  <dxfs count="2"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5"/>
  <sheetViews>
    <sheetView tabSelected="1" topLeftCell="B33" zoomScale="96" zoomScaleNormal="96" workbookViewId="0">
      <selection activeCell="C63" sqref="C63:M64"/>
    </sheetView>
  </sheetViews>
  <sheetFormatPr defaultRowHeight="15" x14ac:dyDescent="0.25"/>
  <cols>
    <col min="1" max="1" width="16.7109375" customWidth="1"/>
    <col min="2" max="2" width="27.28515625" customWidth="1"/>
    <col min="3" max="5" width="15" customWidth="1"/>
    <col min="6" max="15" width="13.5703125" customWidth="1"/>
    <col min="16" max="16" width="15" customWidth="1"/>
  </cols>
  <sheetData>
    <row r="1" spans="1:18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3"/>
    </row>
    <row r="2" spans="1:18" x14ac:dyDescent="0.25">
      <c r="A2" s="4"/>
      <c r="B2" s="4"/>
      <c r="C2" s="4"/>
      <c r="D2" s="2" t="s">
        <v>1</v>
      </c>
      <c r="E2" s="4"/>
      <c r="F2" s="4"/>
      <c r="G2" s="4"/>
      <c r="H2" s="4"/>
      <c r="I2" s="4"/>
      <c r="J2" s="4"/>
      <c r="K2" s="2"/>
      <c r="L2" s="2"/>
      <c r="M2" s="2"/>
      <c r="N2" s="3"/>
      <c r="O2" s="3"/>
    </row>
    <row r="3" spans="1:18" x14ac:dyDescent="0.25">
      <c r="A3" s="5" t="s">
        <v>2</v>
      </c>
      <c r="B3" s="5" t="s">
        <v>3</v>
      </c>
      <c r="C3" s="6">
        <v>2000</v>
      </c>
      <c r="D3" s="6">
        <v>2001</v>
      </c>
      <c r="E3" s="6">
        <v>2002</v>
      </c>
      <c r="F3" s="6">
        <v>2003</v>
      </c>
      <c r="G3" s="6">
        <v>2004</v>
      </c>
      <c r="H3" s="6">
        <v>2005</v>
      </c>
      <c r="I3" s="6">
        <v>2006</v>
      </c>
      <c r="J3" s="6">
        <v>2007</v>
      </c>
      <c r="K3" s="6">
        <v>2008</v>
      </c>
      <c r="L3" s="6">
        <v>2009</v>
      </c>
      <c r="M3" s="6">
        <v>2010</v>
      </c>
      <c r="N3" s="7">
        <v>2011</v>
      </c>
      <c r="O3" s="7">
        <v>2012</v>
      </c>
      <c r="P3" s="7">
        <v>2013</v>
      </c>
    </row>
    <row r="4" spans="1:18" x14ac:dyDescent="0.25">
      <c r="A4" s="8" t="s">
        <v>4</v>
      </c>
      <c r="B4" s="9" t="s">
        <v>5</v>
      </c>
      <c r="C4" s="10">
        <v>4</v>
      </c>
      <c r="D4" s="10">
        <v>4</v>
      </c>
      <c r="E4" s="10">
        <v>4</v>
      </c>
      <c r="F4" s="10">
        <v>4</v>
      </c>
      <c r="G4" s="10">
        <v>4</v>
      </c>
      <c r="H4" s="10">
        <v>4</v>
      </c>
      <c r="I4" s="10">
        <v>4</v>
      </c>
      <c r="J4" s="10">
        <v>4.8</v>
      </c>
      <c r="K4" s="10">
        <v>4.4000000000000004</v>
      </c>
      <c r="L4" s="10">
        <v>5</v>
      </c>
      <c r="M4" s="10">
        <v>5</v>
      </c>
      <c r="N4" s="10">
        <v>4</v>
      </c>
      <c r="O4" s="10">
        <v>4</v>
      </c>
      <c r="P4" s="11" t="s">
        <v>6</v>
      </c>
    </row>
    <row r="5" spans="1:18" x14ac:dyDescent="0.25">
      <c r="A5" s="12"/>
      <c r="B5" s="9" t="s">
        <v>7</v>
      </c>
      <c r="C5" s="10">
        <v>2300</v>
      </c>
      <c r="D5" s="10">
        <v>2400</v>
      </c>
      <c r="E5" s="10">
        <v>2400</v>
      </c>
      <c r="F5" s="10">
        <v>2400</v>
      </c>
      <c r="G5" s="10">
        <v>2400</v>
      </c>
      <c r="H5" s="10">
        <v>2400</v>
      </c>
      <c r="I5" s="10">
        <v>2400</v>
      </c>
      <c r="J5" s="10">
        <v>2500</v>
      </c>
      <c r="K5" s="10">
        <v>2000</v>
      </c>
      <c r="L5" s="10">
        <v>2500</v>
      </c>
      <c r="M5" s="10">
        <v>2500</v>
      </c>
      <c r="N5" s="10">
        <v>3650</v>
      </c>
      <c r="O5" s="10">
        <v>3400</v>
      </c>
      <c r="P5" s="11" t="s">
        <v>6</v>
      </c>
    </row>
    <row r="6" spans="1:18" x14ac:dyDescent="0.25">
      <c r="A6" s="13"/>
      <c r="B6" s="9" t="s">
        <v>8</v>
      </c>
      <c r="C6" s="14">
        <f t="shared" ref="C6:O6" si="0">(C4*1000*1000)/C5</f>
        <v>1739.1304347826087</v>
      </c>
      <c r="D6" s="14">
        <f t="shared" si="0"/>
        <v>1666.6666666666667</v>
      </c>
      <c r="E6" s="14">
        <f t="shared" si="0"/>
        <v>1666.6666666666667</v>
      </c>
      <c r="F6" s="14">
        <f t="shared" si="0"/>
        <v>1666.6666666666667</v>
      </c>
      <c r="G6" s="14">
        <f t="shared" si="0"/>
        <v>1666.6666666666667</v>
      </c>
      <c r="H6" s="14">
        <f t="shared" si="0"/>
        <v>1666.6666666666667</v>
      </c>
      <c r="I6" s="14">
        <f t="shared" si="0"/>
        <v>1666.6666666666667</v>
      </c>
      <c r="J6" s="14">
        <f t="shared" si="0"/>
        <v>1920</v>
      </c>
      <c r="K6" s="14">
        <f t="shared" si="0"/>
        <v>2200</v>
      </c>
      <c r="L6" s="14">
        <f t="shared" si="0"/>
        <v>2000</v>
      </c>
      <c r="M6" s="14">
        <f t="shared" si="0"/>
        <v>2000</v>
      </c>
      <c r="N6" s="14">
        <f t="shared" si="0"/>
        <v>1095.8904109589041</v>
      </c>
      <c r="O6" s="14">
        <f t="shared" si="0"/>
        <v>1176.4705882352941</v>
      </c>
      <c r="P6" s="11" t="s">
        <v>6</v>
      </c>
      <c r="R6" s="15" t="s">
        <v>9</v>
      </c>
    </row>
    <row r="7" spans="1:18" x14ac:dyDescent="0.25">
      <c r="A7" s="8" t="s">
        <v>10</v>
      </c>
      <c r="B7" s="9" t="s">
        <v>5</v>
      </c>
      <c r="C7" s="10">
        <v>0.5</v>
      </c>
      <c r="D7" s="10">
        <v>0.55000000000000004</v>
      </c>
      <c r="E7" s="10">
        <v>0.55000000000000004</v>
      </c>
      <c r="F7" s="10">
        <v>0.55000000000000004</v>
      </c>
      <c r="G7" s="10">
        <v>0.55000000000000004</v>
      </c>
      <c r="H7" s="10">
        <v>0.55000000000000004</v>
      </c>
      <c r="I7" s="10">
        <v>0.55000000000000004</v>
      </c>
      <c r="J7" s="10">
        <v>0.6</v>
      </c>
      <c r="K7" s="10">
        <v>0.104</v>
      </c>
      <c r="L7" s="11">
        <v>1.5</v>
      </c>
      <c r="M7" s="11">
        <v>1.65</v>
      </c>
      <c r="N7" s="10">
        <v>2.7</v>
      </c>
      <c r="O7" s="10">
        <v>2.2999999999999998</v>
      </c>
      <c r="P7" s="16">
        <v>3.9580000000000002</v>
      </c>
    </row>
    <row r="8" spans="1:18" x14ac:dyDescent="0.25">
      <c r="A8" s="12"/>
      <c r="B8" s="9" t="s">
        <v>7</v>
      </c>
      <c r="C8" s="10">
        <v>300</v>
      </c>
      <c r="D8" s="10">
        <v>350</v>
      </c>
      <c r="E8" s="10">
        <v>350</v>
      </c>
      <c r="F8" s="10">
        <v>350</v>
      </c>
      <c r="G8" s="10">
        <v>350</v>
      </c>
      <c r="H8" s="10">
        <v>350</v>
      </c>
      <c r="I8" s="10">
        <v>350</v>
      </c>
      <c r="J8" s="10">
        <v>400</v>
      </c>
      <c r="K8" s="10">
        <v>130</v>
      </c>
      <c r="L8" s="11">
        <v>1752</v>
      </c>
      <c r="M8" s="11">
        <v>1583</v>
      </c>
      <c r="N8" s="10">
        <v>1325</v>
      </c>
      <c r="O8" s="10">
        <v>1258</v>
      </c>
      <c r="P8" s="16">
        <v>3420</v>
      </c>
    </row>
    <row r="9" spans="1:18" x14ac:dyDescent="0.25">
      <c r="A9" s="13"/>
      <c r="B9" s="9" t="s">
        <v>8</v>
      </c>
      <c r="C9" s="14">
        <f t="shared" ref="C9:P9" si="1">(C7*1000*1000)/C8</f>
        <v>1666.6666666666667</v>
      </c>
      <c r="D9" s="14">
        <f t="shared" si="1"/>
        <v>1571.4285714285713</v>
      </c>
      <c r="E9" s="14">
        <f t="shared" si="1"/>
        <v>1571.4285714285713</v>
      </c>
      <c r="F9" s="14">
        <f t="shared" si="1"/>
        <v>1571.4285714285713</v>
      </c>
      <c r="G9" s="14">
        <f t="shared" si="1"/>
        <v>1571.4285714285713</v>
      </c>
      <c r="H9" s="14">
        <f t="shared" si="1"/>
        <v>1571.4285714285713</v>
      </c>
      <c r="I9" s="14">
        <f t="shared" si="1"/>
        <v>1571.4285714285713</v>
      </c>
      <c r="J9" s="14">
        <f t="shared" si="1"/>
        <v>1500</v>
      </c>
      <c r="K9" s="14">
        <f t="shared" si="1"/>
        <v>800</v>
      </c>
      <c r="L9" s="14">
        <f t="shared" si="1"/>
        <v>856.16438356164383</v>
      </c>
      <c r="M9" s="14">
        <f t="shared" si="1"/>
        <v>1042.3246999368289</v>
      </c>
      <c r="N9" s="14">
        <f t="shared" si="1"/>
        <v>2037.7358490566037</v>
      </c>
      <c r="O9" s="14">
        <f t="shared" si="1"/>
        <v>1828.2988871224165</v>
      </c>
      <c r="P9" s="14">
        <f t="shared" si="1"/>
        <v>1157.3099415204679</v>
      </c>
    </row>
    <row r="10" spans="1:18" x14ac:dyDescent="0.25">
      <c r="A10" s="17" t="s">
        <v>11</v>
      </c>
      <c r="B10" s="9" t="s">
        <v>5</v>
      </c>
      <c r="C10" s="10">
        <v>9.3849999999999998</v>
      </c>
      <c r="D10" s="10">
        <v>8.8970000000000002</v>
      </c>
      <c r="E10" s="10">
        <v>8.44</v>
      </c>
      <c r="F10" s="10">
        <v>8.49</v>
      </c>
      <c r="G10" s="10">
        <v>8.5399999999999991</v>
      </c>
      <c r="H10" s="10">
        <v>8.59</v>
      </c>
      <c r="I10" s="10">
        <v>8.64</v>
      </c>
      <c r="J10" s="10">
        <v>8.69</v>
      </c>
      <c r="K10" s="10">
        <v>8.74</v>
      </c>
      <c r="L10" s="10">
        <v>8.7899999999999991</v>
      </c>
      <c r="M10" s="10">
        <v>8.8409999999999993</v>
      </c>
      <c r="N10" s="10">
        <v>10.361000000000001</v>
      </c>
      <c r="O10" s="10">
        <v>9</v>
      </c>
      <c r="P10" s="16">
        <v>0</v>
      </c>
    </row>
    <row r="11" spans="1:18" x14ac:dyDescent="0.25">
      <c r="A11" s="18"/>
      <c r="B11" s="9" t="s">
        <v>7</v>
      </c>
      <c r="C11" s="10">
        <v>7304</v>
      </c>
      <c r="D11" s="10">
        <v>6924</v>
      </c>
      <c r="E11" s="10">
        <v>6557</v>
      </c>
      <c r="F11" s="10">
        <v>7000</v>
      </c>
      <c r="G11" s="10">
        <v>6650</v>
      </c>
      <c r="H11" s="10">
        <v>6685</v>
      </c>
      <c r="I11" s="10">
        <v>6724</v>
      </c>
      <c r="J11" s="10">
        <v>6763</v>
      </c>
      <c r="K11" s="10">
        <v>6802</v>
      </c>
      <c r="L11" s="10">
        <v>6840</v>
      </c>
      <c r="M11" s="10">
        <v>6878</v>
      </c>
      <c r="N11" s="10">
        <v>7766</v>
      </c>
      <c r="O11" s="10">
        <v>7500</v>
      </c>
      <c r="P11" s="16">
        <v>0</v>
      </c>
    </row>
    <row r="12" spans="1:18" x14ac:dyDescent="0.25">
      <c r="A12" s="19"/>
      <c r="B12" s="9" t="s">
        <v>8</v>
      </c>
      <c r="C12" s="14">
        <f t="shared" ref="C12:O12" si="2">(C10*1000*1000)/C11</f>
        <v>1284.9123767798467</v>
      </c>
      <c r="D12" s="14">
        <f t="shared" si="2"/>
        <v>1284.950895436164</v>
      </c>
      <c r="E12" s="14">
        <f t="shared" si="2"/>
        <v>1287.174012505719</v>
      </c>
      <c r="F12" s="14">
        <f t="shared" si="2"/>
        <v>1212.8571428571429</v>
      </c>
      <c r="G12" s="14">
        <f t="shared" si="2"/>
        <v>1284.2105263157894</v>
      </c>
      <c r="H12" s="14">
        <f t="shared" si="2"/>
        <v>1284.9663425579656</v>
      </c>
      <c r="I12" s="14">
        <f t="shared" si="2"/>
        <v>1284.9494348602022</v>
      </c>
      <c r="J12" s="14">
        <f t="shared" si="2"/>
        <v>1284.9327221647197</v>
      </c>
      <c r="K12" s="14">
        <f t="shared" si="2"/>
        <v>1284.9162011173185</v>
      </c>
      <c r="L12" s="14">
        <f t="shared" si="2"/>
        <v>1285.0877192982457</v>
      </c>
      <c r="M12" s="14">
        <f t="shared" si="2"/>
        <v>1285.4027333527188</v>
      </c>
      <c r="N12" s="14">
        <f t="shared" si="2"/>
        <v>1334.1488539788822</v>
      </c>
      <c r="O12" s="14">
        <f t="shared" si="2"/>
        <v>1200</v>
      </c>
      <c r="P12" s="14">
        <v>0</v>
      </c>
    </row>
    <row r="13" spans="1:18" x14ac:dyDescent="0.25">
      <c r="A13" s="8" t="s">
        <v>12</v>
      </c>
      <c r="B13" s="9" t="s">
        <v>5</v>
      </c>
      <c r="C13" s="10">
        <v>15.545999999999999</v>
      </c>
      <c r="D13" s="10">
        <v>50.755000000000003</v>
      </c>
      <c r="E13" s="10">
        <v>18.957999999999998</v>
      </c>
      <c r="F13" s="10">
        <v>13.109</v>
      </c>
      <c r="G13" s="10">
        <v>11.647</v>
      </c>
      <c r="H13" s="10">
        <v>2.0499999999999998</v>
      </c>
      <c r="I13" s="10">
        <v>2.98</v>
      </c>
      <c r="J13" s="10">
        <v>1.2649999999999999</v>
      </c>
      <c r="K13" s="10">
        <v>2.411</v>
      </c>
      <c r="L13" s="10">
        <v>4.9009999999999998</v>
      </c>
      <c r="M13" s="10">
        <v>29.5</v>
      </c>
      <c r="N13" s="10">
        <v>20.065000000000001</v>
      </c>
      <c r="O13" s="10">
        <v>10.5</v>
      </c>
      <c r="P13" s="10">
        <v>13.2</v>
      </c>
    </row>
    <row r="14" spans="1:18" x14ac:dyDescent="0.25">
      <c r="A14" s="12"/>
      <c r="B14" s="9" t="s">
        <v>7</v>
      </c>
      <c r="C14" s="10">
        <v>14284</v>
      </c>
      <c r="D14" s="10">
        <v>25847</v>
      </c>
      <c r="E14" s="10">
        <v>17486</v>
      </c>
      <c r="F14" s="10">
        <v>15999</v>
      </c>
      <c r="G14" s="10">
        <v>16031</v>
      </c>
      <c r="H14" s="10">
        <v>11794</v>
      </c>
      <c r="I14" s="10">
        <v>9166</v>
      </c>
      <c r="J14" s="10">
        <v>9453</v>
      </c>
      <c r="K14" s="10">
        <v>15522</v>
      </c>
      <c r="L14" s="10">
        <v>21500</v>
      </c>
      <c r="M14" s="10">
        <v>14088</v>
      </c>
      <c r="N14" s="10">
        <v>20136</v>
      </c>
      <c r="O14" s="10" t="s">
        <v>13</v>
      </c>
      <c r="P14" s="10">
        <v>11259</v>
      </c>
    </row>
    <row r="15" spans="1:18" x14ac:dyDescent="0.25">
      <c r="A15" s="13"/>
      <c r="B15" s="9" t="s">
        <v>8</v>
      </c>
      <c r="C15" s="14">
        <f t="shared" ref="C15:P15" si="3">(C13*1000*1000)/C14</f>
        <v>1088.3506020722486</v>
      </c>
      <c r="D15" s="14">
        <f t="shared" si="3"/>
        <v>1963.670832204898</v>
      </c>
      <c r="E15" s="14">
        <f t="shared" si="3"/>
        <v>1084.1816310191009</v>
      </c>
      <c r="F15" s="14">
        <f t="shared" si="3"/>
        <v>819.36371023188951</v>
      </c>
      <c r="G15" s="14">
        <f t="shared" si="3"/>
        <v>726.52984841868874</v>
      </c>
      <c r="H15" s="14">
        <f t="shared" si="3"/>
        <v>173.81719518399186</v>
      </c>
      <c r="I15" s="14">
        <f t="shared" si="3"/>
        <v>325.11455378572987</v>
      </c>
      <c r="J15" s="14">
        <f t="shared" si="3"/>
        <v>133.8199513381995</v>
      </c>
      <c r="K15" s="14">
        <f t="shared" si="3"/>
        <v>155.32792165957994</v>
      </c>
      <c r="L15" s="14">
        <f t="shared" si="3"/>
        <v>227.95348837209303</v>
      </c>
      <c r="M15" s="14">
        <f t="shared" si="3"/>
        <v>2093.9806927881887</v>
      </c>
      <c r="N15" s="14">
        <f t="shared" si="3"/>
        <v>996.47397695669451</v>
      </c>
      <c r="O15" s="14">
        <f t="shared" si="3"/>
        <v>741.99703201187197</v>
      </c>
      <c r="P15" s="14">
        <f t="shared" si="3"/>
        <v>1172.3954169997335</v>
      </c>
    </row>
    <row r="16" spans="1:18" x14ac:dyDescent="0.25">
      <c r="A16" s="8" t="s">
        <v>14</v>
      </c>
      <c r="B16" s="9" t="s">
        <v>5</v>
      </c>
      <c r="C16" s="10">
        <v>9</v>
      </c>
      <c r="D16" s="10">
        <v>10</v>
      </c>
      <c r="E16" s="10">
        <v>10</v>
      </c>
      <c r="F16" s="10">
        <v>10.97</v>
      </c>
      <c r="G16" s="10">
        <v>11.891</v>
      </c>
      <c r="H16" s="10">
        <v>13.314</v>
      </c>
      <c r="I16" s="10">
        <v>10</v>
      </c>
      <c r="J16" s="10">
        <v>11</v>
      </c>
      <c r="K16" s="10">
        <v>10</v>
      </c>
      <c r="L16" s="10">
        <v>11.43</v>
      </c>
      <c r="M16" s="10">
        <v>11.853999999999999</v>
      </c>
      <c r="N16" s="10">
        <v>10</v>
      </c>
      <c r="O16" s="10">
        <v>10</v>
      </c>
      <c r="P16" s="16">
        <v>13</v>
      </c>
    </row>
    <row r="17" spans="1:16" x14ac:dyDescent="0.25">
      <c r="A17" s="12"/>
      <c r="B17" s="9" t="s">
        <v>7</v>
      </c>
      <c r="C17" s="10">
        <v>4044</v>
      </c>
      <c r="D17" s="10">
        <v>4200</v>
      </c>
      <c r="E17" s="10">
        <v>4213</v>
      </c>
      <c r="F17" s="10">
        <v>4226</v>
      </c>
      <c r="G17" s="10">
        <v>4285</v>
      </c>
      <c r="H17" s="10">
        <v>4300</v>
      </c>
      <c r="I17" s="10">
        <v>4300</v>
      </c>
      <c r="J17" s="10">
        <v>4500</v>
      </c>
      <c r="K17" s="10">
        <v>4200</v>
      </c>
      <c r="L17" s="10">
        <v>4595</v>
      </c>
      <c r="M17" s="10">
        <v>5006</v>
      </c>
      <c r="N17" s="10">
        <v>4553</v>
      </c>
      <c r="O17" s="10">
        <v>4000</v>
      </c>
      <c r="P17" s="16">
        <v>15000</v>
      </c>
    </row>
    <row r="18" spans="1:16" x14ac:dyDescent="0.25">
      <c r="A18" s="13"/>
      <c r="B18" s="9" t="s">
        <v>8</v>
      </c>
      <c r="C18" s="14">
        <f t="shared" ref="C18:P18" si="4">(C16*1000*1000)/C17</f>
        <v>2225.519287833828</v>
      </c>
      <c r="D18" s="14">
        <f t="shared" si="4"/>
        <v>2380.9523809523807</v>
      </c>
      <c r="E18" s="14">
        <f t="shared" si="4"/>
        <v>2373.6055067647758</v>
      </c>
      <c r="F18" s="14">
        <f t="shared" si="4"/>
        <v>2595.8353052531943</v>
      </c>
      <c r="G18" s="14">
        <f t="shared" si="4"/>
        <v>2775.029171528588</v>
      </c>
      <c r="H18" s="14">
        <f t="shared" si="4"/>
        <v>3096.2790697674418</v>
      </c>
      <c r="I18" s="14">
        <f t="shared" si="4"/>
        <v>2325.5813953488373</v>
      </c>
      <c r="J18" s="14">
        <f t="shared" si="4"/>
        <v>2444.4444444444443</v>
      </c>
      <c r="K18" s="14">
        <f t="shared" si="4"/>
        <v>2380.9523809523807</v>
      </c>
      <c r="L18" s="14">
        <f t="shared" si="4"/>
        <v>2487.4863982589773</v>
      </c>
      <c r="M18" s="14">
        <f t="shared" si="4"/>
        <v>2367.958449860168</v>
      </c>
      <c r="N18" s="14">
        <f t="shared" si="4"/>
        <v>2196.3540522732264</v>
      </c>
      <c r="O18" s="14">
        <f t="shared" si="4"/>
        <v>2500</v>
      </c>
      <c r="P18" s="14">
        <f t="shared" si="4"/>
        <v>866.66666666666663</v>
      </c>
    </row>
    <row r="19" spans="1:16" x14ac:dyDescent="0.25">
      <c r="A19" s="8" t="s">
        <v>15</v>
      </c>
      <c r="B19" s="9" t="s">
        <v>5</v>
      </c>
      <c r="C19" s="10">
        <v>1.8149999999999999</v>
      </c>
      <c r="D19" s="10">
        <v>2.2410000000000001</v>
      </c>
      <c r="E19" s="10">
        <v>1.52</v>
      </c>
      <c r="F19" s="10">
        <v>1.502</v>
      </c>
      <c r="G19" s="10">
        <v>1.6679999999999999</v>
      </c>
      <c r="H19" s="10">
        <v>1.73</v>
      </c>
      <c r="I19" s="10">
        <v>2</v>
      </c>
      <c r="J19" s="10">
        <v>4.6050000000000004</v>
      </c>
      <c r="K19" s="10">
        <v>2.3860000000000001</v>
      </c>
      <c r="L19" s="10">
        <v>2.59</v>
      </c>
      <c r="M19" s="10">
        <v>2.34</v>
      </c>
      <c r="N19" s="10">
        <v>1.85</v>
      </c>
      <c r="O19" s="10">
        <v>1.901</v>
      </c>
      <c r="P19" s="16">
        <v>1.7</v>
      </c>
    </row>
    <row r="20" spans="1:16" x14ac:dyDescent="0.25">
      <c r="A20" s="12"/>
      <c r="B20" s="9" t="s">
        <v>7</v>
      </c>
      <c r="C20" s="10">
        <v>2278</v>
      </c>
      <c r="D20" s="10">
        <v>2493</v>
      </c>
      <c r="E20" s="10">
        <v>2720</v>
      </c>
      <c r="F20" s="10">
        <v>2000</v>
      </c>
      <c r="G20" s="10">
        <v>2213</v>
      </c>
      <c r="H20" s="10">
        <v>1987</v>
      </c>
      <c r="I20" s="10">
        <v>1656</v>
      </c>
      <c r="J20" s="10">
        <v>2005</v>
      </c>
      <c r="K20" s="10">
        <v>1479</v>
      </c>
      <c r="L20" s="10">
        <v>1726</v>
      </c>
      <c r="M20" s="10">
        <v>2000</v>
      </c>
      <c r="N20" s="10">
        <v>1216</v>
      </c>
      <c r="O20" s="10">
        <v>1291</v>
      </c>
      <c r="P20" s="20">
        <v>1269</v>
      </c>
    </row>
    <row r="21" spans="1:16" x14ac:dyDescent="0.25">
      <c r="A21" s="13"/>
      <c r="B21" s="9" t="s">
        <v>8</v>
      </c>
      <c r="C21" s="14">
        <f t="shared" ref="C21:P21" si="5">(C19*1000*1000)/C20</f>
        <v>796.75153643546969</v>
      </c>
      <c r="D21" s="14">
        <f t="shared" si="5"/>
        <v>898.91696750902531</v>
      </c>
      <c r="E21" s="14">
        <f t="shared" si="5"/>
        <v>558.82352941176475</v>
      </c>
      <c r="F21" s="14">
        <f t="shared" si="5"/>
        <v>751</v>
      </c>
      <c r="G21" s="14">
        <f t="shared" si="5"/>
        <v>753.7279710799819</v>
      </c>
      <c r="H21" s="14">
        <f t="shared" si="5"/>
        <v>870.65928535480623</v>
      </c>
      <c r="I21" s="14">
        <f t="shared" si="5"/>
        <v>1207.7294685990339</v>
      </c>
      <c r="J21" s="14">
        <f t="shared" si="5"/>
        <v>2296.7581047381545</v>
      </c>
      <c r="K21" s="14">
        <f t="shared" si="5"/>
        <v>1613.2521974306965</v>
      </c>
      <c r="L21" s="14">
        <f t="shared" si="5"/>
        <v>1500.5793742757821</v>
      </c>
      <c r="M21" s="14">
        <f t="shared" si="5"/>
        <v>1170</v>
      </c>
      <c r="N21" s="14">
        <f t="shared" si="5"/>
        <v>1521.3815789473683</v>
      </c>
      <c r="O21" s="14">
        <f t="shared" si="5"/>
        <v>1472.5019364833463</v>
      </c>
      <c r="P21" s="14">
        <f t="shared" si="5"/>
        <v>1339.6375098502758</v>
      </c>
    </row>
    <row r="22" spans="1:16" x14ac:dyDescent="0.25">
      <c r="A22" s="8" t="s">
        <v>16</v>
      </c>
      <c r="B22" s="9" t="s">
        <v>5</v>
      </c>
      <c r="C22" s="11" t="s">
        <v>6</v>
      </c>
      <c r="D22" s="11" t="s">
        <v>6</v>
      </c>
      <c r="E22" s="11" t="s">
        <v>6</v>
      </c>
      <c r="F22" s="11" t="s">
        <v>6</v>
      </c>
      <c r="G22" s="11" t="s">
        <v>6</v>
      </c>
      <c r="H22" s="11" t="s">
        <v>6</v>
      </c>
      <c r="I22" s="11" t="s">
        <v>6</v>
      </c>
      <c r="J22" s="11" t="s">
        <v>6</v>
      </c>
      <c r="K22" s="11" t="s">
        <v>6</v>
      </c>
      <c r="L22" s="11" t="s">
        <v>6</v>
      </c>
      <c r="M22" s="11" t="s">
        <v>6</v>
      </c>
      <c r="N22" s="11" t="s">
        <v>6</v>
      </c>
      <c r="O22" s="11" t="s">
        <v>6</v>
      </c>
      <c r="P22" s="11" t="s">
        <v>6</v>
      </c>
    </row>
    <row r="23" spans="1:16" x14ac:dyDescent="0.25">
      <c r="A23" s="12"/>
      <c r="B23" s="9" t="s">
        <v>7</v>
      </c>
      <c r="C23" s="11" t="s">
        <v>6</v>
      </c>
      <c r="D23" s="11" t="s">
        <v>6</v>
      </c>
      <c r="E23" s="11" t="s">
        <v>6</v>
      </c>
      <c r="F23" s="11" t="s">
        <v>6</v>
      </c>
      <c r="G23" s="11" t="s">
        <v>6</v>
      </c>
      <c r="H23" s="11" t="s">
        <v>6</v>
      </c>
      <c r="I23" s="11" t="s">
        <v>6</v>
      </c>
      <c r="J23" s="11" t="s">
        <v>6</v>
      </c>
      <c r="K23" s="11" t="s">
        <v>6</v>
      </c>
      <c r="L23" s="11" t="s">
        <v>6</v>
      </c>
      <c r="M23" s="11" t="s">
        <v>6</v>
      </c>
      <c r="N23" s="11" t="s">
        <v>6</v>
      </c>
      <c r="O23" s="11" t="s">
        <v>6</v>
      </c>
      <c r="P23" s="11" t="s">
        <v>6</v>
      </c>
    </row>
    <row r="24" spans="1:16" x14ac:dyDescent="0.25">
      <c r="A24" s="13"/>
      <c r="B24" s="9" t="s">
        <v>8</v>
      </c>
      <c r="C24" s="11" t="s">
        <v>6</v>
      </c>
      <c r="D24" s="11" t="s">
        <v>6</v>
      </c>
      <c r="E24" s="11" t="s">
        <v>6</v>
      </c>
      <c r="F24" s="11" t="s">
        <v>6</v>
      </c>
      <c r="G24" s="11" t="s">
        <v>6</v>
      </c>
      <c r="H24" s="11" t="s">
        <v>6</v>
      </c>
      <c r="I24" s="11" t="s">
        <v>6</v>
      </c>
      <c r="J24" s="11" t="s">
        <v>6</v>
      </c>
      <c r="K24" s="11" t="s">
        <v>6</v>
      </c>
      <c r="L24" s="11" t="s">
        <v>6</v>
      </c>
      <c r="M24" s="11" t="s">
        <v>6</v>
      </c>
      <c r="N24" s="11" t="s">
        <v>6</v>
      </c>
      <c r="O24" s="11" t="s">
        <v>6</v>
      </c>
      <c r="P24" s="11" t="s">
        <v>6</v>
      </c>
    </row>
    <row r="25" spans="1:16" x14ac:dyDescent="0.25">
      <c r="A25" s="8" t="s">
        <v>17</v>
      </c>
      <c r="B25" s="9" t="s">
        <v>5</v>
      </c>
      <c r="C25" s="10">
        <v>1.5</v>
      </c>
      <c r="D25" s="10">
        <v>2</v>
      </c>
      <c r="E25" s="10">
        <v>2.7</v>
      </c>
      <c r="F25" s="10">
        <v>3.8</v>
      </c>
      <c r="G25" s="10">
        <v>5</v>
      </c>
      <c r="H25" s="10">
        <v>6.2</v>
      </c>
      <c r="I25" s="10">
        <v>8.4</v>
      </c>
      <c r="J25" s="10">
        <v>10</v>
      </c>
      <c r="K25" s="10">
        <v>12.5</v>
      </c>
      <c r="L25" s="10">
        <v>15</v>
      </c>
      <c r="M25" s="10">
        <v>17.87</v>
      </c>
      <c r="N25" s="16">
        <v>20.350000000000001</v>
      </c>
      <c r="O25" s="16">
        <v>20.2</v>
      </c>
      <c r="P25" s="16">
        <v>1.784</v>
      </c>
    </row>
    <row r="26" spans="1:16" x14ac:dyDescent="0.25">
      <c r="A26" s="12"/>
      <c r="B26" s="9" t="s">
        <v>7</v>
      </c>
      <c r="C26" s="10">
        <v>1500</v>
      </c>
      <c r="D26" s="10">
        <v>2000</v>
      </c>
      <c r="E26" s="10">
        <v>2600</v>
      </c>
      <c r="F26" s="10">
        <v>3200</v>
      </c>
      <c r="G26" s="10">
        <v>4600</v>
      </c>
      <c r="H26" s="10">
        <v>5600</v>
      </c>
      <c r="I26" s="10">
        <v>6800</v>
      </c>
      <c r="J26" s="10">
        <v>8500</v>
      </c>
      <c r="K26" s="10">
        <v>10000</v>
      </c>
      <c r="L26" s="10">
        <v>12000</v>
      </c>
      <c r="M26" s="10">
        <v>13369</v>
      </c>
      <c r="N26" s="16">
        <v>11941</v>
      </c>
      <c r="O26" s="16">
        <v>12000</v>
      </c>
      <c r="P26" s="16">
        <v>1269</v>
      </c>
    </row>
    <row r="27" spans="1:16" x14ac:dyDescent="0.25">
      <c r="A27" s="13"/>
      <c r="B27" s="9" t="s">
        <v>8</v>
      </c>
      <c r="C27" s="14">
        <f t="shared" ref="C27:P27" si="6">(C25*1000*1000)/C26</f>
        <v>1000</v>
      </c>
      <c r="D27" s="14">
        <f t="shared" si="6"/>
        <v>1000</v>
      </c>
      <c r="E27" s="14">
        <f t="shared" si="6"/>
        <v>1038.4615384615386</v>
      </c>
      <c r="F27" s="14">
        <f t="shared" si="6"/>
        <v>1187.5</v>
      </c>
      <c r="G27" s="14">
        <f t="shared" si="6"/>
        <v>1086.9565217391305</v>
      </c>
      <c r="H27" s="14">
        <f t="shared" si="6"/>
        <v>1107.1428571428571</v>
      </c>
      <c r="I27" s="14">
        <f t="shared" si="6"/>
        <v>1235.2941176470588</v>
      </c>
      <c r="J27" s="14">
        <f t="shared" si="6"/>
        <v>1176.4705882352941</v>
      </c>
      <c r="K27" s="14">
        <f t="shared" si="6"/>
        <v>1250</v>
      </c>
      <c r="L27" s="14">
        <f t="shared" si="6"/>
        <v>1250</v>
      </c>
      <c r="M27" s="14">
        <f t="shared" si="6"/>
        <v>1336.6743959907249</v>
      </c>
      <c r="N27" s="14">
        <f t="shared" si="6"/>
        <v>1704.2123775228206</v>
      </c>
      <c r="O27" s="14">
        <f t="shared" si="6"/>
        <v>1683.3333333333333</v>
      </c>
      <c r="P27" s="14">
        <f t="shared" si="6"/>
        <v>1405.8313632781717</v>
      </c>
    </row>
    <row r="28" spans="1:16" x14ac:dyDescent="0.25">
      <c r="A28" s="8" t="s">
        <v>18</v>
      </c>
      <c r="B28" s="9" t="s">
        <v>5</v>
      </c>
      <c r="C28" s="10">
        <v>6.1189999999999998</v>
      </c>
      <c r="D28" s="10">
        <v>6.8460000000000001</v>
      </c>
      <c r="E28" s="10">
        <v>10.289</v>
      </c>
      <c r="F28" s="10">
        <v>8.2620000000000005</v>
      </c>
      <c r="G28" s="10">
        <v>11.34</v>
      </c>
      <c r="H28" s="10">
        <v>12.987</v>
      </c>
      <c r="I28" s="10">
        <v>12.311999999999999</v>
      </c>
      <c r="J28" s="10">
        <v>12.163</v>
      </c>
      <c r="K28" s="10">
        <v>14.581</v>
      </c>
      <c r="L28" s="10">
        <v>12.448</v>
      </c>
      <c r="M28" s="10">
        <v>12.5</v>
      </c>
      <c r="N28" s="16">
        <v>14</v>
      </c>
      <c r="O28" s="16">
        <v>14</v>
      </c>
      <c r="P28" s="16">
        <v>14</v>
      </c>
    </row>
    <row r="29" spans="1:16" x14ac:dyDescent="0.25">
      <c r="A29" s="12"/>
      <c r="B29" s="9" t="s">
        <v>7</v>
      </c>
      <c r="C29" s="10">
        <v>765</v>
      </c>
      <c r="D29" s="10">
        <v>1012</v>
      </c>
      <c r="E29" s="10">
        <v>1646</v>
      </c>
      <c r="F29" s="10">
        <v>1479</v>
      </c>
      <c r="G29" s="10">
        <v>2123</v>
      </c>
      <c r="H29" s="10">
        <v>2435</v>
      </c>
      <c r="I29" s="10">
        <v>2136</v>
      </c>
      <c r="J29" s="10">
        <v>2369</v>
      </c>
      <c r="K29" s="10">
        <v>2734</v>
      </c>
      <c r="L29" s="10">
        <v>2734</v>
      </c>
      <c r="M29" s="10">
        <v>1900</v>
      </c>
      <c r="N29" s="16">
        <v>2200</v>
      </c>
      <c r="O29" s="16">
        <v>2000</v>
      </c>
      <c r="P29" s="16">
        <v>2314</v>
      </c>
    </row>
    <row r="30" spans="1:16" x14ac:dyDescent="0.25">
      <c r="A30" s="13"/>
      <c r="B30" s="9" t="s">
        <v>8</v>
      </c>
      <c r="C30" s="14">
        <f t="shared" ref="C30:P30" si="7">(C28*1000*1000)/C29</f>
        <v>7998.6928104575163</v>
      </c>
      <c r="D30" s="14">
        <f t="shared" si="7"/>
        <v>6764.822134387352</v>
      </c>
      <c r="E30" s="14">
        <f t="shared" si="7"/>
        <v>6250.9113001215064</v>
      </c>
      <c r="F30" s="14">
        <f t="shared" si="7"/>
        <v>5586.2068965517237</v>
      </c>
      <c r="G30" s="14">
        <f t="shared" si="7"/>
        <v>5341.4978803579843</v>
      </c>
      <c r="H30" s="14">
        <f t="shared" si="7"/>
        <v>5333.4702258726902</v>
      </c>
      <c r="I30" s="14">
        <f t="shared" si="7"/>
        <v>5764.0449438202249</v>
      </c>
      <c r="J30" s="14">
        <f t="shared" si="7"/>
        <v>5134.2338539468128</v>
      </c>
      <c r="K30" s="14">
        <f t="shared" si="7"/>
        <v>5333.2114118507679</v>
      </c>
      <c r="L30" s="14">
        <f t="shared" si="7"/>
        <v>4553.0358449158739</v>
      </c>
      <c r="M30" s="14">
        <f t="shared" si="7"/>
        <v>6578.9473684210525</v>
      </c>
      <c r="N30" s="14">
        <f t="shared" si="7"/>
        <v>6363.636363636364</v>
      </c>
      <c r="O30" s="14">
        <f t="shared" si="7"/>
        <v>7000</v>
      </c>
      <c r="P30" s="14">
        <f t="shared" si="7"/>
        <v>6050.1296456352638</v>
      </c>
    </row>
    <row r="31" spans="1:16" x14ac:dyDescent="0.25">
      <c r="A31" s="8" t="s">
        <v>19</v>
      </c>
      <c r="B31" s="9" t="s">
        <v>5</v>
      </c>
      <c r="C31" s="10" t="s">
        <v>20</v>
      </c>
      <c r="D31" s="10" t="s">
        <v>20</v>
      </c>
      <c r="E31" s="10" t="s">
        <v>20</v>
      </c>
      <c r="F31" s="10" t="s">
        <v>20</v>
      </c>
      <c r="G31" s="10" t="s">
        <v>20</v>
      </c>
      <c r="H31" s="10" t="s">
        <v>20</v>
      </c>
      <c r="I31" s="10" t="s">
        <v>20</v>
      </c>
      <c r="J31" s="10" t="s">
        <v>20</v>
      </c>
      <c r="K31" s="10" t="s">
        <v>20</v>
      </c>
      <c r="L31" s="10" t="s">
        <v>20</v>
      </c>
      <c r="M31" s="10" t="s">
        <v>20</v>
      </c>
      <c r="N31" s="10" t="s">
        <v>20</v>
      </c>
      <c r="O31" s="10" t="s">
        <v>20</v>
      </c>
      <c r="P31" s="10" t="s">
        <v>20</v>
      </c>
    </row>
    <row r="32" spans="1:16" x14ac:dyDescent="0.25">
      <c r="A32" s="12"/>
      <c r="B32" s="9" t="s">
        <v>7</v>
      </c>
      <c r="C32" s="10" t="s">
        <v>20</v>
      </c>
      <c r="D32" s="10" t="s">
        <v>20</v>
      </c>
      <c r="E32" s="10" t="s">
        <v>20</v>
      </c>
      <c r="F32" s="10" t="s">
        <v>20</v>
      </c>
      <c r="G32" s="10" t="s">
        <v>20</v>
      </c>
      <c r="H32" s="10" t="s">
        <v>20</v>
      </c>
      <c r="I32" s="10" t="s">
        <v>20</v>
      </c>
      <c r="J32" s="10" t="s">
        <v>20</v>
      </c>
      <c r="K32" s="10" t="s">
        <v>20</v>
      </c>
      <c r="L32" s="10" t="s">
        <v>20</v>
      </c>
      <c r="M32" s="10" t="s">
        <v>20</v>
      </c>
      <c r="N32" s="10" t="s">
        <v>20</v>
      </c>
      <c r="O32" s="10" t="s">
        <v>20</v>
      </c>
      <c r="P32" s="10" t="s">
        <v>20</v>
      </c>
    </row>
    <row r="33" spans="1:16" x14ac:dyDescent="0.25">
      <c r="A33" s="13"/>
      <c r="B33" s="9" t="s">
        <v>8</v>
      </c>
      <c r="C33" s="10" t="s">
        <v>20</v>
      </c>
      <c r="D33" s="10" t="s">
        <v>20</v>
      </c>
      <c r="E33" s="10" t="s">
        <v>20</v>
      </c>
      <c r="F33" s="10" t="s">
        <v>20</v>
      </c>
      <c r="G33" s="10" t="s">
        <v>20</v>
      </c>
      <c r="H33" s="10" t="s">
        <v>20</v>
      </c>
      <c r="I33" s="10" t="s">
        <v>20</v>
      </c>
      <c r="J33" s="10" t="s">
        <v>20</v>
      </c>
      <c r="K33" s="10" t="s">
        <v>20</v>
      </c>
      <c r="L33" s="10" t="s">
        <v>20</v>
      </c>
      <c r="M33" s="10" t="s">
        <v>20</v>
      </c>
      <c r="N33" s="10" t="s">
        <v>20</v>
      </c>
      <c r="O33" s="10" t="s">
        <v>20</v>
      </c>
      <c r="P33" s="10" t="s">
        <v>20</v>
      </c>
    </row>
    <row r="34" spans="1:16" x14ac:dyDescent="0.25">
      <c r="A34" s="8" t="s">
        <v>21</v>
      </c>
      <c r="B34" s="9" t="s">
        <v>5</v>
      </c>
      <c r="C34" s="10">
        <v>2428</v>
      </c>
      <c r="D34" s="10">
        <v>2504</v>
      </c>
      <c r="E34" s="10">
        <v>2438</v>
      </c>
      <c r="F34" s="10">
        <v>1547</v>
      </c>
      <c r="G34" s="10">
        <v>1687</v>
      </c>
      <c r="H34" s="10">
        <v>1913</v>
      </c>
      <c r="I34" s="10">
        <v>2114</v>
      </c>
      <c r="J34" s="10">
        <v>1913</v>
      </c>
      <c r="K34" s="10">
        <v>2139</v>
      </c>
      <c r="L34" s="10">
        <v>1955</v>
      </c>
      <c r="M34" s="10">
        <v>1436</v>
      </c>
      <c r="N34" s="16">
        <v>2005</v>
      </c>
      <c r="O34" s="16">
        <v>1870</v>
      </c>
      <c r="P34" s="16">
        <v>1870</v>
      </c>
    </row>
    <row r="35" spans="1:16" x14ac:dyDescent="0.25">
      <c r="A35" s="12"/>
      <c r="B35" s="9" t="s">
        <v>7</v>
      </c>
      <c r="C35" s="10">
        <v>934000</v>
      </c>
      <c r="D35" s="10">
        <v>974000</v>
      </c>
      <c r="E35" s="10">
        <v>941000</v>
      </c>
      <c r="F35" s="10">
        <v>748000</v>
      </c>
      <c r="G35" s="10">
        <v>830000</v>
      </c>
      <c r="H35" s="10">
        <v>805000</v>
      </c>
      <c r="I35" s="10">
        <v>765000</v>
      </c>
      <c r="J35" s="10">
        <v>632000</v>
      </c>
      <c r="K35" s="10">
        <v>748000</v>
      </c>
      <c r="L35" s="10">
        <v>642500</v>
      </c>
      <c r="M35" s="10">
        <v>558100</v>
      </c>
      <c r="N35" s="16">
        <v>604700</v>
      </c>
      <c r="O35" s="16">
        <v>511200</v>
      </c>
      <c r="P35" s="16">
        <v>505500</v>
      </c>
    </row>
    <row r="36" spans="1:16" x14ac:dyDescent="0.25">
      <c r="A36" s="13"/>
      <c r="B36" s="9" t="s">
        <v>8</v>
      </c>
      <c r="C36" s="14">
        <f t="shared" ref="C36:P36" si="8">(C34*1000*1000)/C35</f>
        <v>2599.5717344753748</v>
      </c>
      <c r="D36" s="14">
        <f t="shared" si="8"/>
        <v>2570.8418891170431</v>
      </c>
      <c r="E36" s="14">
        <f t="shared" si="8"/>
        <v>2590.8607863974494</v>
      </c>
      <c r="F36" s="14">
        <f t="shared" si="8"/>
        <v>2068.181818181818</v>
      </c>
      <c r="G36" s="14">
        <f t="shared" si="8"/>
        <v>2032.5301204819277</v>
      </c>
      <c r="H36" s="14">
        <f t="shared" si="8"/>
        <v>2376.3975155279504</v>
      </c>
      <c r="I36" s="14">
        <f t="shared" si="8"/>
        <v>2763.3986928104573</v>
      </c>
      <c r="J36" s="14">
        <f t="shared" si="8"/>
        <v>3026.8987341772154</v>
      </c>
      <c r="K36" s="14">
        <f t="shared" si="8"/>
        <v>2859.6256684491977</v>
      </c>
      <c r="L36" s="14">
        <f t="shared" si="8"/>
        <v>3042.8015564202333</v>
      </c>
      <c r="M36" s="14">
        <f t="shared" si="8"/>
        <v>2573.015588604193</v>
      </c>
      <c r="N36" s="14">
        <f t="shared" si="8"/>
        <v>3315.693732429304</v>
      </c>
      <c r="O36" s="14">
        <f t="shared" si="8"/>
        <v>3658.0594679186229</v>
      </c>
      <c r="P36" s="14">
        <f t="shared" si="8"/>
        <v>3699.307616221563</v>
      </c>
    </row>
    <row r="37" spans="1:16" x14ac:dyDescent="0.25">
      <c r="A37" s="8" t="s">
        <v>22</v>
      </c>
      <c r="B37" s="9" t="s">
        <v>5</v>
      </c>
      <c r="C37" s="10">
        <v>0.3</v>
      </c>
      <c r="D37" s="10">
        <v>0.3</v>
      </c>
      <c r="E37" s="10">
        <v>0.3</v>
      </c>
      <c r="F37" s="10">
        <v>0.3</v>
      </c>
      <c r="G37" s="10">
        <v>0.3</v>
      </c>
      <c r="H37" s="10">
        <v>0.3</v>
      </c>
      <c r="I37" s="10">
        <v>0.3</v>
      </c>
      <c r="J37" s="10">
        <v>0.32500000000000001</v>
      </c>
      <c r="K37" s="10">
        <v>0.36299999999999999</v>
      </c>
      <c r="L37" s="10">
        <v>0.42</v>
      </c>
      <c r="M37" s="10">
        <v>0.45</v>
      </c>
      <c r="N37" s="16">
        <v>0.628</v>
      </c>
      <c r="O37" s="16">
        <v>0.7</v>
      </c>
      <c r="P37" s="16">
        <v>1760</v>
      </c>
    </row>
    <row r="38" spans="1:16" x14ac:dyDescent="0.25">
      <c r="A38" s="12"/>
      <c r="B38" s="9" t="s">
        <v>7</v>
      </c>
      <c r="C38" s="10">
        <v>200</v>
      </c>
      <c r="D38" s="10">
        <v>200</v>
      </c>
      <c r="E38" s="10">
        <v>200</v>
      </c>
      <c r="F38" s="10">
        <v>200</v>
      </c>
      <c r="G38" s="10">
        <v>200</v>
      </c>
      <c r="H38" s="10">
        <v>200</v>
      </c>
      <c r="I38" s="10">
        <v>200</v>
      </c>
      <c r="J38" s="10">
        <v>220</v>
      </c>
      <c r="K38" s="10">
        <v>262</v>
      </c>
      <c r="L38" s="10">
        <v>280</v>
      </c>
      <c r="M38" s="10">
        <v>300</v>
      </c>
      <c r="N38" s="16">
        <v>328</v>
      </c>
      <c r="O38" s="16">
        <v>350</v>
      </c>
      <c r="P38" s="16">
        <v>500000</v>
      </c>
    </row>
    <row r="39" spans="1:16" x14ac:dyDescent="0.25">
      <c r="A39" s="13"/>
      <c r="B39" s="9" t="s">
        <v>8</v>
      </c>
      <c r="C39" s="14">
        <f t="shared" ref="C39:P39" si="9">(C37*1000*1000)/C38</f>
        <v>1500</v>
      </c>
      <c r="D39" s="14">
        <f t="shared" si="9"/>
        <v>1500</v>
      </c>
      <c r="E39" s="14">
        <f t="shared" si="9"/>
        <v>1500</v>
      </c>
      <c r="F39" s="14">
        <f t="shared" si="9"/>
        <v>1500</v>
      </c>
      <c r="G39" s="14">
        <f t="shared" si="9"/>
        <v>1500</v>
      </c>
      <c r="H39" s="14">
        <f t="shared" si="9"/>
        <v>1500</v>
      </c>
      <c r="I39" s="14">
        <f t="shared" si="9"/>
        <v>1500</v>
      </c>
      <c r="J39" s="14">
        <f t="shared" si="9"/>
        <v>1477.2727272727273</v>
      </c>
      <c r="K39" s="14">
        <f t="shared" si="9"/>
        <v>1385.4961832061069</v>
      </c>
      <c r="L39" s="14">
        <f t="shared" si="9"/>
        <v>1500</v>
      </c>
      <c r="M39" s="14">
        <f t="shared" si="9"/>
        <v>1500</v>
      </c>
      <c r="N39" s="14">
        <f t="shared" si="9"/>
        <v>1914.6341463414635</v>
      </c>
      <c r="O39" s="14">
        <f t="shared" si="9"/>
        <v>2000</v>
      </c>
      <c r="P39" s="14">
        <f t="shared" si="9"/>
        <v>3520</v>
      </c>
    </row>
    <row r="40" spans="1:16" x14ac:dyDescent="0.25">
      <c r="A40" s="17" t="s">
        <v>23</v>
      </c>
      <c r="B40" s="9" t="s">
        <v>5</v>
      </c>
      <c r="C40" s="10">
        <v>32.79</v>
      </c>
      <c r="D40" s="10">
        <v>89.322999999999993</v>
      </c>
      <c r="E40" s="10">
        <v>76.527000000000001</v>
      </c>
      <c r="F40" s="10">
        <v>73.715999999999994</v>
      </c>
      <c r="G40" s="10">
        <v>66.653000000000006</v>
      </c>
      <c r="H40" s="10">
        <v>101.91200000000001</v>
      </c>
      <c r="I40" s="10">
        <v>109.53100000000001</v>
      </c>
      <c r="J40" s="10">
        <v>82.784000000000006</v>
      </c>
      <c r="K40" s="10">
        <v>92.399000000000001</v>
      </c>
      <c r="L40" s="10">
        <v>95</v>
      </c>
      <c r="M40" s="10">
        <v>62.13</v>
      </c>
      <c r="N40" s="16">
        <v>112.658</v>
      </c>
      <c r="O40" s="16">
        <v>109</v>
      </c>
      <c r="P40" s="16">
        <v>92</v>
      </c>
    </row>
    <row r="41" spans="1:16" x14ac:dyDescent="0.25">
      <c r="A41" s="18"/>
      <c r="B41" s="9" t="s">
        <v>7</v>
      </c>
      <c r="C41" s="10">
        <v>71700</v>
      </c>
      <c r="D41" s="10">
        <v>52120</v>
      </c>
      <c r="E41" s="10">
        <v>30670</v>
      </c>
      <c r="F41" s="10">
        <v>26890</v>
      </c>
      <c r="G41" s="10">
        <v>34380</v>
      </c>
      <c r="H41" s="10">
        <v>35370</v>
      </c>
      <c r="I41" s="10">
        <v>40000</v>
      </c>
      <c r="J41" s="10">
        <v>92000</v>
      </c>
      <c r="K41" s="10">
        <v>32000</v>
      </c>
      <c r="L41" s="10">
        <v>35000</v>
      </c>
      <c r="M41" s="10">
        <v>25000</v>
      </c>
      <c r="N41" s="16">
        <v>108287</v>
      </c>
      <c r="O41" s="10">
        <v>43182</v>
      </c>
      <c r="P41" s="16">
        <v>360</v>
      </c>
    </row>
    <row r="42" spans="1:16" x14ac:dyDescent="0.25">
      <c r="A42" s="19"/>
      <c r="B42" s="9" t="s">
        <v>8</v>
      </c>
      <c r="C42" s="14">
        <f t="shared" ref="C42:P42" si="10">(C40*1000*1000)/C41</f>
        <v>457.32217573221754</v>
      </c>
      <c r="D42" s="14">
        <f t="shared" si="10"/>
        <v>1713.7950882578664</v>
      </c>
      <c r="E42" s="14">
        <f t="shared" si="10"/>
        <v>2495.1744375611347</v>
      </c>
      <c r="F42" s="14">
        <f t="shared" si="10"/>
        <v>2741.3908516177016</v>
      </c>
      <c r="G42" s="14">
        <f t="shared" si="10"/>
        <v>1938.7143688190808</v>
      </c>
      <c r="H42" s="14">
        <f t="shared" si="10"/>
        <v>2881.3118461973422</v>
      </c>
      <c r="I42" s="14">
        <f t="shared" si="10"/>
        <v>2738.2750000000001</v>
      </c>
      <c r="J42" s="14">
        <f t="shared" si="10"/>
        <v>899.82608695652175</v>
      </c>
      <c r="K42" s="14">
        <f t="shared" si="10"/>
        <v>2887.46875</v>
      </c>
      <c r="L42" s="14">
        <f t="shared" si="10"/>
        <v>2714.2857142857142</v>
      </c>
      <c r="M42" s="14">
        <f t="shared" si="10"/>
        <v>2485.1999999999998</v>
      </c>
      <c r="N42" s="14">
        <f t="shared" si="10"/>
        <v>1040.3649560889119</v>
      </c>
      <c r="O42" s="14">
        <f t="shared" si="10"/>
        <v>2524.1998981056922</v>
      </c>
      <c r="P42" s="14">
        <f t="shared" si="10"/>
        <v>255555.55555555556</v>
      </c>
    </row>
    <row r="43" spans="1:16" x14ac:dyDescent="0.25">
      <c r="A43" s="8" t="s">
        <v>24</v>
      </c>
      <c r="B43" s="9" t="s">
        <v>5</v>
      </c>
      <c r="C43" s="10">
        <v>75</v>
      </c>
      <c r="D43" s="10">
        <v>80</v>
      </c>
      <c r="E43" s="10">
        <v>75</v>
      </c>
      <c r="F43" s="10">
        <v>135.96700000000001</v>
      </c>
      <c r="G43" s="10">
        <v>82.858000000000004</v>
      </c>
      <c r="H43" s="10">
        <v>136.833</v>
      </c>
      <c r="I43" s="10">
        <v>53.478999999999999</v>
      </c>
      <c r="J43" s="10">
        <v>115.843</v>
      </c>
      <c r="K43" s="10">
        <v>113.242</v>
      </c>
      <c r="L43" s="10">
        <v>195.45599999999999</v>
      </c>
      <c r="M43" s="10">
        <v>172.256</v>
      </c>
      <c r="N43" s="16">
        <v>237.33199999999999</v>
      </c>
      <c r="O43" s="16">
        <v>253.255</v>
      </c>
      <c r="P43" s="16">
        <v>103.973</v>
      </c>
    </row>
    <row r="44" spans="1:16" x14ac:dyDescent="0.25">
      <c r="A44" s="12"/>
      <c r="B44" s="9" t="s">
        <v>7</v>
      </c>
      <c r="C44" s="10">
        <v>12077</v>
      </c>
      <c r="D44" s="10">
        <v>12000</v>
      </c>
      <c r="E44" s="10">
        <v>12000</v>
      </c>
      <c r="F44" s="10">
        <v>21000</v>
      </c>
      <c r="G44" s="10">
        <v>13543</v>
      </c>
      <c r="H44" s="10">
        <v>22323</v>
      </c>
      <c r="I44" s="10">
        <v>9714</v>
      </c>
      <c r="J44" s="10">
        <v>19188</v>
      </c>
      <c r="K44" s="10">
        <v>19480</v>
      </c>
      <c r="L44" s="10">
        <v>34296</v>
      </c>
      <c r="M44" s="10">
        <v>27192</v>
      </c>
      <c r="N44" s="16">
        <v>37631</v>
      </c>
      <c r="O44" s="16">
        <v>37309</v>
      </c>
      <c r="P44" s="16">
        <v>107189</v>
      </c>
    </row>
    <row r="45" spans="1:16" x14ac:dyDescent="0.25">
      <c r="A45" s="13"/>
      <c r="B45" s="9" t="s">
        <v>8</v>
      </c>
      <c r="C45" s="14">
        <f t="shared" ref="C45:P45" si="11">(C43*1000*1000)/C44</f>
        <v>6210.1515276972759</v>
      </c>
      <c r="D45" s="14">
        <f t="shared" si="11"/>
        <v>6666.666666666667</v>
      </c>
      <c r="E45" s="14">
        <f t="shared" si="11"/>
        <v>6250</v>
      </c>
      <c r="F45" s="14">
        <f t="shared" si="11"/>
        <v>6474.6190476190477</v>
      </c>
      <c r="G45" s="14">
        <f t="shared" si="11"/>
        <v>6118.142213689729</v>
      </c>
      <c r="H45" s="14">
        <f t="shared" si="11"/>
        <v>6129.6868700443492</v>
      </c>
      <c r="I45" s="14">
        <f t="shared" si="11"/>
        <v>5505.3530986205478</v>
      </c>
      <c r="J45" s="14">
        <f t="shared" si="11"/>
        <v>6037.2628726287267</v>
      </c>
      <c r="K45" s="14">
        <f t="shared" si="11"/>
        <v>5813.2443531827512</v>
      </c>
      <c r="L45" s="14">
        <f t="shared" si="11"/>
        <v>5699.0902729181244</v>
      </c>
      <c r="M45" s="14">
        <f t="shared" si="11"/>
        <v>6334.8043542218302</v>
      </c>
      <c r="N45" s="14">
        <f t="shared" si="11"/>
        <v>6306.8215035476069</v>
      </c>
      <c r="O45" s="14">
        <f t="shared" si="11"/>
        <v>6788.0404192018013</v>
      </c>
      <c r="P45" s="14">
        <f t="shared" si="11"/>
        <v>969.99692132588234</v>
      </c>
    </row>
    <row r="46" spans="1:16" x14ac:dyDescent="0.25">
      <c r="A46" s="8" t="s">
        <v>25</v>
      </c>
      <c r="B46" s="9" t="s">
        <v>5</v>
      </c>
      <c r="C46" s="10">
        <v>250</v>
      </c>
      <c r="D46" s="10">
        <v>325</v>
      </c>
      <c r="E46" s="10">
        <v>160</v>
      </c>
      <c r="F46" s="10">
        <v>120</v>
      </c>
      <c r="G46" s="10">
        <v>122</v>
      </c>
      <c r="H46" s="10">
        <v>134</v>
      </c>
      <c r="I46" s="10">
        <v>144</v>
      </c>
      <c r="J46" s="10">
        <v>128</v>
      </c>
      <c r="K46" s="10">
        <v>31</v>
      </c>
      <c r="L46" s="10">
        <v>40</v>
      </c>
      <c r="M46" s="10">
        <v>41.8</v>
      </c>
      <c r="N46" s="16">
        <v>44</v>
      </c>
      <c r="O46" s="16">
        <v>42</v>
      </c>
      <c r="P46" s="16">
        <v>273.584</v>
      </c>
    </row>
    <row r="47" spans="1:16" x14ac:dyDescent="0.25">
      <c r="A47" s="12"/>
      <c r="B47" s="9" t="s">
        <v>7</v>
      </c>
      <c r="C47" s="10">
        <v>46375</v>
      </c>
      <c r="D47" s="10">
        <v>45500</v>
      </c>
      <c r="E47" s="10">
        <v>37500</v>
      </c>
      <c r="F47" s="10">
        <v>26500</v>
      </c>
      <c r="G47" s="10">
        <v>26300</v>
      </c>
      <c r="H47" s="10">
        <v>28000</v>
      </c>
      <c r="I47" s="10">
        <v>35000</v>
      </c>
      <c r="J47" s="10">
        <v>28000</v>
      </c>
      <c r="K47" s="10">
        <v>10300</v>
      </c>
      <c r="L47" s="10">
        <v>13000</v>
      </c>
      <c r="M47" s="10">
        <v>15000</v>
      </c>
      <c r="N47" s="16">
        <v>13000</v>
      </c>
      <c r="O47" s="16">
        <v>12500</v>
      </c>
      <c r="P47" s="16">
        <v>41810</v>
      </c>
    </row>
    <row r="48" spans="1:16" x14ac:dyDescent="0.25">
      <c r="A48" s="13"/>
      <c r="B48" s="9" t="s">
        <v>8</v>
      </c>
      <c r="C48" s="14">
        <f t="shared" ref="C48:P48" si="12">(C46*1000*1000)/C47</f>
        <v>5390.8355795148245</v>
      </c>
      <c r="D48" s="14">
        <f t="shared" si="12"/>
        <v>7142.8571428571431</v>
      </c>
      <c r="E48" s="14">
        <f t="shared" si="12"/>
        <v>4266.666666666667</v>
      </c>
      <c r="F48" s="14">
        <f t="shared" si="12"/>
        <v>4528.3018867924529</v>
      </c>
      <c r="G48" s="14">
        <f t="shared" si="12"/>
        <v>4638.7832699619776</v>
      </c>
      <c r="H48" s="14">
        <f t="shared" si="12"/>
        <v>4785.7142857142853</v>
      </c>
      <c r="I48" s="14">
        <f t="shared" si="12"/>
        <v>4114.2857142857147</v>
      </c>
      <c r="J48" s="14">
        <f t="shared" si="12"/>
        <v>4571.4285714285716</v>
      </c>
      <c r="K48" s="14">
        <f t="shared" si="12"/>
        <v>3009.7087378640776</v>
      </c>
      <c r="L48" s="14">
        <f t="shared" si="12"/>
        <v>3076.9230769230771</v>
      </c>
      <c r="M48" s="14">
        <f t="shared" si="12"/>
        <v>2786.6666666666665</v>
      </c>
      <c r="N48" s="14">
        <f t="shared" si="12"/>
        <v>3384.6153846153848</v>
      </c>
      <c r="O48" s="14">
        <f t="shared" si="12"/>
        <v>3360</v>
      </c>
      <c r="P48" s="14">
        <f t="shared" si="12"/>
        <v>6543.5063381966038</v>
      </c>
    </row>
    <row r="49" spans="1:16" x14ac:dyDescent="0.25">
      <c r="A49" s="8" t="s">
        <v>26</v>
      </c>
      <c r="B49" s="9" t="s">
        <v>5</v>
      </c>
      <c r="C49" s="10">
        <f t="shared" ref="C49:K49" si="13">C46+C43+C40+C37+C34+C28+C25+C19+C16+C13+C10+C7+C4</f>
        <v>2833.9550000000004</v>
      </c>
      <c r="D49" s="10">
        <f t="shared" si="13"/>
        <v>3083.9120000000003</v>
      </c>
      <c r="E49" s="10">
        <f t="shared" si="13"/>
        <v>2806.2840000000006</v>
      </c>
      <c r="F49" s="10">
        <f t="shared" si="13"/>
        <v>1927.6659999999997</v>
      </c>
      <c r="G49" s="10">
        <f t="shared" si="13"/>
        <v>2013.4469999999999</v>
      </c>
      <c r="H49" s="10">
        <f t="shared" si="13"/>
        <v>2335.4660000000003</v>
      </c>
      <c r="I49" s="10">
        <f t="shared" si="13"/>
        <v>2470.192</v>
      </c>
      <c r="J49" s="10">
        <f t="shared" si="13"/>
        <v>2293.0750000000003</v>
      </c>
      <c r="K49" s="10">
        <f t="shared" si="13"/>
        <v>2431.1259999999997</v>
      </c>
      <c r="L49" s="10">
        <f>L46+L43+L40+L37+L34+L28+L25+L19+L16+L13+L10+L4</f>
        <v>2346.0349999999999</v>
      </c>
      <c r="M49" s="10">
        <f>M46+M43+M40+M37+M34+M28+M25+M19+M16+M13+M10+M4</f>
        <v>1800.5409999999997</v>
      </c>
      <c r="N49" s="10">
        <f>N46+N43+N40+N37+N34+N28+N25+N19+N16+N13+N10+N4</f>
        <v>2480.2439999999997</v>
      </c>
      <c r="O49" s="10">
        <f>O46+O43+O40+O37+O34+O28+O25+O19+O16+O13+O10+O4</f>
        <v>2344.5559999999996</v>
      </c>
      <c r="P49" s="10">
        <f>P46+P43+P40+P37+P34+P28+P25+P19+P16+P13+P10</f>
        <v>4143.2409999999991</v>
      </c>
    </row>
    <row r="50" spans="1:16" x14ac:dyDescent="0.25">
      <c r="A50" s="12"/>
      <c r="B50" s="9" t="s">
        <v>7</v>
      </c>
      <c r="C50" s="10">
        <f t="shared" ref="C50:K50" si="14">C47+C44+C41+C38+C35+C29+C26+C20+C14+C11+C8+C5</f>
        <v>1093083</v>
      </c>
      <c r="D50" s="10">
        <f t="shared" si="14"/>
        <v>1124846</v>
      </c>
      <c r="E50" s="10">
        <f t="shared" si="14"/>
        <v>1055129</v>
      </c>
      <c r="F50" s="10">
        <f t="shared" si="14"/>
        <v>855018</v>
      </c>
      <c r="G50" s="10">
        <f t="shared" si="14"/>
        <v>938790</v>
      </c>
      <c r="H50" s="10">
        <f t="shared" si="14"/>
        <v>922144</v>
      </c>
      <c r="I50" s="10">
        <f t="shared" si="14"/>
        <v>879146</v>
      </c>
      <c r="J50" s="10">
        <f t="shared" si="14"/>
        <v>803398</v>
      </c>
      <c r="K50" s="10">
        <f t="shared" si="14"/>
        <v>848709</v>
      </c>
      <c r="L50" s="10">
        <f>L47+L44+L41+L38+L35+L29+L26+L20+L14+L11+L5</f>
        <v>772376</v>
      </c>
      <c r="M50" s="10">
        <f>M47+M44+M41+M38+M35+M29+M26+M20+M14+M11+M5</f>
        <v>666327</v>
      </c>
      <c r="N50" s="10">
        <f>N47+N44+N41+N38+N35+N29+N26+N20+N14+N11+N5</f>
        <v>810855</v>
      </c>
      <c r="O50" s="10">
        <f>O47+O44+O41+O38+O35+O29+O26+O20+O14+O11+O5</f>
        <v>644883</v>
      </c>
      <c r="P50" s="10">
        <f>P47+P44+P41+P38+P35+P29+P26+P20+P14+P11</f>
        <v>1170970</v>
      </c>
    </row>
    <row r="51" spans="1:16" x14ac:dyDescent="0.25">
      <c r="A51" s="13"/>
      <c r="B51" s="9" t="s">
        <v>8</v>
      </c>
      <c r="C51" s="14">
        <f t="shared" ref="C51:P51" si="15">(C49*1000*1000)/C50</f>
        <v>2592.6256286119174</v>
      </c>
      <c r="D51" s="14">
        <f t="shared" si="15"/>
        <v>2741.6304098516603</v>
      </c>
      <c r="E51" s="14">
        <f t="shared" si="15"/>
        <v>2659.6596245577562</v>
      </c>
      <c r="F51" s="14">
        <f t="shared" si="15"/>
        <v>2254.5326531137353</v>
      </c>
      <c r="G51" s="14">
        <f t="shared" si="15"/>
        <v>2144.7256574952867</v>
      </c>
      <c r="H51" s="14">
        <f t="shared" si="15"/>
        <v>2532.6478294062535</v>
      </c>
      <c r="I51" s="14">
        <f t="shared" si="15"/>
        <v>2809.7631110191028</v>
      </c>
      <c r="J51" s="14">
        <f t="shared" si="15"/>
        <v>2854.2204486443834</v>
      </c>
      <c r="K51" s="14">
        <f t="shared" si="15"/>
        <v>2864.498903628923</v>
      </c>
      <c r="L51" s="14">
        <f t="shared" si="15"/>
        <v>3037.4260722756794</v>
      </c>
      <c r="M51" s="14">
        <f t="shared" si="15"/>
        <v>2702.188264920977</v>
      </c>
      <c r="N51" s="14">
        <f t="shared" si="15"/>
        <v>3058.8008953512026</v>
      </c>
      <c r="O51" s="14">
        <f t="shared" si="15"/>
        <v>3635.6300290130139</v>
      </c>
      <c r="P51" s="14">
        <f t="shared" si="15"/>
        <v>3538.2981630613926</v>
      </c>
    </row>
    <row r="52" spans="1:16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</row>
    <row r="53" spans="1:16" x14ac:dyDescent="0.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</row>
    <row r="54" spans="1:16" x14ac:dyDescent="0.25">
      <c r="A54" s="21" t="s">
        <v>27</v>
      </c>
      <c r="B54" s="22"/>
      <c r="C54" s="23" t="s">
        <v>28</v>
      </c>
      <c r="D54" s="23"/>
      <c r="E54" s="23"/>
      <c r="F54" s="23"/>
      <c r="G54" s="23"/>
      <c r="H54" s="23"/>
      <c r="I54" s="23"/>
      <c r="J54" s="23"/>
      <c r="K54" s="23"/>
      <c r="L54" s="23"/>
      <c r="M54" s="23"/>
    </row>
    <row r="55" spans="1:16" x14ac:dyDescent="0.25">
      <c r="A55" s="2"/>
      <c r="B55" s="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</row>
    <row r="56" spans="1:16" x14ac:dyDescent="0.25">
      <c r="A56" s="2"/>
      <c r="B56" s="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</row>
    <row r="57" spans="1:16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1:16" x14ac:dyDescent="0.25">
      <c r="A58" s="2"/>
      <c r="B58" s="24"/>
      <c r="C58" s="25" t="s">
        <v>29</v>
      </c>
      <c r="D58" s="26"/>
      <c r="E58" s="26"/>
      <c r="F58" s="26"/>
      <c r="G58" s="26"/>
      <c r="H58" s="26"/>
      <c r="I58" s="26"/>
      <c r="J58" s="26"/>
      <c r="K58" s="26"/>
      <c r="L58" s="26"/>
      <c r="M58" s="26"/>
    </row>
    <row r="59" spans="1:16" x14ac:dyDescent="0.25">
      <c r="A59" s="27"/>
      <c r="B59" s="28"/>
      <c r="D59" s="25"/>
      <c r="E59" s="29"/>
      <c r="F59" s="30"/>
      <c r="G59" s="30"/>
      <c r="H59" s="26"/>
      <c r="I59" s="26"/>
      <c r="J59" s="26"/>
      <c r="K59" s="26"/>
      <c r="L59" s="26"/>
      <c r="M59" s="26"/>
    </row>
    <row r="60" spans="1:16" ht="15" customHeight="1" x14ac:dyDescent="0.25">
      <c r="A60" s="2"/>
      <c r="B60" s="24"/>
      <c r="C60" s="31" t="s">
        <v>30</v>
      </c>
      <c r="D60" s="31"/>
      <c r="E60" s="31"/>
      <c r="F60" s="31"/>
      <c r="G60" s="31"/>
      <c r="H60" s="31"/>
      <c r="I60" s="31"/>
      <c r="J60" s="31"/>
      <c r="K60" s="31"/>
      <c r="L60" s="31"/>
      <c r="M60" s="31"/>
    </row>
    <row r="61" spans="1:16" x14ac:dyDescent="0.25">
      <c r="A61" s="2"/>
      <c r="B61" s="24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</row>
    <row r="62" spans="1:16" x14ac:dyDescent="0.25">
      <c r="A62" s="27"/>
      <c r="B62" s="28"/>
      <c r="D62" s="32"/>
      <c r="E62" s="30"/>
      <c r="F62" s="30"/>
      <c r="G62" s="30"/>
      <c r="H62" s="26"/>
      <c r="I62" s="26"/>
      <c r="J62" s="26"/>
      <c r="K62" s="26"/>
      <c r="L62" s="26"/>
      <c r="M62" s="26"/>
    </row>
    <row r="63" spans="1:16" ht="15" customHeight="1" x14ac:dyDescent="0.25">
      <c r="A63" s="2"/>
      <c r="B63" s="33"/>
      <c r="C63" s="34" t="s">
        <v>31</v>
      </c>
      <c r="D63" s="34"/>
      <c r="E63" s="34"/>
      <c r="F63" s="34"/>
      <c r="G63" s="34"/>
      <c r="H63" s="34"/>
      <c r="I63" s="34"/>
      <c r="J63" s="34"/>
      <c r="K63" s="34"/>
      <c r="L63" s="34"/>
      <c r="M63" s="34"/>
    </row>
    <row r="64" spans="1:16" x14ac:dyDescent="0.25">
      <c r="A64" s="2"/>
      <c r="B64" s="2"/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</row>
    <row r="65" spans="1:13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</row>
  </sheetData>
  <mergeCells count="19">
    <mergeCell ref="C63:M64"/>
    <mergeCell ref="A40:A42"/>
    <mergeCell ref="A43:A45"/>
    <mergeCell ref="A46:A48"/>
    <mergeCell ref="A49:A51"/>
    <mergeCell ref="C54:M56"/>
    <mergeCell ref="C60:M61"/>
    <mergeCell ref="A22:A24"/>
    <mergeCell ref="A25:A27"/>
    <mergeCell ref="A28:A30"/>
    <mergeCell ref="A31:A33"/>
    <mergeCell ref="A34:A36"/>
    <mergeCell ref="A37:A39"/>
    <mergeCell ref="A4:A6"/>
    <mergeCell ref="A7:A9"/>
    <mergeCell ref="A10:A12"/>
    <mergeCell ref="A13:A15"/>
    <mergeCell ref="A16:A18"/>
    <mergeCell ref="A19:A21"/>
  </mergeCells>
  <conditionalFormatting sqref="C3:M3">
    <cfRule type="expression" dxfId="1" priority="2" stopIfTrue="1">
      <formula>ISNA(ACTIVECELL)</formula>
    </cfRule>
  </conditionalFormatting>
  <conditionalFormatting sqref="N1:O2">
    <cfRule type="expression" dxfId="0" priority="1" stopIfTrue="1">
      <formula>#N/A</formula>
    </cfRule>
  </conditionalFormatting>
  <hyperlinks>
    <hyperlink ref="R6" location="'Content Page'!B417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8.3.1.37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2015-03-05T14:13:16Z</dcterms:created>
  <dcterms:modified xsi:type="dcterms:W3CDTF">2015-03-05T14:13:16Z</dcterms:modified>
</cp:coreProperties>
</file>