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48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1" i="1" l="1"/>
  <c r="S80" i="1"/>
  <c r="S79" i="1"/>
  <c r="N78" i="1"/>
  <c r="S78" i="1" s="1"/>
  <c r="S77" i="1"/>
  <c r="S76" i="1"/>
  <c r="S75" i="1"/>
  <c r="S74" i="1"/>
  <c r="S73" i="1"/>
  <c r="N72" i="1"/>
  <c r="S72" i="1" s="1"/>
  <c r="S71" i="1"/>
  <c r="S70" i="1"/>
  <c r="S69" i="1"/>
  <c r="S68" i="1"/>
  <c r="S67" i="1"/>
  <c r="N66" i="1"/>
  <c r="S66" i="1" s="1"/>
  <c r="S65" i="1"/>
  <c r="S64" i="1"/>
  <c r="S63" i="1"/>
  <c r="S62" i="1"/>
  <c r="S61" i="1"/>
  <c r="N60" i="1"/>
  <c r="S60" i="1" s="1"/>
  <c r="S59" i="1"/>
  <c r="S58" i="1"/>
  <c r="S57" i="1"/>
  <c r="S56" i="1"/>
  <c r="S55" i="1"/>
  <c r="S54" i="1"/>
  <c r="N54" i="1"/>
  <c r="S53" i="1"/>
  <c r="S52" i="1"/>
  <c r="S51" i="1"/>
  <c r="S50" i="1"/>
  <c r="S49" i="1"/>
  <c r="S48" i="1"/>
  <c r="S47" i="1"/>
  <c r="S46" i="1"/>
  <c r="S45" i="1"/>
  <c r="S44" i="1"/>
  <c r="S43" i="1"/>
  <c r="N42" i="1"/>
  <c r="S42" i="1" s="1"/>
  <c r="S41" i="1"/>
  <c r="S40" i="1"/>
  <c r="S39" i="1"/>
  <c r="S38" i="1"/>
  <c r="S37" i="1"/>
  <c r="S36" i="1"/>
  <c r="S35" i="1"/>
  <c r="S34" i="1"/>
  <c r="S33" i="1"/>
  <c r="S32" i="1"/>
  <c r="S31" i="1"/>
  <c r="S30" i="1"/>
  <c r="N30" i="1"/>
  <c r="S29" i="1"/>
  <c r="S28" i="1"/>
  <c r="S27" i="1"/>
  <c r="S26" i="1"/>
  <c r="S25" i="1"/>
  <c r="S24" i="1"/>
  <c r="N24" i="1"/>
  <c r="S23" i="1"/>
  <c r="S22" i="1"/>
  <c r="S21" i="1"/>
  <c r="S20" i="1"/>
  <c r="S19" i="1"/>
  <c r="N18" i="1"/>
  <c r="S18" i="1" s="1"/>
  <c r="S17" i="1"/>
  <c r="S16" i="1"/>
  <c r="S15" i="1"/>
  <c r="S14" i="1"/>
  <c r="S13" i="1"/>
  <c r="N12" i="1"/>
  <c r="S12" i="1" s="1"/>
  <c r="S11" i="1"/>
  <c r="S10" i="1"/>
  <c r="S9" i="1"/>
  <c r="S8" i="1"/>
  <c r="S7" i="1"/>
  <c r="S6" i="1"/>
  <c r="N6" i="1"/>
  <c r="S5" i="1"/>
  <c r="S4" i="1"/>
</calcChain>
</file>

<file path=xl/sharedStrings.xml><?xml version="1.0" encoding="utf-8"?>
<sst xmlns="http://schemas.openxmlformats.org/spreadsheetml/2006/main" count="214" uniqueCount="35">
  <si>
    <t>Table 8.3.1.48  Livestock and Poultry Meat Production  in SADC, Thousand  Tonne, 2001 - 2013</t>
  </si>
  <si>
    <t xml:space="preserve"> </t>
  </si>
  <si>
    <t>Year</t>
  </si>
  <si>
    <t>Animal Type</t>
  </si>
  <si>
    <t>Meat Type</t>
  </si>
  <si>
    <t>Angola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</si>
  <si>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</si>
  <si>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</si>
  <si>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</si>
  <si>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</si>
  <si>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</si>
  <si>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</si>
  <si>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</si>
  <si>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</si>
  <si>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</si>
  <si>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</si>
  <si>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</si>
  <si>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</si>
  <si>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</si>
  <si>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</si>
  <si>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 xml:space="preserve">SADC   Total </t>
  </si>
  <si>
    <t xml:space="preserve">Livestock  </t>
  </si>
  <si>
    <t>Beef and veal</t>
  </si>
  <si>
    <t>Pig/swine meat (pork)</t>
  </si>
  <si>
    <t>Mutton and lamb meat</t>
  </si>
  <si>
    <t>Back to Content Page</t>
  </si>
  <si>
    <t>Goat meat</t>
  </si>
  <si>
    <t xml:space="preserve"> Poultry  </t>
  </si>
  <si>
    <t>Chicken meat</t>
  </si>
  <si>
    <t>Duck meat</t>
  </si>
  <si>
    <t>…</t>
  </si>
  <si>
    <t>n.a.</t>
  </si>
  <si>
    <t xml:space="preserve">Source: </t>
  </si>
  <si>
    <t xml:space="preserve">FAO, http://faostat3.fao.org/, downloaded 13 October 2014 </t>
  </si>
  <si>
    <t>National Statistics Offices of Member States: Malawi (2012), Mauritius, Namibia; 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</si>
</sst>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9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33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quotePrefix="1" applyNumberFormat="1" applyFont="1" applyFill="1" applyBorder="1" applyAlignment="1">
      <alignment horizontal="right"/>
    </xf>
    <xf numFmtId="0" fontId="7" fillId="0" borderId="0" xfId="1" applyFont="1" applyAlignment="1" applyProtection="1"/>
    <xf numFmtId="0" fontId="8" fillId="0" borderId="0" xfId="0" applyFont="1"/>
    <xf numFmtId="0" fontId="2" fillId="0" borderId="0" xfId="0" applyFont="1" applyFill="1"/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tabSelected="1" topLeftCell="A64" zoomScale="99" zoomScaleNormal="99" workbookViewId="0">
      <selection activeCell="A84" sqref="A84"/>
    </sheetView>
  </sheetViews>
  <sheetFormatPr defaultRowHeight="15" x14ac:dyDescent="0.25"/>
  <cols>
    <col min="1" max="1" width="10.28515625" customWidth="1"/>
    <col min="2" max="2" width="11.7109375" customWidth="1"/>
    <col min="3" max="3" width="26.140625" style="19" customWidth="1"/>
    <col min="4" max="4" width="8.5703125" style="19" customWidth="1"/>
    <col min="5" max="5" width="11.7109375" style="19" bestFit="1" customWidth="1"/>
    <col min="6" max="6" width="13.140625" style="19" customWidth="1"/>
    <col min="7" max="7" width="9.7109375" style="19" bestFit="1" customWidth="1"/>
    <col min="8" max="8" width="14.28515625" style="19" bestFit="1" customWidth="1"/>
    <col min="9" max="9" width="11.7109375" style="19" customWidth="1"/>
    <col min="10" max="10" width="11.42578125" style="19" bestFit="1" customWidth="1"/>
    <col min="11" max="11" width="14.7109375" style="19" bestFit="1" customWidth="1"/>
    <col min="12" max="12" width="10.7109375" style="19" bestFit="1" customWidth="1"/>
    <col min="13" max="13" width="12.85546875" style="19" bestFit="1" customWidth="1"/>
    <col min="14" max="14" width="14.5703125" style="19" bestFit="1" customWidth="1"/>
    <col min="15" max="15" width="12.28515625" style="19" bestFit="1" customWidth="1"/>
    <col min="16" max="16" width="13.85546875" style="19" customWidth="1"/>
    <col min="17" max="17" width="9" style="19" customWidth="1"/>
    <col min="18" max="18" width="12.7109375" style="19" bestFit="1" customWidth="1"/>
    <col min="19" max="19" width="15" style="19" customWidth="1"/>
  </cols>
  <sheetData>
    <row r="1" spans="1:22" x14ac:dyDescent="0.25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</row>
    <row r="2" spans="1:22" x14ac:dyDescent="0.25">
      <c r="A2" s="2"/>
      <c r="B2" s="4" t="s">
        <v>1</v>
      </c>
      <c r="C2" s="4"/>
      <c r="D2" s="4"/>
      <c r="E2" s="4"/>
      <c r="F2" s="4"/>
      <c r="G2" s="4"/>
      <c r="H2" s="4"/>
      <c r="I2" s="4"/>
      <c r="J2" s="5" t="s">
        <v>1</v>
      </c>
      <c r="K2" s="5"/>
      <c r="L2" s="5"/>
      <c r="M2" s="5"/>
      <c r="N2" s="5"/>
      <c r="O2" s="5"/>
      <c r="P2" s="5"/>
      <c r="Q2" s="5"/>
      <c r="R2" s="3"/>
      <c r="S2" s="3"/>
      <c r="T2" s="2"/>
    </row>
    <row r="3" spans="1:22" ht="42.75" x14ac:dyDescent="0.25">
      <c r="A3" s="6" t="s">
        <v>2</v>
      </c>
      <c r="B3" s="7" t="s">
        <v>3</v>
      </c>
      <c r="C3" s="6" t="s">
        <v>4</v>
      </c>
      <c r="D3" s="8" t="s">
        <v>5</v>
      </c>
      <c r="E3" s="8" t="s">
        <v>6</v>
      </c>
      <c r="F3" s="9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9" t="s">
        <v>17</v>
      </c>
      <c r="Q3" s="8" t="s">
        <v>18</v>
      </c>
      <c r="R3" s="8" t="s">
        <v>19</v>
      </c>
      <c r="S3" s="8" t="s">
        <v>20</v>
      </c>
      <c r="T3" s="2"/>
    </row>
    <row r="4" spans="1:22" x14ac:dyDescent="0.25">
      <c r="A4" s="10">
        <v>2001</v>
      </c>
      <c r="B4" s="11" t="s">
        <v>21</v>
      </c>
      <c r="C4" s="12" t="s">
        <v>22</v>
      </c>
      <c r="D4" s="13">
        <v>94.463999999999999</v>
      </c>
      <c r="E4" s="14">
        <v>33.750399999999999</v>
      </c>
      <c r="F4" s="13">
        <v>13.018000000000001</v>
      </c>
      <c r="G4" s="13">
        <v>10.14</v>
      </c>
      <c r="H4" s="13">
        <v>118.575</v>
      </c>
      <c r="I4" s="13">
        <v>19.475000000000001</v>
      </c>
      <c r="J4" s="13">
        <v>2</v>
      </c>
      <c r="K4" s="13">
        <v>11.25</v>
      </c>
      <c r="L4" s="13">
        <v>58.0349</v>
      </c>
      <c r="M4" s="15">
        <v>0.03</v>
      </c>
      <c r="N4" s="13">
        <v>571.87</v>
      </c>
      <c r="O4" s="15">
        <v>8.0180000000000007</v>
      </c>
      <c r="P4" s="13">
        <v>255</v>
      </c>
      <c r="Q4" s="13">
        <v>54.4</v>
      </c>
      <c r="R4" s="13">
        <v>108</v>
      </c>
      <c r="S4" s="13">
        <f t="shared" ref="S4:S67" si="0">SUM(D4:R4)</f>
        <v>1358.0253000000002</v>
      </c>
      <c r="T4" s="2"/>
    </row>
    <row r="5" spans="1:22" x14ac:dyDescent="0.25">
      <c r="A5" s="10"/>
      <c r="B5" s="11"/>
      <c r="C5" s="12" t="s">
        <v>23</v>
      </c>
      <c r="D5" s="13">
        <v>29.9</v>
      </c>
      <c r="E5" s="15">
        <v>0.26500000000000001</v>
      </c>
      <c r="F5" s="13">
        <v>24.872</v>
      </c>
      <c r="G5" s="13">
        <v>4.9000000000000004</v>
      </c>
      <c r="H5" s="13">
        <v>18.899999999999999</v>
      </c>
      <c r="I5" s="13">
        <v>19.899999999999999</v>
      </c>
      <c r="J5" s="13">
        <v>1</v>
      </c>
      <c r="K5" s="13">
        <v>119</v>
      </c>
      <c r="L5" s="13">
        <v>1.65</v>
      </c>
      <c r="M5" s="13">
        <v>1</v>
      </c>
      <c r="N5" s="13">
        <v>116.51</v>
      </c>
      <c r="O5" s="13">
        <v>1</v>
      </c>
      <c r="P5" s="13">
        <v>13</v>
      </c>
      <c r="Q5" s="13">
        <v>10.56</v>
      </c>
      <c r="R5" s="13">
        <v>29</v>
      </c>
      <c r="S5" s="13">
        <f t="shared" si="0"/>
        <v>391.45699999999999</v>
      </c>
      <c r="T5" s="2"/>
    </row>
    <row r="6" spans="1:22" x14ac:dyDescent="0.25">
      <c r="A6" s="10"/>
      <c r="B6" s="11"/>
      <c r="C6" s="12" t="s">
        <v>24</v>
      </c>
      <c r="D6" s="13">
        <v>1.6875</v>
      </c>
      <c r="E6" s="13">
        <v>1.68</v>
      </c>
      <c r="F6" s="13">
        <v>2.8119999999999998</v>
      </c>
      <c r="G6" s="13">
        <v>3.8</v>
      </c>
      <c r="H6" s="13">
        <v>2.4300000000000002</v>
      </c>
      <c r="I6" s="13">
        <v>0.64400000000000002</v>
      </c>
      <c r="J6" s="15">
        <v>5.2700000000000004E-2</v>
      </c>
      <c r="K6" s="13">
        <v>0.83399999999999996</v>
      </c>
      <c r="L6" s="13">
        <v>4.984</v>
      </c>
      <c r="M6" s="15">
        <v>1.03</v>
      </c>
      <c r="N6" s="13">
        <f>103.8-N7</f>
        <v>96.39</v>
      </c>
      <c r="O6" s="15">
        <v>1.3</v>
      </c>
      <c r="P6" s="13">
        <v>10</v>
      </c>
      <c r="Q6" s="13">
        <v>0.58799999999999997</v>
      </c>
      <c r="R6" s="13">
        <v>1</v>
      </c>
      <c r="S6" s="13">
        <f t="shared" si="0"/>
        <v>129.23220000000001</v>
      </c>
      <c r="T6" s="2"/>
      <c r="V6" s="16" t="s">
        <v>25</v>
      </c>
    </row>
    <row r="7" spans="1:22" x14ac:dyDescent="0.25">
      <c r="A7" s="10"/>
      <c r="B7" s="11"/>
      <c r="C7" s="12" t="s">
        <v>26</v>
      </c>
      <c r="D7" s="13">
        <v>11.25</v>
      </c>
      <c r="E7" s="13">
        <v>5.28</v>
      </c>
      <c r="F7" s="13">
        <v>18.704999999999998</v>
      </c>
      <c r="G7" s="13">
        <v>2.3849999999999998</v>
      </c>
      <c r="H7" s="13">
        <v>6.0149999999999997</v>
      </c>
      <c r="I7" s="13">
        <v>10.199999999999999</v>
      </c>
      <c r="J7" s="14">
        <v>0.16400000000000001</v>
      </c>
      <c r="K7" s="13">
        <v>25.2</v>
      </c>
      <c r="L7" s="13">
        <v>3.24</v>
      </c>
      <c r="M7" s="14">
        <v>2.002E-2</v>
      </c>
      <c r="N7" s="13">
        <v>7.41</v>
      </c>
      <c r="O7" s="14">
        <v>2.88</v>
      </c>
      <c r="P7" s="13">
        <v>30</v>
      </c>
      <c r="Q7" s="13">
        <v>5.4</v>
      </c>
      <c r="R7" s="13">
        <v>13</v>
      </c>
      <c r="S7" s="13">
        <f t="shared" si="0"/>
        <v>141.14901999999998</v>
      </c>
      <c r="T7" s="2"/>
    </row>
    <row r="8" spans="1:22" x14ac:dyDescent="0.25">
      <c r="A8" s="10"/>
      <c r="B8" s="11" t="s">
        <v>27</v>
      </c>
      <c r="C8" s="12" t="s">
        <v>28</v>
      </c>
      <c r="D8" s="13">
        <v>7.875</v>
      </c>
      <c r="E8" s="13">
        <v>9.36</v>
      </c>
      <c r="F8" s="13">
        <v>11.058</v>
      </c>
      <c r="G8" s="13">
        <v>1.8520000000000001</v>
      </c>
      <c r="H8" s="13">
        <v>35.6</v>
      </c>
      <c r="I8" s="13">
        <v>15.28</v>
      </c>
      <c r="J8" s="13">
        <v>27</v>
      </c>
      <c r="K8" s="13">
        <v>30.6</v>
      </c>
      <c r="L8" s="13">
        <v>8.32</v>
      </c>
      <c r="M8" s="13">
        <v>1</v>
      </c>
      <c r="N8" s="13">
        <v>867.17</v>
      </c>
      <c r="O8" s="13">
        <v>1</v>
      </c>
      <c r="P8" s="13">
        <v>44</v>
      </c>
      <c r="Q8" s="13">
        <v>36.5</v>
      </c>
      <c r="R8" s="13">
        <v>38</v>
      </c>
      <c r="S8" s="13">
        <f t="shared" si="0"/>
        <v>1134.615</v>
      </c>
      <c r="T8" s="2"/>
    </row>
    <row r="9" spans="1:22" x14ac:dyDescent="0.25">
      <c r="A9" s="10"/>
      <c r="B9" s="11"/>
      <c r="C9" s="12" t="s">
        <v>29</v>
      </c>
      <c r="D9" s="14">
        <v>0</v>
      </c>
      <c r="E9" s="14">
        <v>0</v>
      </c>
      <c r="F9" s="14">
        <v>0</v>
      </c>
      <c r="G9" s="14">
        <v>10.64</v>
      </c>
      <c r="H9" s="14">
        <v>0</v>
      </c>
      <c r="I9" s="14">
        <v>0.03</v>
      </c>
      <c r="J9" s="14">
        <v>2.4</v>
      </c>
      <c r="K9" s="14">
        <v>0</v>
      </c>
      <c r="L9" s="14">
        <v>6.4999999999999997E-3</v>
      </c>
      <c r="M9" s="14">
        <v>1.03</v>
      </c>
      <c r="N9" s="14">
        <v>0</v>
      </c>
      <c r="O9" s="14">
        <v>1.3</v>
      </c>
      <c r="P9" s="14">
        <v>0</v>
      </c>
      <c r="Q9" s="14">
        <v>0.05</v>
      </c>
      <c r="R9" s="14">
        <v>0</v>
      </c>
      <c r="S9" s="13">
        <f t="shared" si="0"/>
        <v>15.456500000000002</v>
      </c>
      <c r="T9" s="2"/>
    </row>
    <row r="10" spans="1:22" x14ac:dyDescent="0.25">
      <c r="A10" s="10">
        <v>2002</v>
      </c>
      <c r="B10" s="11" t="s">
        <v>21</v>
      </c>
      <c r="C10" s="12" t="s">
        <v>22</v>
      </c>
      <c r="D10" s="13">
        <v>96.201999999999998</v>
      </c>
      <c r="E10" s="13">
        <v>29</v>
      </c>
      <c r="F10" s="13">
        <v>12.49</v>
      </c>
      <c r="G10" s="13">
        <v>10.074999999999999</v>
      </c>
      <c r="H10" s="13">
        <v>111.56249000000001</v>
      </c>
      <c r="I10" s="13">
        <v>21.876000000000001</v>
      </c>
      <c r="J10" s="13">
        <v>3</v>
      </c>
      <c r="K10" s="13">
        <v>12</v>
      </c>
      <c r="L10" s="13">
        <v>49.35</v>
      </c>
      <c r="M10" s="14">
        <v>0.02</v>
      </c>
      <c r="N10" s="13">
        <v>579.02</v>
      </c>
      <c r="O10" s="14">
        <v>12.5</v>
      </c>
      <c r="P10" s="13">
        <v>265</v>
      </c>
      <c r="Q10" s="13">
        <v>59.2</v>
      </c>
      <c r="R10" s="13">
        <v>97</v>
      </c>
      <c r="S10" s="13">
        <f t="shared" si="0"/>
        <v>1358.29549</v>
      </c>
      <c r="T10" s="2"/>
    </row>
    <row r="11" spans="1:22" x14ac:dyDescent="0.25">
      <c r="A11" s="10"/>
      <c r="B11" s="11"/>
      <c r="C11" s="12" t="s">
        <v>23</v>
      </c>
      <c r="D11" s="13">
        <v>34.1</v>
      </c>
      <c r="E11" s="14">
        <v>0.3</v>
      </c>
      <c r="F11" s="13">
        <v>23.71</v>
      </c>
      <c r="G11" s="13">
        <v>4.3250000000000002</v>
      </c>
      <c r="H11" s="13">
        <v>21.7</v>
      </c>
      <c r="I11" s="13">
        <v>12.984</v>
      </c>
      <c r="J11" s="13">
        <v>1</v>
      </c>
      <c r="K11" s="13">
        <v>115</v>
      </c>
      <c r="L11" s="13">
        <v>1.76</v>
      </c>
      <c r="M11" s="13">
        <v>1</v>
      </c>
      <c r="N11" s="13">
        <v>117.07</v>
      </c>
      <c r="O11" s="13">
        <v>1</v>
      </c>
      <c r="P11" s="13">
        <v>13</v>
      </c>
      <c r="Q11" s="13">
        <v>9.02</v>
      </c>
      <c r="R11" s="13">
        <v>29</v>
      </c>
      <c r="S11" s="13">
        <f t="shared" si="0"/>
        <v>384.96899999999994</v>
      </c>
      <c r="T11" s="2"/>
    </row>
    <row r="12" spans="1:22" x14ac:dyDescent="0.25">
      <c r="A12" s="10"/>
      <c r="B12" s="11"/>
      <c r="C12" s="12" t="s">
        <v>24</v>
      </c>
      <c r="D12" s="13">
        <v>2.0625</v>
      </c>
      <c r="E12" s="13">
        <v>1.54</v>
      </c>
      <c r="F12" s="13">
        <v>2.7690000000000001</v>
      </c>
      <c r="G12" s="13">
        <v>3.7</v>
      </c>
      <c r="H12" s="13">
        <v>2.496</v>
      </c>
      <c r="I12" s="13">
        <v>0.48699999999999999</v>
      </c>
      <c r="J12" s="14">
        <v>0.11934</v>
      </c>
      <c r="K12" s="13">
        <v>0.88200000000000001</v>
      </c>
      <c r="L12" s="13">
        <v>7.56</v>
      </c>
      <c r="M12" s="14">
        <v>1.03</v>
      </c>
      <c r="N12" s="13">
        <f>104.6-N13</f>
        <v>97.1</v>
      </c>
      <c r="O12" s="14">
        <v>1.32</v>
      </c>
      <c r="P12" s="13">
        <v>10</v>
      </c>
      <c r="Q12" s="13">
        <v>0.63</v>
      </c>
      <c r="R12" s="13">
        <v>1</v>
      </c>
      <c r="S12" s="13">
        <f t="shared" si="0"/>
        <v>132.69583999999998</v>
      </c>
      <c r="T12" s="2"/>
    </row>
    <row r="13" spans="1:22" x14ac:dyDescent="0.25">
      <c r="A13" s="10"/>
      <c r="B13" s="11"/>
      <c r="C13" s="12" t="s">
        <v>26</v>
      </c>
      <c r="D13" s="13">
        <v>12.375</v>
      </c>
      <c r="E13" s="13">
        <v>4.68</v>
      </c>
      <c r="F13" s="13">
        <v>18.414999999999999</v>
      </c>
      <c r="G13" s="13">
        <v>2.1150000000000002</v>
      </c>
      <c r="H13" s="13">
        <v>6.12</v>
      </c>
      <c r="I13" s="13">
        <v>9.5</v>
      </c>
      <c r="J13" s="14">
        <v>0.2142</v>
      </c>
      <c r="K13" s="13">
        <v>24.6</v>
      </c>
      <c r="L13" s="13">
        <v>5.16</v>
      </c>
      <c r="M13" s="14">
        <v>2.002E-2</v>
      </c>
      <c r="N13" s="13">
        <v>7.5</v>
      </c>
      <c r="O13" s="14">
        <v>2.3940000000000001</v>
      </c>
      <c r="P13" s="13">
        <v>31</v>
      </c>
      <c r="Q13" s="13">
        <v>5.76</v>
      </c>
      <c r="R13" s="13">
        <v>15</v>
      </c>
      <c r="S13" s="13">
        <f t="shared" si="0"/>
        <v>144.85321999999999</v>
      </c>
      <c r="T13" s="2"/>
    </row>
    <row r="14" spans="1:22" x14ac:dyDescent="0.25">
      <c r="A14" s="10"/>
      <c r="B14" s="11" t="s">
        <v>27</v>
      </c>
      <c r="C14" s="12" t="s">
        <v>28</v>
      </c>
      <c r="D14" s="13">
        <v>8.01</v>
      </c>
      <c r="E14" s="13">
        <v>8.52</v>
      </c>
      <c r="F14" s="13">
        <v>10.54</v>
      </c>
      <c r="G14" s="13">
        <v>1.96</v>
      </c>
      <c r="H14" s="13">
        <v>35.520000000000003</v>
      </c>
      <c r="I14" s="13">
        <v>9.3089999999999993</v>
      </c>
      <c r="J14" s="13">
        <v>29</v>
      </c>
      <c r="K14" s="13">
        <v>32.85</v>
      </c>
      <c r="L14" s="13">
        <v>8.2799999999999994</v>
      </c>
      <c r="M14" s="13">
        <v>1</v>
      </c>
      <c r="N14" s="13">
        <v>924.85</v>
      </c>
      <c r="O14" s="13">
        <v>1</v>
      </c>
      <c r="P14" s="13">
        <v>44</v>
      </c>
      <c r="Q14" s="13">
        <v>38</v>
      </c>
      <c r="R14" s="13">
        <v>35</v>
      </c>
      <c r="S14" s="13">
        <f t="shared" si="0"/>
        <v>1187.8389999999999</v>
      </c>
      <c r="T14" s="2"/>
    </row>
    <row r="15" spans="1:22" x14ac:dyDescent="0.25">
      <c r="A15" s="10"/>
      <c r="B15" s="11"/>
      <c r="C15" s="12" t="s">
        <v>29</v>
      </c>
      <c r="D15" s="14">
        <v>0</v>
      </c>
      <c r="E15" s="14">
        <v>0</v>
      </c>
      <c r="F15" s="14">
        <v>0</v>
      </c>
      <c r="G15" s="14">
        <v>10.64</v>
      </c>
      <c r="H15" s="14">
        <v>0</v>
      </c>
      <c r="I15" s="14">
        <v>0.03</v>
      </c>
      <c r="J15" s="14">
        <v>2.5535999999999999</v>
      </c>
      <c r="K15" s="14">
        <v>0</v>
      </c>
      <c r="L15" s="14">
        <v>6.4999999999999997E-3</v>
      </c>
      <c r="M15" s="14">
        <v>1.03</v>
      </c>
      <c r="N15" s="14">
        <v>0</v>
      </c>
      <c r="O15" s="14">
        <v>1.32</v>
      </c>
      <c r="P15" s="14">
        <v>0</v>
      </c>
      <c r="Q15" s="14">
        <v>0.06</v>
      </c>
      <c r="R15" s="14">
        <v>0</v>
      </c>
      <c r="S15" s="13">
        <f t="shared" si="0"/>
        <v>15.6401</v>
      </c>
      <c r="T15" s="2"/>
    </row>
    <row r="16" spans="1:22" x14ac:dyDescent="0.25">
      <c r="A16" s="10">
        <v>2003</v>
      </c>
      <c r="B16" s="11" t="s">
        <v>21</v>
      </c>
      <c r="C16" s="12" t="s">
        <v>22</v>
      </c>
      <c r="D16" s="13">
        <v>96.016999999999996</v>
      </c>
      <c r="E16" s="13">
        <v>26.856000000000002</v>
      </c>
      <c r="F16" s="13">
        <v>12.465999999999999</v>
      </c>
      <c r="G16" s="13">
        <v>10.01</v>
      </c>
      <c r="H16" s="13">
        <v>114.75</v>
      </c>
      <c r="I16" s="13">
        <v>22.588000000000001</v>
      </c>
      <c r="J16" s="13">
        <v>2.6</v>
      </c>
      <c r="K16" s="13">
        <v>15</v>
      </c>
      <c r="L16" s="13">
        <v>51.6</v>
      </c>
      <c r="M16" s="14">
        <v>0.03</v>
      </c>
      <c r="N16" s="13">
        <v>635.4</v>
      </c>
      <c r="O16" s="14">
        <v>12.9</v>
      </c>
      <c r="P16" s="13">
        <v>270</v>
      </c>
      <c r="Q16" s="13">
        <v>59.2</v>
      </c>
      <c r="R16" s="13">
        <v>99</v>
      </c>
      <c r="S16" s="13">
        <f t="shared" si="0"/>
        <v>1428.4170000000001</v>
      </c>
      <c r="T16" s="2"/>
    </row>
    <row r="17" spans="1:20" x14ac:dyDescent="0.25">
      <c r="A17" s="10"/>
      <c r="B17" s="11"/>
      <c r="C17" s="12" t="s">
        <v>23</v>
      </c>
      <c r="D17" s="13">
        <v>35.75</v>
      </c>
      <c r="E17" s="14">
        <v>0.16500000000000001</v>
      </c>
      <c r="F17" s="13">
        <v>23.76</v>
      </c>
      <c r="G17" s="13">
        <v>2.95</v>
      </c>
      <c r="H17" s="13">
        <v>24.5</v>
      </c>
      <c r="I17" s="13">
        <v>13.14</v>
      </c>
      <c r="J17" s="13">
        <v>0.8</v>
      </c>
      <c r="K17" s="13">
        <v>97.56</v>
      </c>
      <c r="L17" s="13">
        <v>1.925</v>
      </c>
      <c r="M17" s="13">
        <v>1</v>
      </c>
      <c r="N17" s="13">
        <v>148.55000000000001</v>
      </c>
      <c r="O17" s="13">
        <v>1</v>
      </c>
      <c r="P17" s="13">
        <v>13</v>
      </c>
      <c r="Q17" s="13">
        <v>8.8000000000000007</v>
      </c>
      <c r="R17" s="13">
        <v>29</v>
      </c>
      <c r="S17" s="13">
        <f t="shared" si="0"/>
        <v>401.90000000000003</v>
      </c>
      <c r="T17" s="2"/>
    </row>
    <row r="18" spans="1:20" x14ac:dyDescent="0.25">
      <c r="A18" s="10"/>
      <c r="B18" s="11"/>
      <c r="C18" s="12" t="s">
        <v>24</v>
      </c>
      <c r="D18" s="13">
        <v>2.4300000000000002</v>
      </c>
      <c r="E18" s="13">
        <v>1.33</v>
      </c>
      <c r="F18" s="13">
        <v>2.7719999999999998</v>
      </c>
      <c r="G18" s="13">
        <v>3.45</v>
      </c>
      <c r="H18" s="13">
        <v>3.2160000000000002</v>
      </c>
      <c r="I18" s="13">
        <v>0.48199999999999998</v>
      </c>
      <c r="J18" s="13">
        <v>6.5280000000000005E-2</v>
      </c>
      <c r="K18" s="13">
        <v>0.65400000000000003</v>
      </c>
      <c r="L18" s="13">
        <v>8.1</v>
      </c>
      <c r="M18" s="14">
        <v>1.03</v>
      </c>
      <c r="N18" s="13">
        <f>120.5-N19</f>
        <v>110.93</v>
      </c>
      <c r="O18" s="14">
        <v>1.32</v>
      </c>
      <c r="P18" s="13">
        <v>11</v>
      </c>
      <c r="Q18" s="13">
        <v>0.54600000000000004</v>
      </c>
      <c r="R18" s="13">
        <v>1</v>
      </c>
      <c r="S18" s="13">
        <f t="shared" si="0"/>
        <v>148.32527999999999</v>
      </c>
      <c r="T18" s="2"/>
    </row>
    <row r="19" spans="1:20" x14ac:dyDescent="0.25">
      <c r="A19" s="10"/>
      <c r="B19" s="11"/>
      <c r="C19" s="12" t="s">
        <v>26</v>
      </c>
      <c r="D19" s="13">
        <v>13.5</v>
      </c>
      <c r="E19" s="13">
        <v>3.72</v>
      </c>
      <c r="F19" s="13">
        <v>18.443000000000001</v>
      </c>
      <c r="G19" s="13">
        <v>2.16</v>
      </c>
      <c r="H19" s="13">
        <v>6.15</v>
      </c>
      <c r="I19" s="13">
        <v>9.827</v>
      </c>
      <c r="J19" s="13">
        <v>0.2</v>
      </c>
      <c r="K19" s="13">
        <v>23.76</v>
      </c>
      <c r="L19" s="13">
        <v>5.04</v>
      </c>
      <c r="M19" s="14">
        <v>2.002E-2</v>
      </c>
      <c r="N19" s="13">
        <v>9.57</v>
      </c>
      <c r="O19" s="14">
        <v>1.8540000000000001</v>
      </c>
      <c r="P19" s="13">
        <v>31</v>
      </c>
      <c r="Q19" s="13">
        <v>6.6</v>
      </c>
      <c r="R19" s="13">
        <v>15</v>
      </c>
      <c r="S19" s="13">
        <f t="shared" si="0"/>
        <v>146.84402</v>
      </c>
      <c r="T19" s="2"/>
    </row>
    <row r="20" spans="1:20" x14ac:dyDescent="0.25">
      <c r="A20" s="10"/>
      <c r="B20" s="11" t="s">
        <v>27</v>
      </c>
      <c r="C20" s="12" t="s">
        <v>28</v>
      </c>
      <c r="D20" s="13">
        <v>8.1</v>
      </c>
      <c r="E20" s="13">
        <v>5.76</v>
      </c>
      <c r="F20" s="13">
        <v>10.571999999999999</v>
      </c>
      <c r="G20" s="13">
        <v>1.96</v>
      </c>
      <c r="H20" s="13">
        <v>35.520000000000003</v>
      </c>
      <c r="I20" s="13">
        <v>11.24</v>
      </c>
      <c r="J20" s="13">
        <v>30</v>
      </c>
      <c r="K20" s="13">
        <v>22.95</v>
      </c>
      <c r="L20" s="13">
        <v>8.16</v>
      </c>
      <c r="M20" s="13">
        <v>1</v>
      </c>
      <c r="N20" s="13">
        <v>925.81</v>
      </c>
      <c r="O20" s="13">
        <v>1</v>
      </c>
      <c r="P20" s="13">
        <v>48</v>
      </c>
      <c r="Q20" s="13">
        <v>38.5</v>
      </c>
      <c r="R20" s="13">
        <v>40</v>
      </c>
      <c r="S20" s="13">
        <f t="shared" si="0"/>
        <v>1188.5719999999999</v>
      </c>
      <c r="T20" s="2"/>
    </row>
    <row r="21" spans="1:20" x14ac:dyDescent="0.25">
      <c r="A21" s="10"/>
      <c r="B21" s="11"/>
      <c r="C21" s="12" t="s">
        <v>29</v>
      </c>
      <c r="D21" s="14">
        <v>0</v>
      </c>
      <c r="E21" s="14">
        <v>0</v>
      </c>
      <c r="F21" s="14">
        <v>0</v>
      </c>
      <c r="G21" s="14">
        <v>10.64</v>
      </c>
      <c r="H21" s="14">
        <v>0</v>
      </c>
      <c r="I21" s="14">
        <v>0.03</v>
      </c>
      <c r="J21" s="14">
        <v>1.8455999999999999</v>
      </c>
      <c r="K21" s="14">
        <v>0</v>
      </c>
      <c r="L21" s="14">
        <v>6.4999999999999997E-3</v>
      </c>
      <c r="M21" s="14">
        <v>1.03</v>
      </c>
      <c r="N21" s="14">
        <v>0</v>
      </c>
      <c r="O21" s="14">
        <v>1.32</v>
      </c>
      <c r="P21" s="14">
        <v>0</v>
      </c>
      <c r="Q21" s="14">
        <v>0.06</v>
      </c>
      <c r="R21" s="14">
        <v>0</v>
      </c>
      <c r="S21" s="13">
        <f t="shared" si="0"/>
        <v>14.9321</v>
      </c>
      <c r="T21" s="2"/>
    </row>
    <row r="22" spans="1:20" x14ac:dyDescent="0.25">
      <c r="A22" s="10">
        <v>2004</v>
      </c>
      <c r="B22" s="11" t="s">
        <v>21</v>
      </c>
      <c r="C22" s="12" t="s">
        <v>22</v>
      </c>
      <c r="D22" s="13">
        <v>72.5</v>
      </c>
      <c r="E22" s="13">
        <v>35</v>
      </c>
      <c r="F22" s="13">
        <v>12.423</v>
      </c>
      <c r="G22" s="13">
        <v>10.14</v>
      </c>
      <c r="H22" s="13">
        <v>114.75</v>
      </c>
      <c r="I22" s="13">
        <v>22.088999999999999</v>
      </c>
      <c r="J22" s="13">
        <v>2.5</v>
      </c>
      <c r="K22" s="13">
        <v>16.8</v>
      </c>
      <c r="L22" s="13">
        <v>43.991999999999997</v>
      </c>
      <c r="M22" s="14">
        <v>2.5000000000000001E-2</v>
      </c>
      <c r="N22" s="13">
        <v>654.94000000000005</v>
      </c>
      <c r="O22" s="14">
        <v>15</v>
      </c>
      <c r="P22" s="13">
        <v>265</v>
      </c>
      <c r="Q22" s="13">
        <v>56</v>
      </c>
      <c r="R22" s="13">
        <v>102</v>
      </c>
      <c r="S22" s="13">
        <f t="shared" si="0"/>
        <v>1423.1590000000001</v>
      </c>
      <c r="T22" s="2"/>
    </row>
    <row r="23" spans="1:20" x14ac:dyDescent="0.25">
      <c r="A23" s="10"/>
      <c r="B23" s="11"/>
      <c r="C23" s="12" t="s">
        <v>23</v>
      </c>
      <c r="D23" s="13">
        <v>39.299999999999997</v>
      </c>
      <c r="E23" s="14">
        <v>0.3</v>
      </c>
      <c r="F23" s="13">
        <v>23.81</v>
      </c>
      <c r="G23" s="13">
        <v>4.7</v>
      </c>
      <c r="H23" s="13">
        <v>27.65</v>
      </c>
      <c r="I23" s="13">
        <v>11.301</v>
      </c>
      <c r="J23" s="13">
        <v>0.8</v>
      </c>
      <c r="K23" s="13">
        <v>107</v>
      </c>
      <c r="L23" s="13">
        <v>2.4750000000000001</v>
      </c>
      <c r="M23" s="13">
        <v>1</v>
      </c>
      <c r="N23" s="13">
        <v>157.46</v>
      </c>
      <c r="O23" s="13">
        <v>1</v>
      </c>
      <c r="P23" s="13">
        <v>13</v>
      </c>
      <c r="Q23" s="13">
        <v>9.4600000000000009</v>
      </c>
      <c r="R23" s="13">
        <v>29</v>
      </c>
      <c r="S23" s="13">
        <f t="shared" si="0"/>
        <v>428.25599999999997</v>
      </c>
      <c r="T23" s="2"/>
    </row>
    <row r="24" spans="1:20" x14ac:dyDescent="0.25">
      <c r="A24" s="10"/>
      <c r="B24" s="11"/>
      <c r="C24" s="12" t="s">
        <v>24</v>
      </c>
      <c r="D24" s="13">
        <v>2.8125</v>
      </c>
      <c r="E24" s="13">
        <v>1.47</v>
      </c>
      <c r="F24" s="13">
        <v>2.7749999999999999</v>
      </c>
      <c r="G24" s="13">
        <v>3.77</v>
      </c>
      <c r="H24" s="13">
        <v>3.06</v>
      </c>
      <c r="I24" s="13">
        <v>1.117</v>
      </c>
      <c r="J24" s="13">
        <v>9.4079999999999997E-2</v>
      </c>
      <c r="K24" s="13">
        <v>0.80400000000000005</v>
      </c>
      <c r="L24" s="13">
        <v>6.6230000000000002</v>
      </c>
      <c r="M24" s="14">
        <v>1.03</v>
      </c>
      <c r="N24" s="13">
        <f>120.1-N25</f>
        <v>110.49</v>
      </c>
      <c r="O24" s="14">
        <v>1.32</v>
      </c>
      <c r="P24" s="13">
        <v>11</v>
      </c>
      <c r="Q24" s="13">
        <v>0.51800000000000002</v>
      </c>
      <c r="R24" s="13">
        <v>1</v>
      </c>
      <c r="S24" s="13">
        <f t="shared" si="0"/>
        <v>147.88357999999999</v>
      </c>
      <c r="T24" s="2"/>
    </row>
    <row r="25" spans="1:20" x14ac:dyDescent="0.25">
      <c r="A25" s="10"/>
      <c r="B25" s="11"/>
      <c r="C25" s="12" t="s">
        <v>26</v>
      </c>
      <c r="D25" s="13">
        <v>13.95</v>
      </c>
      <c r="E25" s="13">
        <v>4.4400000000000004</v>
      </c>
      <c r="F25" s="13">
        <v>18.471</v>
      </c>
      <c r="G25" s="13">
        <v>1.8</v>
      </c>
      <c r="H25" s="13">
        <v>6.9</v>
      </c>
      <c r="I25" s="13">
        <v>12.103</v>
      </c>
      <c r="J25" s="13">
        <v>0.2</v>
      </c>
      <c r="K25" s="13">
        <v>23.82</v>
      </c>
      <c r="L25" s="13">
        <v>4.92</v>
      </c>
      <c r="M25" s="14">
        <v>2.002E-2</v>
      </c>
      <c r="N25" s="13">
        <v>9.61</v>
      </c>
      <c r="O25" s="14">
        <v>1.8540000000000001</v>
      </c>
      <c r="P25" s="13">
        <v>31</v>
      </c>
      <c r="Q25" s="13">
        <v>7.08</v>
      </c>
      <c r="R25" s="13">
        <v>14</v>
      </c>
      <c r="S25" s="13">
        <f t="shared" si="0"/>
        <v>150.16802000000001</v>
      </c>
      <c r="T25" s="2"/>
    </row>
    <row r="26" spans="1:20" x14ac:dyDescent="0.25">
      <c r="A26" s="10"/>
      <c r="B26" s="11" t="s">
        <v>27</v>
      </c>
      <c r="C26" s="12" t="s">
        <v>28</v>
      </c>
      <c r="D26" s="13">
        <v>8.2799999999999994</v>
      </c>
      <c r="E26" s="13">
        <v>6.4</v>
      </c>
      <c r="F26" s="13">
        <v>10.603999999999999</v>
      </c>
      <c r="G26" s="13">
        <v>2</v>
      </c>
      <c r="H26" s="13">
        <v>35.520000000000003</v>
      </c>
      <c r="I26" s="13">
        <v>15.84</v>
      </c>
      <c r="J26" s="13">
        <v>30.9</v>
      </c>
      <c r="K26" s="13">
        <v>19.934999999999999</v>
      </c>
      <c r="L26" s="13">
        <v>9.48</v>
      </c>
      <c r="M26" s="13">
        <v>1</v>
      </c>
      <c r="N26" s="13">
        <v>929.53</v>
      </c>
      <c r="O26" s="13">
        <v>1</v>
      </c>
      <c r="P26" s="13">
        <v>52</v>
      </c>
      <c r="Q26" s="13">
        <v>38.5</v>
      </c>
      <c r="R26" s="13">
        <v>46</v>
      </c>
      <c r="S26" s="13">
        <f t="shared" si="0"/>
        <v>1206.989</v>
      </c>
      <c r="T26" s="2"/>
    </row>
    <row r="27" spans="1:20" x14ac:dyDescent="0.25">
      <c r="A27" s="10"/>
      <c r="B27" s="11"/>
      <c r="C27" s="12" t="s">
        <v>29</v>
      </c>
      <c r="D27" s="14">
        <v>0</v>
      </c>
      <c r="E27" s="14">
        <v>0</v>
      </c>
      <c r="F27" s="13">
        <v>0</v>
      </c>
      <c r="G27" s="14">
        <v>10.64</v>
      </c>
      <c r="H27" s="14">
        <v>0</v>
      </c>
      <c r="I27" s="14">
        <v>0.03</v>
      </c>
      <c r="J27" s="14">
        <v>1.8</v>
      </c>
      <c r="K27" s="14">
        <v>0</v>
      </c>
      <c r="L27" s="14">
        <v>6.4999999999999997E-3</v>
      </c>
      <c r="M27" s="14">
        <v>1.03</v>
      </c>
      <c r="N27" s="14">
        <v>0</v>
      </c>
      <c r="O27" s="14">
        <v>1.32</v>
      </c>
      <c r="P27" s="14">
        <v>0</v>
      </c>
      <c r="Q27" s="14">
        <v>6.2E-2</v>
      </c>
      <c r="R27" s="14">
        <v>0</v>
      </c>
      <c r="S27" s="13">
        <f t="shared" si="0"/>
        <v>14.888500000000001</v>
      </c>
      <c r="T27" s="2"/>
    </row>
    <row r="28" spans="1:20" x14ac:dyDescent="0.25">
      <c r="A28" s="10">
        <v>2005</v>
      </c>
      <c r="B28" s="11" t="s">
        <v>21</v>
      </c>
      <c r="C28" s="12" t="s">
        <v>22</v>
      </c>
      <c r="D28" s="13">
        <v>85</v>
      </c>
      <c r="E28" s="13">
        <v>35</v>
      </c>
      <c r="F28" s="13">
        <v>12.4</v>
      </c>
      <c r="G28" s="13">
        <v>11.31</v>
      </c>
      <c r="H28" s="13">
        <v>133.875</v>
      </c>
      <c r="I28" s="13">
        <v>21.344000000000001</v>
      </c>
      <c r="J28" s="13">
        <v>2.6</v>
      </c>
      <c r="K28" s="13">
        <v>18.75</v>
      </c>
      <c r="L28" s="13">
        <v>40.191000000000003</v>
      </c>
      <c r="M28" s="14">
        <v>0.02</v>
      </c>
      <c r="N28" s="13">
        <v>704.95</v>
      </c>
      <c r="O28" s="14">
        <v>14.3</v>
      </c>
      <c r="P28" s="13">
        <v>270</v>
      </c>
      <c r="Q28" s="13">
        <v>59.2</v>
      </c>
      <c r="R28" s="13">
        <v>102</v>
      </c>
      <c r="S28" s="13">
        <f t="shared" si="0"/>
        <v>1510.94</v>
      </c>
      <c r="T28" s="2"/>
    </row>
    <row r="29" spans="1:20" x14ac:dyDescent="0.25">
      <c r="A29" s="10"/>
      <c r="B29" s="11"/>
      <c r="C29" s="12" t="s">
        <v>23</v>
      </c>
      <c r="D29" s="13">
        <v>39.9</v>
      </c>
      <c r="E29" s="14">
        <v>0.4</v>
      </c>
      <c r="F29" s="13">
        <v>23.86</v>
      </c>
      <c r="G29" s="13">
        <v>5.65</v>
      </c>
      <c r="H29" s="13">
        <v>50.75</v>
      </c>
      <c r="I29" s="13">
        <v>12.041</v>
      </c>
      <c r="J29" s="13">
        <v>0.7</v>
      </c>
      <c r="K29" s="13">
        <v>117</v>
      </c>
      <c r="L29" s="13">
        <v>2.75</v>
      </c>
      <c r="M29" s="13">
        <v>0</v>
      </c>
      <c r="N29" s="13">
        <v>161.91</v>
      </c>
      <c r="O29" s="13">
        <v>0</v>
      </c>
      <c r="P29" s="13">
        <v>13</v>
      </c>
      <c r="Q29" s="13">
        <v>9.9</v>
      </c>
      <c r="R29" s="13">
        <v>29</v>
      </c>
      <c r="S29" s="13">
        <f t="shared" si="0"/>
        <v>466.86099999999999</v>
      </c>
      <c r="T29" s="2"/>
    </row>
    <row r="30" spans="1:20" x14ac:dyDescent="0.25">
      <c r="A30" s="10"/>
      <c r="B30" s="11"/>
      <c r="C30" s="12" t="s">
        <v>24</v>
      </c>
      <c r="D30" s="13">
        <v>3.2250000000000001</v>
      </c>
      <c r="E30" s="13">
        <v>1.61</v>
      </c>
      <c r="F30" s="13">
        <v>2.778</v>
      </c>
      <c r="G30" s="13">
        <v>3.75</v>
      </c>
      <c r="H30" s="13">
        <v>2.64</v>
      </c>
      <c r="I30" s="13">
        <v>0.59399999999999997</v>
      </c>
      <c r="J30" s="13">
        <v>7.6260000000000008E-2</v>
      </c>
      <c r="K30" s="13">
        <v>0.94799999999999995</v>
      </c>
      <c r="L30" s="13">
        <v>9.5399999999999991</v>
      </c>
      <c r="M30" s="14">
        <v>1.03</v>
      </c>
      <c r="N30" s="13">
        <f>115.2-N31</f>
        <v>106.60000000000001</v>
      </c>
      <c r="O30" s="14">
        <v>1.32</v>
      </c>
      <c r="P30" s="13">
        <v>12</v>
      </c>
      <c r="Q30" s="13">
        <v>0.504</v>
      </c>
      <c r="R30" s="13">
        <v>1</v>
      </c>
      <c r="S30" s="13">
        <f t="shared" si="0"/>
        <v>147.61526000000001</v>
      </c>
      <c r="T30" s="2"/>
    </row>
    <row r="31" spans="1:20" x14ac:dyDescent="0.25">
      <c r="A31" s="10"/>
      <c r="B31" s="11"/>
      <c r="C31" s="12" t="s">
        <v>26</v>
      </c>
      <c r="D31" s="13">
        <v>13.74</v>
      </c>
      <c r="E31" s="13">
        <v>5.4</v>
      </c>
      <c r="F31" s="13">
        <v>18.498999999999999</v>
      </c>
      <c r="G31" s="13">
        <v>2.2050000000000001</v>
      </c>
      <c r="H31" s="13">
        <v>6.2249999999999996</v>
      </c>
      <c r="I31" s="13">
        <v>10.255000000000001</v>
      </c>
      <c r="J31" s="13">
        <v>0.2</v>
      </c>
      <c r="K31" s="13">
        <v>24.24</v>
      </c>
      <c r="L31" s="13">
        <v>3.36</v>
      </c>
      <c r="M31" s="15">
        <v>1.9800000000000002E-2</v>
      </c>
      <c r="N31" s="13">
        <v>8.6</v>
      </c>
      <c r="O31" s="15">
        <v>1.8540000000000001</v>
      </c>
      <c r="P31" s="13">
        <v>31</v>
      </c>
      <c r="Q31" s="13">
        <v>7.5</v>
      </c>
      <c r="R31" s="13">
        <v>14</v>
      </c>
      <c r="S31" s="13">
        <f t="shared" si="0"/>
        <v>147.09780000000001</v>
      </c>
      <c r="T31" s="2"/>
    </row>
    <row r="32" spans="1:20" x14ac:dyDescent="0.25">
      <c r="A32" s="10"/>
      <c r="B32" s="11" t="s">
        <v>27</v>
      </c>
      <c r="C32" s="12" t="s">
        <v>28</v>
      </c>
      <c r="D32" s="13">
        <v>7.65</v>
      </c>
      <c r="E32" s="13">
        <v>4.8</v>
      </c>
      <c r="F32" s="13">
        <v>10.669</v>
      </c>
      <c r="G32" s="13">
        <v>2.1</v>
      </c>
      <c r="H32" s="13">
        <v>35.520000000000003</v>
      </c>
      <c r="I32" s="13">
        <v>15.984999999999999</v>
      </c>
      <c r="J32" s="13">
        <v>33</v>
      </c>
      <c r="K32" s="13">
        <v>18.945</v>
      </c>
      <c r="L32" s="13">
        <v>9.52</v>
      </c>
      <c r="M32" s="13">
        <v>1</v>
      </c>
      <c r="N32" s="13">
        <v>1109.02</v>
      </c>
      <c r="O32" s="13">
        <v>1</v>
      </c>
      <c r="P32" s="13">
        <v>52</v>
      </c>
      <c r="Q32" s="13">
        <v>39</v>
      </c>
      <c r="R32" s="13">
        <v>52</v>
      </c>
      <c r="S32" s="13">
        <f t="shared" si="0"/>
        <v>1392.2090000000001</v>
      </c>
      <c r="T32" s="2"/>
    </row>
    <row r="33" spans="1:20" x14ac:dyDescent="0.25">
      <c r="A33" s="10"/>
      <c r="B33" s="11"/>
      <c r="C33" s="12" t="s">
        <v>29</v>
      </c>
      <c r="D33" s="14">
        <v>0</v>
      </c>
      <c r="E33" s="14">
        <v>0</v>
      </c>
      <c r="F33" s="14">
        <v>0</v>
      </c>
      <c r="G33" s="14">
        <v>10.64</v>
      </c>
      <c r="H33" s="14">
        <v>0</v>
      </c>
      <c r="I33" s="14">
        <v>0.03</v>
      </c>
      <c r="J33" s="14">
        <v>1.8084</v>
      </c>
      <c r="K33" s="14">
        <v>0</v>
      </c>
      <c r="L33" s="14">
        <v>6.4999999999999997E-3</v>
      </c>
      <c r="M33" s="14">
        <v>1.03</v>
      </c>
      <c r="N33" s="14">
        <v>0</v>
      </c>
      <c r="O33" s="14">
        <v>1.32</v>
      </c>
      <c r="P33" s="14">
        <v>0</v>
      </c>
      <c r="Q33" s="14">
        <v>6.2E-2</v>
      </c>
      <c r="R33" s="14">
        <v>0</v>
      </c>
      <c r="S33" s="13">
        <f t="shared" si="0"/>
        <v>14.8969</v>
      </c>
      <c r="T33" s="2"/>
    </row>
    <row r="34" spans="1:20" x14ac:dyDescent="0.25">
      <c r="A34" s="10">
        <v>2006</v>
      </c>
      <c r="B34" s="11" t="s">
        <v>21</v>
      </c>
      <c r="C34" s="12" t="s">
        <v>22</v>
      </c>
      <c r="D34" s="13">
        <v>84.863</v>
      </c>
      <c r="E34" s="13">
        <v>35</v>
      </c>
      <c r="F34" s="13">
        <v>12.38</v>
      </c>
      <c r="G34" s="13">
        <v>10.14</v>
      </c>
      <c r="H34" s="13">
        <v>134.25749999999999</v>
      </c>
      <c r="I34" s="13">
        <v>24.103999999999999</v>
      </c>
      <c r="J34" s="13">
        <v>2.2999999999999998</v>
      </c>
      <c r="K34" s="13">
        <v>16.05</v>
      </c>
      <c r="L34" s="13">
        <v>36.179000000000002</v>
      </c>
      <c r="M34" s="14">
        <v>1.2999999999999999E-2</v>
      </c>
      <c r="N34" s="13">
        <v>803.83</v>
      </c>
      <c r="O34" s="14">
        <v>15</v>
      </c>
      <c r="P34" s="13">
        <v>270</v>
      </c>
      <c r="Q34" s="13">
        <v>57.6</v>
      </c>
      <c r="R34" s="13">
        <v>102</v>
      </c>
      <c r="S34" s="13">
        <f t="shared" si="0"/>
        <v>1603.7165</v>
      </c>
      <c r="T34" s="2"/>
    </row>
    <row r="35" spans="1:20" x14ac:dyDescent="0.25">
      <c r="A35" s="10"/>
      <c r="B35" s="11"/>
      <c r="C35" s="12" t="s">
        <v>23</v>
      </c>
      <c r="D35" s="13">
        <v>44.6</v>
      </c>
      <c r="E35" s="14">
        <v>0.45</v>
      </c>
      <c r="F35" s="13">
        <v>23.91</v>
      </c>
      <c r="G35" s="13">
        <v>9.0500000000000007</v>
      </c>
      <c r="H35" s="13">
        <v>52.5</v>
      </c>
      <c r="I35" s="13">
        <v>16.895</v>
      </c>
      <c r="J35" s="13">
        <v>0.7</v>
      </c>
      <c r="K35" s="13">
        <v>85.2</v>
      </c>
      <c r="L35" s="13">
        <v>3.1349999999999998</v>
      </c>
      <c r="M35" s="13">
        <v>0</v>
      </c>
      <c r="N35" s="13">
        <v>182.01</v>
      </c>
      <c r="O35" s="13">
        <v>0</v>
      </c>
      <c r="P35" s="13">
        <v>13</v>
      </c>
      <c r="Q35" s="13">
        <v>12.98</v>
      </c>
      <c r="R35" s="13">
        <v>30</v>
      </c>
      <c r="S35" s="13">
        <f t="shared" si="0"/>
        <v>474.43</v>
      </c>
      <c r="T35" s="2"/>
    </row>
    <row r="36" spans="1:20" x14ac:dyDescent="0.25">
      <c r="A36" s="10"/>
      <c r="B36" s="11"/>
      <c r="C36" s="12" t="s">
        <v>24</v>
      </c>
      <c r="D36" s="13">
        <v>3.3</v>
      </c>
      <c r="E36" s="13">
        <v>1.806</v>
      </c>
      <c r="F36" s="13">
        <v>2.79</v>
      </c>
      <c r="G36" s="13">
        <v>5.3849999999999998</v>
      </c>
      <c r="H36" s="13">
        <v>2.7240000000000002</v>
      </c>
      <c r="I36" s="13">
        <v>0.86199999999999999</v>
      </c>
      <c r="J36" s="13">
        <v>4.8989999999999999E-2</v>
      </c>
      <c r="K36" s="13">
        <v>0.69599999999999995</v>
      </c>
      <c r="L36" s="13">
        <v>10.62</v>
      </c>
      <c r="M36" s="14">
        <v>117.1</v>
      </c>
      <c r="N36" s="13">
        <v>108.1</v>
      </c>
      <c r="O36" s="14">
        <v>11.52</v>
      </c>
      <c r="P36" s="13">
        <v>12</v>
      </c>
      <c r="Q36" s="13">
        <v>0.4879</v>
      </c>
      <c r="R36" s="13">
        <v>0</v>
      </c>
      <c r="S36" s="13">
        <f t="shared" si="0"/>
        <v>277.43988999999999</v>
      </c>
      <c r="T36" s="2"/>
    </row>
    <row r="37" spans="1:20" x14ac:dyDescent="0.25">
      <c r="A37" s="10"/>
      <c r="B37" s="11"/>
      <c r="C37" s="12" t="s">
        <v>26</v>
      </c>
      <c r="D37" s="13">
        <v>15.75</v>
      </c>
      <c r="E37" s="13">
        <v>5.4</v>
      </c>
      <c r="F37" s="13">
        <v>17.646999999999998</v>
      </c>
      <c r="G37" s="13">
        <v>1.6579999999999999</v>
      </c>
      <c r="H37" s="13">
        <v>6.3</v>
      </c>
      <c r="I37" s="13">
        <v>14.489000000000001</v>
      </c>
      <c r="J37" s="13">
        <v>0.2</v>
      </c>
      <c r="K37" s="13">
        <v>21</v>
      </c>
      <c r="L37" s="13">
        <v>3.6</v>
      </c>
      <c r="M37" s="14">
        <v>2.035E-2</v>
      </c>
      <c r="N37" s="13">
        <v>8.93</v>
      </c>
      <c r="O37" s="14">
        <v>1.8540000000000001</v>
      </c>
      <c r="P37" s="13">
        <v>31</v>
      </c>
      <c r="Q37" s="13">
        <v>7.5</v>
      </c>
      <c r="R37" s="13">
        <v>14</v>
      </c>
      <c r="S37" s="13">
        <f t="shared" si="0"/>
        <v>149.34834999999998</v>
      </c>
      <c r="T37" s="2"/>
    </row>
    <row r="38" spans="1:20" x14ac:dyDescent="0.25">
      <c r="A38" s="10"/>
      <c r="B38" s="11" t="s">
        <v>27</v>
      </c>
      <c r="C38" s="12" t="s">
        <v>28</v>
      </c>
      <c r="D38" s="13">
        <v>9</v>
      </c>
      <c r="E38" s="13">
        <v>5.36</v>
      </c>
      <c r="F38" s="13">
        <v>10.669</v>
      </c>
      <c r="G38" s="13">
        <v>2.2000000000000002</v>
      </c>
      <c r="H38" s="13">
        <v>36.451999999999998</v>
      </c>
      <c r="I38" s="13">
        <v>11.15</v>
      </c>
      <c r="J38" s="13">
        <v>36</v>
      </c>
      <c r="K38" s="13">
        <v>21.734999999999999</v>
      </c>
      <c r="L38" s="13">
        <v>9.68</v>
      </c>
      <c r="M38" s="13">
        <v>1</v>
      </c>
      <c r="N38" s="13">
        <v>1176.46</v>
      </c>
      <c r="O38" s="13">
        <v>1</v>
      </c>
      <c r="P38" s="13">
        <v>53</v>
      </c>
      <c r="Q38" s="13">
        <v>36.5</v>
      </c>
      <c r="R38" s="13">
        <v>53</v>
      </c>
      <c r="S38" s="13">
        <f t="shared" si="0"/>
        <v>1463.2060000000001</v>
      </c>
      <c r="T38" s="2"/>
    </row>
    <row r="39" spans="1:20" x14ac:dyDescent="0.25">
      <c r="A39" s="10"/>
      <c r="B39" s="11"/>
      <c r="C39" s="12" t="s">
        <v>29</v>
      </c>
      <c r="D39" s="14">
        <v>0</v>
      </c>
      <c r="E39" s="14">
        <v>0</v>
      </c>
      <c r="F39" s="14">
        <v>0</v>
      </c>
      <c r="G39" s="14">
        <v>11</v>
      </c>
      <c r="H39" s="14">
        <v>0</v>
      </c>
      <c r="I39" s="14">
        <v>1.4999999999999999E-2</v>
      </c>
      <c r="J39" s="14">
        <v>1.5047999999999999</v>
      </c>
      <c r="K39" s="14">
        <v>0</v>
      </c>
      <c r="L39" s="14">
        <v>8.0000000000000002E-3</v>
      </c>
      <c r="M39" s="14">
        <v>1.03</v>
      </c>
      <c r="N39" s="14">
        <v>0</v>
      </c>
      <c r="O39" s="14">
        <v>1.32</v>
      </c>
      <c r="P39" s="14">
        <v>0</v>
      </c>
      <c r="Q39" s="14">
        <v>6.4000000000000001E-2</v>
      </c>
      <c r="R39" s="14">
        <v>0</v>
      </c>
      <c r="S39" s="13">
        <f t="shared" si="0"/>
        <v>14.941799999999999</v>
      </c>
      <c r="T39" s="2"/>
    </row>
    <row r="40" spans="1:20" x14ac:dyDescent="0.25">
      <c r="A40" s="10">
        <v>2007</v>
      </c>
      <c r="B40" s="11" t="s">
        <v>21</v>
      </c>
      <c r="C40" s="12" t="s">
        <v>22</v>
      </c>
      <c r="D40" s="13">
        <v>91.8</v>
      </c>
      <c r="E40" s="13">
        <v>35</v>
      </c>
      <c r="F40" s="13">
        <v>12.36</v>
      </c>
      <c r="G40" s="13">
        <v>10.4</v>
      </c>
      <c r="H40" s="13">
        <v>134.63999999999999</v>
      </c>
      <c r="I40" s="13">
        <v>26.582999999999998</v>
      </c>
      <c r="J40" s="13">
        <v>2</v>
      </c>
      <c r="K40" s="13">
        <v>22.274999999999999</v>
      </c>
      <c r="L40" s="13">
        <v>36.164000000000001</v>
      </c>
      <c r="M40" s="14">
        <v>1.7000000000000001E-2</v>
      </c>
      <c r="N40" s="13">
        <v>794.01</v>
      </c>
      <c r="O40" s="14">
        <v>15</v>
      </c>
      <c r="P40" s="13">
        <v>247</v>
      </c>
      <c r="Q40" s="13">
        <v>58.4</v>
      </c>
      <c r="R40" s="13">
        <v>104</v>
      </c>
      <c r="S40" s="13">
        <f t="shared" si="0"/>
        <v>1589.6490000000001</v>
      </c>
      <c r="T40" s="2"/>
    </row>
    <row r="41" spans="1:20" x14ac:dyDescent="0.25">
      <c r="A41" s="10"/>
      <c r="B41" s="11"/>
      <c r="C41" s="12" t="s">
        <v>23</v>
      </c>
      <c r="D41" s="13">
        <v>49.8</v>
      </c>
      <c r="E41" s="14">
        <v>0.5</v>
      </c>
      <c r="F41" s="13">
        <v>23.96</v>
      </c>
      <c r="G41" s="13">
        <v>9.7059999999999995</v>
      </c>
      <c r="H41" s="13">
        <v>54.25</v>
      </c>
      <c r="I41" s="13">
        <v>25.033000000000001</v>
      </c>
      <c r="J41" s="13">
        <v>1</v>
      </c>
      <c r="K41" s="13">
        <v>97.2</v>
      </c>
      <c r="L41" s="13">
        <v>3.5750000000000002</v>
      </c>
      <c r="M41" s="13">
        <v>0</v>
      </c>
      <c r="N41" s="13">
        <v>186.71</v>
      </c>
      <c r="O41" s="13">
        <v>0</v>
      </c>
      <c r="P41" s="13">
        <v>13</v>
      </c>
      <c r="Q41" s="13">
        <v>17.600000000000001</v>
      </c>
      <c r="R41" s="13">
        <v>30</v>
      </c>
      <c r="S41" s="13">
        <f t="shared" si="0"/>
        <v>512.33400000000006</v>
      </c>
      <c r="T41" s="2"/>
    </row>
    <row r="42" spans="1:20" x14ac:dyDescent="0.25">
      <c r="A42" s="10"/>
      <c r="B42" s="11"/>
      <c r="C42" s="12" t="s">
        <v>24</v>
      </c>
      <c r="D42" s="13">
        <v>3.39</v>
      </c>
      <c r="E42" s="13">
        <v>1.806</v>
      </c>
      <c r="F42" s="13">
        <v>2.8</v>
      </c>
      <c r="G42" s="13">
        <v>3.5853000000000002</v>
      </c>
      <c r="H42" s="13">
        <v>2.7480000000000002</v>
      </c>
      <c r="I42" s="13">
        <v>0.91200000000000003</v>
      </c>
      <c r="J42" s="14">
        <v>6.4510000000000012E-2</v>
      </c>
      <c r="K42" s="13">
        <v>1.056</v>
      </c>
      <c r="L42" s="13">
        <v>11.52</v>
      </c>
      <c r="M42" s="14">
        <v>98.87</v>
      </c>
      <c r="N42" s="13">
        <f>149.7-N43</f>
        <v>140.72</v>
      </c>
      <c r="O42" s="14">
        <v>11.64</v>
      </c>
      <c r="P42" s="13">
        <v>10</v>
      </c>
      <c r="Q42" s="13">
        <v>0.46410000000000001</v>
      </c>
      <c r="R42" s="13">
        <v>0</v>
      </c>
      <c r="S42" s="13">
        <f t="shared" si="0"/>
        <v>289.57590999999996</v>
      </c>
      <c r="T42" s="2"/>
    </row>
    <row r="43" spans="1:20" x14ac:dyDescent="0.25">
      <c r="A43" s="10"/>
      <c r="B43" s="11"/>
      <c r="C43" s="12" t="s">
        <v>26</v>
      </c>
      <c r="D43" s="13">
        <v>15.9</v>
      </c>
      <c r="E43" s="13">
        <v>5.4</v>
      </c>
      <c r="F43" s="13">
        <v>17.7</v>
      </c>
      <c r="G43" s="13">
        <v>2.2050000000000001</v>
      </c>
      <c r="H43" s="13">
        <v>6.3</v>
      </c>
      <c r="I43" s="13">
        <v>17.126000000000001</v>
      </c>
      <c r="J43" s="14">
        <v>0.107</v>
      </c>
      <c r="K43" s="13">
        <v>21.6</v>
      </c>
      <c r="L43" s="13">
        <v>3.48</v>
      </c>
      <c r="M43" s="14">
        <v>2.035E-2</v>
      </c>
      <c r="N43" s="13">
        <v>8.98</v>
      </c>
      <c r="O43" s="14">
        <v>1.8540000000000001</v>
      </c>
      <c r="P43" s="13">
        <v>31</v>
      </c>
      <c r="Q43" s="13">
        <v>7.68</v>
      </c>
      <c r="R43" s="13">
        <v>15</v>
      </c>
      <c r="S43" s="13">
        <f t="shared" si="0"/>
        <v>154.35235</v>
      </c>
      <c r="T43" s="2"/>
    </row>
    <row r="44" spans="1:20" x14ac:dyDescent="0.25">
      <c r="A44" s="10"/>
      <c r="B44" s="11" t="s">
        <v>27</v>
      </c>
      <c r="C44" s="12" t="s">
        <v>28</v>
      </c>
      <c r="D44" s="13">
        <v>11.07</v>
      </c>
      <c r="E44" s="13">
        <v>5.6</v>
      </c>
      <c r="F44" s="13">
        <v>10.7</v>
      </c>
      <c r="G44" s="13">
        <v>2.2400000000000002</v>
      </c>
      <c r="H44" s="13">
        <v>36.603999999999999</v>
      </c>
      <c r="I44" s="13">
        <v>13.686</v>
      </c>
      <c r="J44" s="13">
        <v>40</v>
      </c>
      <c r="K44" s="13">
        <v>26</v>
      </c>
      <c r="L44" s="13">
        <v>12.8</v>
      </c>
      <c r="M44" s="13">
        <v>1</v>
      </c>
      <c r="N44" s="13">
        <v>1223.45</v>
      </c>
      <c r="O44" s="13">
        <v>1</v>
      </c>
      <c r="P44" s="13">
        <v>46</v>
      </c>
      <c r="Q44" s="13">
        <v>36.5</v>
      </c>
      <c r="R44" s="13">
        <v>57</v>
      </c>
      <c r="S44" s="13">
        <f t="shared" si="0"/>
        <v>1523.65</v>
      </c>
      <c r="T44" s="2"/>
    </row>
    <row r="45" spans="1:20" x14ac:dyDescent="0.25">
      <c r="A45" s="10"/>
      <c r="B45" s="11"/>
      <c r="C45" s="12" t="s">
        <v>29</v>
      </c>
      <c r="D45" s="14">
        <v>0</v>
      </c>
      <c r="E45" s="14">
        <v>0</v>
      </c>
      <c r="F45" s="14">
        <v>0</v>
      </c>
      <c r="G45" s="14">
        <v>11.06</v>
      </c>
      <c r="H45" s="14">
        <v>0</v>
      </c>
      <c r="I45" s="14">
        <v>0.03</v>
      </c>
      <c r="J45" s="14">
        <v>2.0051999999999999</v>
      </c>
      <c r="K45" s="14">
        <v>0</v>
      </c>
      <c r="L45" s="14">
        <v>8.9999999999999993E-3</v>
      </c>
      <c r="M45" s="14">
        <v>1.0375000000000001</v>
      </c>
      <c r="N45" s="14">
        <v>0</v>
      </c>
      <c r="O45" s="14">
        <v>1.32</v>
      </c>
      <c r="P45" s="14">
        <v>0</v>
      </c>
      <c r="Q45" s="14">
        <v>6.4000000000000001E-2</v>
      </c>
      <c r="R45" s="14">
        <v>0</v>
      </c>
      <c r="S45" s="13">
        <f t="shared" si="0"/>
        <v>15.525700000000001</v>
      </c>
      <c r="T45" s="2"/>
    </row>
    <row r="46" spans="1:20" x14ac:dyDescent="0.25">
      <c r="A46" s="10">
        <v>2008</v>
      </c>
      <c r="B46" s="11" t="s">
        <v>21</v>
      </c>
      <c r="C46" s="12" t="s">
        <v>22</v>
      </c>
      <c r="D46" s="13">
        <v>100.3</v>
      </c>
      <c r="E46" s="13">
        <v>36</v>
      </c>
      <c r="F46" s="13">
        <v>12.34</v>
      </c>
      <c r="G46" s="13">
        <v>10.4</v>
      </c>
      <c r="H46" s="13">
        <v>150.44999999999999</v>
      </c>
      <c r="I46" s="13">
        <v>28.815000000000001</v>
      </c>
      <c r="J46" s="13">
        <v>2</v>
      </c>
      <c r="K46" s="13">
        <v>18.824999999999999</v>
      </c>
      <c r="L46" s="13">
        <v>36.215000000000003</v>
      </c>
      <c r="M46" s="14">
        <v>1.2E-2</v>
      </c>
      <c r="N46" s="13">
        <v>765.4</v>
      </c>
      <c r="O46" s="14">
        <v>15.2</v>
      </c>
      <c r="P46" s="13">
        <v>247</v>
      </c>
      <c r="Q46" s="13">
        <v>58.88</v>
      </c>
      <c r="R46" s="13">
        <v>104</v>
      </c>
      <c r="S46" s="13">
        <f t="shared" si="0"/>
        <v>1585.8370000000002</v>
      </c>
      <c r="T46" s="2"/>
    </row>
    <row r="47" spans="1:20" x14ac:dyDescent="0.25">
      <c r="A47" s="10"/>
      <c r="B47" s="11"/>
      <c r="C47" s="12" t="s">
        <v>23</v>
      </c>
      <c r="D47" s="13">
        <v>55.6</v>
      </c>
      <c r="E47" s="14">
        <v>0.44700000000000001</v>
      </c>
      <c r="F47" s="13">
        <v>24.01</v>
      </c>
      <c r="G47" s="13">
        <v>4.0999999999999996</v>
      </c>
      <c r="H47" s="13">
        <v>54.6</v>
      </c>
      <c r="I47" s="13">
        <v>33.962000000000003</v>
      </c>
      <c r="J47" s="13">
        <v>1</v>
      </c>
      <c r="K47" s="13">
        <v>91.2</v>
      </c>
      <c r="L47" s="13">
        <v>3.7949999999999999</v>
      </c>
      <c r="M47" s="13">
        <v>0.36464999999999997</v>
      </c>
      <c r="N47" s="13">
        <v>179.56</v>
      </c>
      <c r="O47" s="13">
        <v>1.1499999999999999</v>
      </c>
      <c r="P47" s="13">
        <v>13</v>
      </c>
      <c r="Q47" s="13">
        <v>23.1</v>
      </c>
      <c r="R47" s="13">
        <v>30</v>
      </c>
      <c r="S47" s="13">
        <f t="shared" si="0"/>
        <v>515.88864999999998</v>
      </c>
      <c r="T47" s="2"/>
    </row>
    <row r="48" spans="1:20" x14ac:dyDescent="0.25">
      <c r="A48" s="10"/>
      <c r="B48" s="11"/>
      <c r="C48" s="12" t="s">
        <v>24</v>
      </c>
      <c r="D48" s="13">
        <v>3.4950000000000001</v>
      </c>
      <c r="E48" s="13">
        <v>1.96</v>
      </c>
      <c r="F48" s="13">
        <v>2.81</v>
      </c>
      <c r="G48" s="13">
        <v>4.2104999999999997</v>
      </c>
      <c r="H48" s="13">
        <v>2.766</v>
      </c>
      <c r="I48" s="13">
        <v>0.92800000000000005</v>
      </c>
      <c r="J48" s="14">
        <v>4.1479999999999996E-2</v>
      </c>
      <c r="K48" s="13">
        <v>0.876</v>
      </c>
      <c r="L48" s="13">
        <v>12.06</v>
      </c>
      <c r="M48" s="14">
        <v>135.124</v>
      </c>
      <c r="N48" s="13">
        <v>134.4</v>
      </c>
      <c r="O48" s="14">
        <v>11.82</v>
      </c>
      <c r="P48" s="13">
        <v>10</v>
      </c>
      <c r="Q48" s="13">
        <v>0.45850000000000002</v>
      </c>
      <c r="R48" s="13">
        <v>0</v>
      </c>
      <c r="S48" s="13">
        <f t="shared" si="0"/>
        <v>320.94947999999999</v>
      </c>
      <c r="T48" s="2"/>
    </row>
    <row r="49" spans="1:20" x14ac:dyDescent="0.25">
      <c r="A49" s="10"/>
      <c r="B49" s="11"/>
      <c r="C49" s="12" t="s">
        <v>26</v>
      </c>
      <c r="D49" s="13">
        <v>16.350000000000001</v>
      </c>
      <c r="E49" s="13">
        <v>5.52</v>
      </c>
      <c r="F49" s="13">
        <v>17.753</v>
      </c>
      <c r="G49" s="13">
        <v>2.3130000000000002</v>
      </c>
      <c r="H49" s="13">
        <v>9.5459999999999994</v>
      </c>
      <c r="I49" s="13">
        <v>19.556999999999999</v>
      </c>
      <c r="J49" s="14">
        <v>0.106</v>
      </c>
      <c r="K49" s="13">
        <v>21.24</v>
      </c>
      <c r="L49" s="13">
        <v>3.6</v>
      </c>
      <c r="M49" s="14">
        <v>2.035E-2</v>
      </c>
      <c r="N49" s="13">
        <v>9.01</v>
      </c>
      <c r="O49" s="14">
        <v>1.8540000000000001</v>
      </c>
      <c r="P49" s="13">
        <v>31</v>
      </c>
      <c r="Q49" s="13">
        <v>7.68</v>
      </c>
      <c r="R49" s="13">
        <v>14</v>
      </c>
      <c r="S49" s="13">
        <f t="shared" si="0"/>
        <v>159.54935</v>
      </c>
      <c r="T49" s="2"/>
    </row>
    <row r="50" spans="1:20" x14ac:dyDescent="0.25">
      <c r="A50" s="10"/>
      <c r="B50" s="11" t="s">
        <v>27</v>
      </c>
      <c r="C50" s="12" t="s">
        <v>28</v>
      </c>
      <c r="D50" s="13">
        <v>13.32</v>
      </c>
      <c r="E50" s="13">
        <v>6.609</v>
      </c>
      <c r="F50" s="13">
        <v>10.737</v>
      </c>
      <c r="G50" s="13">
        <v>1.52</v>
      </c>
      <c r="H50" s="13">
        <v>36.799999999999997</v>
      </c>
      <c r="I50" s="13">
        <v>19.059999999999999</v>
      </c>
      <c r="J50" s="13">
        <v>42</v>
      </c>
      <c r="K50" s="13">
        <v>34</v>
      </c>
      <c r="L50" s="13">
        <v>11.04</v>
      </c>
      <c r="M50" s="13">
        <v>0.76800000000000002</v>
      </c>
      <c r="N50" s="13">
        <v>1327.56</v>
      </c>
      <c r="O50" s="13">
        <v>4.9000000000000004</v>
      </c>
      <c r="P50" s="13">
        <v>46</v>
      </c>
      <c r="Q50" s="13">
        <v>38.5</v>
      </c>
      <c r="R50" s="13">
        <v>61</v>
      </c>
      <c r="S50" s="13">
        <f t="shared" si="0"/>
        <v>1653.8140000000001</v>
      </c>
      <c r="T50" s="2"/>
    </row>
    <row r="51" spans="1:20" x14ac:dyDescent="0.25">
      <c r="A51" s="10"/>
      <c r="B51" s="11"/>
      <c r="C51" s="12" t="s">
        <v>29</v>
      </c>
      <c r="D51" s="14">
        <v>0</v>
      </c>
      <c r="E51" s="14">
        <v>0</v>
      </c>
      <c r="F51" s="14">
        <v>0</v>
      </c>
      <c r="G51" s="14">
        <v>11.36</v>
      </c>
      <c r="H51" s="14">
        <v>0</v>
      </c>
      <c r="I51" s="14">
        <v>0.03</v>
      </c>
      <c r="J51" s="14">
        <v>2.238</v>
      </c>
      <c r="K51" s="14">
        <v>0</v>
      </c>
      <c r="L51" s="14">
        <v>6.4999999999999997E-3</v>
      </c>
      <c r="M51" s="14">
        <v>1.0625</v>
      </c>
      <c r="N51" s="14">
        <v>0</v>
      </c>
      <c r="O51" s="14">
        <v>1.32</v>
      </c>
      <c r="P51" s="14">
        <v>0</v>
      </c>
      <c r="Q51" s="14">
        <v>6.6000000000000003E-2</v>
      </c>
      <c r="R51" s="14">
        <v>0</v>
      </c>
      <c r="S51" s="13">
        <f t="shared" si="0"/>
        <v>16.082999999999998</v>
      </c>
      <c r="T51" s="2"/>
    </row>
    <row r="52" spans="1:20" x14ac:dyDescent="0.25">
      <c r="A52" s="10">
        <v>2009</v>
      </c>
      <c r="B52" s="11" t="s">
        <v>21</v>
      </c>
      <c r="C52" s="12" t="s">
        <v>22</v>
      </c>
      <c r="D52" s="14">
        <v>97.75</v>
      </c>
      <c r="E52" s="14">
        <v>40</v>
      </c>
      <c r="F52" s="14">
        <v>12.32</v>
      </c>
      <c r="G52" s="14">
        <v>10.4</v>
      </c>
      <c r="H52" s="14">
        <v>153</v>
      </c>
      <c r="I52" s="13">
        <v>30.045999999999999</v>
      </c>
      <c r="J52" s="13">
        <v>2</v>
      </c>
      <c r="K52" s="14">
        <v>18.72</v>
      </c>
      <c r="L52" s="14">
        <v>35.993000000000002</v>
      </c>
      <c r="M52" s="14">
        <v>8.0000000000000002E-3</v>
      </c>
      <c r="N52" s="13">
        <v>771.31</v>
      </c>
      <c r="O52" s="14">
        <v>15.4</v>
      </c>
      <c r="P52" s="14">
        <v>290</v>
      </c>
      <c r="Q52" s="14">
        <v>68</v>
      </c>
      <c r="R52" s="14">
        <v>104.12</v>
      </c>
      <c r="S52" s="13">
        <f t="shared" si="0"/>
        <v>1649.067</v>
      </c>
      <c r="T52" s="2"/>
    </row>
    <row r="53" spans="1:20" x14ac:dyDescent="0.25">
      <c r="A53" s="10"/>
      <c r="B53" s="11"/>
      <c r="C53" s="12" t="s">
        <v>23</v>
      </c>
      <c r="D53" s="14">
        <v>61.9</v>
      </c>
      <c r="E53" s="14">
        <v>0.443</v>
      </c>
      <c r="F53" s="14">
        <v>24.06</v>
      </c>
      <c r="G53" s="14">
        <v>3.97</v>
      </c>
      <c r="H53" s="14">
        <v>55.006</v>
      </c>
      <c r="I53" s="13">
        <v>41.872</v>
      </c>
      <c r="J53" s="14">
        <v>0.60499999999999998</v>
      </c>
      <c r="K53" s="14">
        <v>93.6</v>
      </c>
      <c r="L53" s="14">
        <v>4.125</v>
      </c>
      <c r="M53" s="14">
        <v>0.30069999999999997</v>
      </c>
      <c r="N53" s="13">
        <v>186.34</v>
      </c>
      <c r="O53" s="14">
        <v>1.1499999999999999</v>
      </c>
      <c r="P53" s="14">
        <v>13.92</v>
      </c>
      <c r="Q53" s="14">
        <v>23.1</v>
      </c>
      <c r="R53" s="14">
        <v>31.184999999999999</v>
      </c>
      <c r="S53" s="13">
        <f t="shared" si="0"/>
        <v>541.57669999999996</v>
      </c>
      <c r="T53" s="2"/>
    </row>
    <row r="54" spans="1:20" x14ac:dyDescent="0.25">
      <c r="A54" s="10"/>
      <c r="B54" s="11"/>
      <c r="C54" s="12" t="s">
        <v>24</v>
      </c>
      <c r="D54" s="14">
        <v>3.6</v>
      </c>
      <c r="E54" s="14">
        <v>1.7989999999999999</v>
      </c>
      <c r="F54" s="14">
        <v>2.82</v>
      </c>
      <c r="G54" s="14">
        <v>4.2</v>
      </c>
      <c r="H54" s="14">
        <v>2.7839999999999998</v>
      </c>
      <c r="I54" s="13">
        <v>0.93799999999999994</v>
      </c>
      <c r="J54" s="14">
        <v>3.4130000000000001E-2</v>
      </c>
      <c r="K54" s="14">
        <v>0.91200000000000003</v>
      </c>
      <c r="L54" s="14">
        <v>12.06</v>
      </c>
      <c r="M54" s="14">
        <v>146.55000000000001</v>
      </c>
      <c r="N54" s="13">
        <f>146.6-N55</f>
        <v>137.54</v>
      </c>
      <c r="O54" s="14">
        <v>11.94</v>
      </c>
      <c r="P54" s="14">
        <v>0.79100000000000004</v>
      </c>
      <c r="Q54" s="14">
        <v>0.45289999999999997</v>
      </c>
      <c r="R54" s="14">
        <v>0</v>
      </c>
      <c r="S54" s="13">
        <f t="shared" si="0"/>
        <v>326.42102999999997</v>
      </c>
      <c r="T54" s="2"/>
    </row>
    <row r="55" spans="1:20" x14ac:dyDescent="0.25">
      <c r="A55" s="10"/>
      <c r="B55" s="11"/>
      <c r="C55" s="12" t="s">
        <v>26</v>
      </c>
      <c r="D55" s="14">
        <v>16.8</v>
      </c>
      <c r="E55" s="14">
        <v>5.52</v>
      </c>
      <c r="F55" s="14">
        <v>18.62</v>
      </c>
      <c r="G55" s="14">
        <v>2.403</v>
      </c>
      <c r="H55" s="14">
        <v>9.5969999999999995</v>
      </c>
      <c r="I55" s="13">
        <v>21.49</v>
      </c>
      <c r="J55" s="14">
        <v>0.11</v>
      </c>
      <c r="K55" s="14">
        <v>22.2</v>
      </c>
      <c r="L55" s="14">
        <v>3.6</v>
      </c>
      <c r="M55" s="14">
        <v>2.0899999999999998E-2</v>
      </c>
      <c r="N55" s="13">
        <v>9.06</v>
      </c>
      <c r="O55" s="14">
        <v>1.8540000000000001</v>
      </c>
      <c r="P55" s="14">
        <v>32.4</v>
      </c>
      <c r="Q55" s="14">
        <v>8.0640000000000001</v>
      </c>
      <c r="R55" s="14">
        <v>12.852</v>
      </c>
      <c r="S55" s="13">
        <f t="shared" si="0"/>
        <v>164.59089999999998</v>
      </c>
      <c r="T55" s="2"/>
    </row>
    <row r="56" spans="1:20" x14ac:dyDescent="0.25">
      <c r="A56" s="10"/>
      <c r="B56" s="11" t="s">
        <v>27</v>
      </c>
      <c r="C56" s="12" t="s">
        <v>28</v>
      </c>
      <c r="D56" s="14">
        <v>16.02</v>
      </c>
      <c r="E56" s="14">
        <v>5.8360000000000003</v>
      </c>
      <c r="F56" s="14">
        <v>10.76</v>
      </c>
      <c r="G56" s="14">
        <v>1.92</v>
      </c>
      <c r="H56" s="14">
        <v>37.520000000000003</v>
      </c>
      <c r="I56" s="14">
        <v>21.337</v>
      </c>
      <c r="J56" s="13">
        <v>44</v>
      </c>
      <c r="K56" s="14">
        <v>48.061</v>
      </c>
      <c r="L56" s="14">
        <v>11.2</v>
      </c>
      <c r="M56" s="14">
        <v>0.60699999999999998</v>
      </c>
      <c r="N56" s="13">
        <v>1387.6</v>
      </c>
      <c r="O56" s="14">
        <v>4.9000000000000004</v>
      </c>
      <c r="P56" s="14">
        <v>53.3</v>
      </c>
      <c r="Q56" s="14">
        <v>40</v>
      </c>
      <c r="R56" s="14">
        <v>61.87</v>
      </c>
      <c r="S56" s="13">
        <f t="shared" si="0"/>
        <v>1744.9309999999998</v>
      </c>
      <c r="T56" s="2"/>
    </row>
    <row r="57" spans="1:20" x14ac:dyDescent="0.25">
      <c r="A57" s="10"/>
      <c r="B57" s="11"/>
      <c r="C57" s="12" t="s">
        <v>29</v>
      </c>
      <c r="D57" s="14">
        <v>0</v>
      </c>
      <c r="E57" s="14">
        <v>0</v>
      </c>
      <c r="F57" s="14">
        <v>0</v>
      </c>
      <c r="G57" s="14">
        <v>11.64</v>
      </c>
      <c r="H57" s="14">
        <v>0</v>
      </c>
      <c r="I57" s="14">
        <v>3.7499999999999999E-2</v>
      </c>
      <c r="J57" s="14">
        <v>2.2584</v>
      </c>
      <c r="K57" s="14">
        <v>0</v>
      </c>
      <c r="L57" s="14">
        <v>6.4999999999999997E-3</v>
      </c>
      <c r="M57" s="14">
        <v>1.075</v>
      </c>
      <c r="N57" s="13">
        <v>0</v>
      </c>
      <c r="O57" s="14">
        <v>1.32</v>
      </c>
      <c r="P57" s="14">
        <v>0</v>
      </c>
      <c r="Q57" s="14">
        <v>6.8000000000000005E-2</v>
      </c>
      <c r="R57" s="14">
        <v>0</v>
      </c>
      <c r="S57" s="13">
        <f t="shared" si="0"/>
        <v>16.4054</v>
      </c>
      <c r="T57" s="2"/>
    </row>
    <row r="58" spans="1:20" x14ac:dyDescent="0.25">
      <c r="A58" s="10">
        <v>2010</v>
      </c>
      <c r="B58" s="11" t="s">
        <v>21</v>
      </c>
      <c r="C58" s="12" t="s">
        <v>22</v>
      </c>
      <c r="D58" s="14">
        <v>98.6</v>
      </c>
      <c r="E58" s="14">
        <v>46</v>
      </c>
      <c r="F58" s="14">
        <v>12.2</v>
      </c>
      <c r="G58" s="14">
        <v>10.66</v>
      </c>
      <c r="H58" s="14">
        <v>159.375</v>
      </c>
      <c r="I58" s="13">
        <v>32.225000000000001</v>
      </c>
      <c r="J58" s="13">
        <v>2</v>
      </c>
      <c r="K58" s="14">
        <v>18.899999999999999</v>
      </c>
      <c r="L58" s="14">
        <v>35</v>
      </c>
      <c r="M58" s="14">
        <v>6.9900000000000006E-3</v>
      </c>
      <c r="N58" s="13">
        <v>847.54</v>
      </c>
      <c r="O58" s="14">
        <v>15.85</v>
      </c>
      <c r="P58" s="14">
        <v>243.94300000000001</v>
      </c>
      <c r="Q58" s="14">
        <v>74.400000000000006</v>
      </c>
      <c r="R58" s="14">
        <v>99.6</v>
      </c>
      <c r="S58" s="13">
        <f t="shared" si="0"/>
        <v>1696.2999899999998</v>
      </c>
      <c r="T58" s="2"/>
    </row>
    <row r="59" spans="1:20" x14ac:dyDescent="0.25">
      <c r="A59" s="10"/>
      <c r="B59" s="11"/>
      <c r="C59" s="12" t="s">
        <v>23</v>
      </c>
      <c r="D59" s="14">
        <v>68.900000000000006</v>
      </c>
      <c r="E59" s="14">
        <v>0.45497000000000004</v>
      </c>
      <c r="F59" s="14">
        <v>24.11</v>
      </c>
      <c r="G59" s="14">
        <v>3.75</v>
      </c>
      <c r="H59" s="14">
        <v>55.411999999999999</v>
      </c>
      <c r="I59" s="13">
        <v>31.67</v>
      </c>
      <c r="J59" s="13">
        <v>1</v>
      </c>
      <c r="K59" s="14">
        <v>97.2</v>
      </c>
      <c r="L59" s="14">
        <v>4.4000000000000004</v>
      </c>
      <c r="M59" s="14">
        <v>0.40837000000000001</v>
      </c>
      <c r="N59" s="13">
        <v>204.17</v>
      </c>
      <c r="O59" s="14">
        <v>1.875</v>
      </c>
      <c r="P59" s="14">
        <v>14</v>
      </c>
      <c r="Q59" s="14">
        <v>22.88</v>
      </c>
      <c r="R59" s="14">
        <v>31.35</v>
      </c>
      <c r="S59" s="13">
        <f t="shared" si="0"/>
        <v>561.58033999999998</v>
      </c>
      <c r="T59" s="2"/>
    </row>
    <row r="60" spans="1:20" x14ac:dyDescent="0.25">
      <c r="A60" s="10"/>
      <c r="B60" s="11"/>
      <c r="C60" s="12" t="s">
        <v>24</v>
      </c>
      <c r="D60" s="14">
        <v>3.6749999999999998</v>
      </c>
      <c r="E60" s="14">
        <v>1.82</v>
      </c>
      <c r="F60" s="14">
        <v>2.83</v>
      </c>
      <c r="G60" s="14">
        <v>4.2</v>
      </c>
      <c r="H60" s="14">
        <v>2.7839999999999998</v>
      </c>
      <c r="I60" s="13">
        <v>0.98599999999999999</v>
      </c>
      <c r="J60" s="14">
        <v>4.3859999999999996E-2</v>
      </c>
      <c r="K60" s="14">
        <v>0.96</v>
      </c>
      <c r="L60" s="14">
        <v>12.24</v>
      </c>
      <c r="M60" s="14">
        <v>140.72999999999999</v>
      </c>
      <c r="N60" s="13">
        <f>140.7-N61</f>
        <v>131.6</v>
      </c>
      <c r="O60" s="14">
        <v>12.096</v>
      </c>
      <c r="P60" s="14">
        <v>0.83299999999999996</v>
      </c>
      <c r="Q60" s="14">
        <v>0.434</v>
      </c>
      <c r="R60" s="14">
        <v>0</v>
      </c>
      <c r="S60" s="13">
        <f t="shared" si="0"/>
        <v>315.23186000000004</v>
      </c>
      <c r="T60" s="2"/>
    </row>
    <row r="61" spans="1:20" x14ac:dyDescent="0.25">
      <c r="A61" s="10"/>
      <c r="B61" s="11"/>
      <c r="C61" s="12" t="s">
        <v>26</v>
      </c>
      <c r="D61" s="14">
        <v>17.25</v>
      </c>
      <c r="E61" s="14">
        <v>5.64</v>
      </c>
      <c r="F61" s="14">
        <v>18.649999999999999</v>
      </c>
      <c r="G61" s="14">
        <v>2.403</v>
      </c>
      <c r="H61" s="14">
        <v>9.6750000000000007</v>
      </c>
      <c r="I61" s="13">
        <v>23.632000000000001</v>
      </c>
      <c r="J61" s="14">
        <v>0.1</v>
      </c>
      <c r="K61" s="14">
        <v>23.52</v>
      </c>
      <c r="L61" s="14">
        <v>3.72</v>
      </c>
      <c r="M61" s="14">
        <v>2.0899999999999998E-2</v>
      </c>
      <c r="N61" s="13">
        <v>9.1</v>
      </c>
      <c r="O61" s="14">
        <v>1.8</v>
      </c>
      <c r="P61" s="14">
        <v>32.520000000000003</v>
      </c>
      <c r="Q61" s="14">
        <v>8.4600000000000009</v>
      </c>
      <c r="R61" s="14">
        <v>13.08</v>
      </c>
      <c r="S61" s="13">
        <f t="shared" si="0"/>
        <v>169.57089999999999</v>
      </c>
      <c r="T61" s="2"/>
    </row>
    <row r="62" spans="1:20" x14ac:dyDescent="0.25">
      <c r="A62" s="10"/>
      <c r="B62" s="11" t="s">
        <v>27</v>
      </c>
      <c r="C62" s="12" t="s">
        <v>28</v>
      </c>
      <c r="D62" s="14">
        <v>19.260000000000002</v>
      </c>
      <c r="E62" s="14">
        <v>6</v>
      </c>
      <c r="F62" s="14">
        <v>8.9269999999999996</v>
      </c>
      <c r="G62" s="14">
        <v>1.6</v>
      </c>
      <c r="H62" s="14">
        <v>37.76</v>
      </c>
      <c r="I62" s="14">
        <v>21.6</v>
      </c>
      <c r="J62" s="13">
        <v>47</v>
      </c>
      <c r="K62" s="14">
        <v>39.735399999999998</v>
      </c>
      <c r="L62" s="14">
        <v>11.6</v>
      </c>
      <c r="M62" s="14">
        <v>0.80212000000000006</v>
      </c>
      <c r="N62" s="13">
        <v>1471.57</v>
      </c>
      <c r="O62" s="14">
        <v>5.4</v>
      </c>
      <c r="P62" s="14">
        <v>55</v>
      </c>
      <c r="Q62" s="14">
        <v>42.5</v>
      </c>
      <c r="R62" s="14">
        <v>62.1</v>
      </c>
      <c r="S62" s="13">
        <f t="shared" si="0"/>
        <v>1830.8545199999999</v>
      </c>
      <c r="T62" s="2"/>
    </row>
    <row r="63" spans="1:20" x14ac:dyDescent="0.25">
      <c r="A63" s="10"/>
      <c r="B63" s="11"/>
      <c r="C63" s="12" t="s">
        <v>29</v>
      </c>
      <c r="D63" s="14">
        <v>0</v>
      </c>
      <c r="E63" s="14">
        <v>0</v>
      </c>
      <c r="F63" s="14">
        <v>0</v>
      </c>
      <c r="G63" s="14">
        <v>11.8</v>
      </c>
      <c r="H63" s="14">
        <v>0</v>
      </c>
      <c r="I63" s="14">
        <v>3.7499999999999999E-2</v>
      </c>
      <c r="J63" s="14">
        <v>2.2584</v>
      </c>
      <c r="K63" s="14">
        <v>0</v>
      </c>
      <c r="L63" s="14">
        <v>6.4999999999999997E-3</v>
      </c>
      <c r="M63" s="14">
        <v>1.095</v>
      </c>
      <c r="N63" s="13">
        <v>0</v>
      </c>
      <c r="O63" s="14">
        <v>1.32</v>
      </c>
      <c r="P63" s="14">
        <v>0</v>
      </c>
      <c r="Q63" s="14">
        <v>6.8000000000000005E-2</v>
      </c>
      <c r="R63" s="14">
        <v>0</v>
      </c>
      <c r="S63" s="13">
        <f t="shared" si="0"/>
        <v>16.585400000000003</v>
      </c>
      <c r="T63" s="2"/>
    </row>
    <row r="64" spans="1:20" x14ac:dyDescent="0.25">
      <c r="A64" s="10">
        <v>2011</v>
      </c>
      <c r="B64" s="11" t="s">
        <v>21</v>
      </c>
      <c r="C64" s="12" t="s">
        <v>22</v>
      </c>
      <c r="D64" s="13">
        <v>100.3</v>
      </c>
      <c r="E64" s="13">
        <v>47</v>
      </c>
      <c r="F64" s="13">
        <v>12.6</v>
      </c>
      <c r="G64" s="13">
        <v>12.45</v>
      </c>
      <c r="H64" s="13">
        <v>165.75</v>
      </c>
      <c r="I64" s="13">
        <v>34.055</v>
      </c>
      <c r="J64" s="13">
        <v>2</v>
      </c>
      <c r="K64" s="13">
        <v>19.2</v>
      </c>
      <c r="L64" s="13">
        <v>34.299999999999997</v>
      </c>
      <c r="M64" s="13">
        <v>2.2599999999999999E-3</v>
      </c>
      <c r="N64" s="13">
        <v>833.7</v>
      </c>
      <c r="O64" s="13">
        <v>16.45</v>
      </c>
      <c r="P64" s="13">
        <v>262.60599999999999</v>
      </c>
      <c r="Q64" s="13">
        <v>67.2</v>
      </c>
      <c r="R64" s="13">
        <v>102</v>
      </c>
      <c r="S64" s="13">
        <f t="shared" si="0"/>
        <v>1709.6132600000001</v>
      </c>
    </row>
    <row r="65" spans="1:19" x14ac:dyDescent="0.25">
      <c r="A65" s="10"/>
      <c r="B65" s="11"/>
      <c r="C65" s="12" t="s">
        <v>23</v>
      </c>
      <c r="D65" s="13">
        <v>76.400000000000006</v>
      </c>
      <c r="E65" s="13">
        <v>0.46</v>
      </c>
      <c r="F65" s="13">
        <v>24.5</v>
      </c>
      <c r="G65" s="13">
        <v>3.6</v>
      </c>
      <c r="H65" s="13">
        <v>55.426000000000002</v>
      </c>
      <c r="I65" s="13">
        <v>44.201000000000001</v>
      </c>
      <c r="J65" s="13">
        <v>1</v>
      </c>
      <c r="K65" s="13">
        <v>97.8</v>
      </c>
      <c r="L65" s="13">
        <v>4.5650000000000004</v>
      </c>
      <c r="M65" s="13">
        <v>0.52183000000000002</v>
      </c>
      <c r="N65" s="13">
        <v>203.37</v>
      </c>
      <c r="O65" s="13">
        <v>1.9</v>
      </c>
      <c r="P65" s="13">
        <v>14.12</v>
      </c>
      <c r="Q65" s="13">
        <v>23.1</v>
      </c>
      <c r="R65" s="13">
        <v>31.46</v>
      </c>
      <c r="S65" s="13">
        <f t="shared" si="0"/>
        <v>582.42383000000007</v>
      </c>
    </row>
    <row r="66" spans="1:19" x14ac:dyDescent="0.25">
      <c r="A66" s="10"/>
      <c r="B66" s="11"/>
      <c r="C66" s="12" t="s">
        <v>24</v>
      </c>
      <c r="D66" s="13">
        <v>3.78</v>
      </c>
      <c r="E66" s="13">
        <v>1.8480000000000001</v>
      </c>
      <c r="F66" s="13">
        <v>2.835</v>
      </c>
      <c r="G66" s="13">
        <v>4.1500000000000004</v>
      </c>
      <c r="H66" s="13">
        <v>2.82</v>
      </c>
      <c r="I66" s="13">
        <v>1.0649999999999999</v>
      </c>
      <c r="J66" s="13">
        <v>0.05</v>
      </c>
      <c r="K66" s="13">
        <v>0.98399999999999999</v>
      </c>
      <c r="L66" s="13">
        <v>12.3</v>
      </c>
      <c r="M66" s="13">
        <v>130.79</v>
      </c>
      <c r="N66" s="13">
        <f>131.6-N67</f>
        <v>122.39999999999999</v>
      </c>
      <c r="O66" s="13">
        <v>12.3</v>
      </c>
      <c r="P66" s="13">
        <v>0.84699999999999998</v>
      </c>
      <c r="Q66" s="13">
        <v>0.42</v>
      </c>
      <c r="R66" s="13">
        <v>0</v>
      </c>
      <c r="S66" s="13">
        <f t="shared" si="0"/>
        <v>296.589</v>
      </c>
    </row>
    <row r="67" spans="1:19" x14ac:dyDescent="0.25">
      <c r="A67" s="10"/>
      <c r="B67" s="11"/>
      <c r="C67" s="12" t="s">
        <v>26</v>
      </c>
      <c r="D67" s="13">
        <v>17.774999999999999</v>
      </c>
      <c r="E67" s="13">
        <v>5.7</v>
      </c>
      <c r="F67" s="13">
        <v>18.899999999999999</v>
      </c>
      <c r="G67" s="13">
        <v>2.16</v>
      </c>
      <c r="H67" s="13">
        <v>9.7650000000000006</v>
      </c>
      <c r="I67" s="13">
        <v>27.795999999999999</v>
      </c>
      <c r="J67" s="13">
        <v>0.1</v>
      </c>
      <c r="K67" s="13">
        <v>24</v>
      </c>
      <c r="L67" s="13">
        <v>3.78</v>
      </c>
      <c r="M67" s="13">
        <v>2.1229999999999999E-2</v>
      </c>
      <c r="N67" s="13">
        <v>9.1999999999999993</v>
      </c>
      <c r="O67" s="13">
        <v>1.782</v>
      </c>
      <c r="P67" s="13">
        <v>34.799999999999997</v>
      </c>
      <c r="Q67" s="13">
        <v>8.6999999999999993</v>
      </c>
      <c r="R67" s="13">
        <v>12.96</v>
      </c>
      <c r="S67" s="13">
        <f t="shared" si="0"/>
        <v>177.43922999999998</v>
      </c>
    </row>
    <row r="68" spans="1:19" x14ac:dyDescent="0.25">
      <c r="A68" s="10"/>
      <c r="B68" s="11" t="s">
        <v>27</v>
      </c>
      <c r="C68" s="12" t="s">
        <v>28</v>
      </c>
      <c r="D68" s="13">
        <v>22.5</v>
      </c>
      <c r="E68" s="13">
        <v>6.2</v>
      </c>
      <c r="F68" s="13">
        <v>11</v>
      </c>
      <c r="G68" s="13">
        <v>1.56</v>
      </c>
      <c r="H68" s="13">
        <v>38.119999999999997</v>
      </c>
      <c r="I68" s="13">
        <v>22.4</v>
      </c>
      <c r="J68" s="14">
        <v>47</v>
      </c>
      <c r="K68" s="13">
        <v>40.502600000000001</v>
      </c>
      <c r="L68" s="13">
        <v>12</v>
      </c>
      <c r="M68" s="13">
        <v>0.86909000000000003</v>
      </c>
      <c r="N68" s="13">
        <v>1476.76</v>
      </c>
      <c r="O68" s="13">
        <v>5.5</v>
      </c>
      <c r="P68" s="13">
        <v>55.5</v>
      </c>
      <c r="Q68" s="13">
        <v>43</v>
      </c>
      <c r="R68" s="13">
        <v>63.25</v>
      </c>
      <c r="S68" s="13">
        <f t="shared" ref="S68:S81" si="1">SUM(D68:R68)</f>
        <v>1846.1616899999999</v>
      </c>
    </row>
    <row r="69" spans="1:19" x14ac:dyDescent="0.25">
      <c r="A69" s="10"/>
      <c r="B69" s="11"/>
      <c r="C69" s="12" t="s">
        <v>29</v>
      </c>
      <c r="D69" s="13">
        <v>0</v>
      </c>
      <c r="E69" s="13">
        <v>0</v>
      </c>
      <c r="F69" s="13">
        <v>0</v>
      </c>
      <c r="G69" s="13">
        <v>12</v>
      </c>
      <c r="H69" s="13">
        <v>0</v>
      </c>
      <c r="I69" s="13">
        <v>3.7499999999999999E-2</v>
      </c>
      <c r="J69" s="14">
        <v>2.52</v>
      </c>
      <c r="K69" s="13">
        <v>0</v>
      </c>
      <c r="L69" s="13" t="s">
        <v>30</v>
      </c>
      <c r="M69" s="13">
        <v>1.1074999999999999</v>
      </c>
      <c r="N69" s="13">
        <v>0</v>
      </c>
      <c r="O69" s="13">
        <v>1.32</v>
      </c>
      <c r="P69" s="13">
        <v>0</v>
      </c>
      <c r="Q69" s="13">
        <v>6.8000000000000005E-2</v>
      </c>
      <c r="R69" s="13">
        <v>0</v>
      </c>
      <c r="S69" s="13">
        <f t="shared" si="1"/>
        <v>17.053000000000001</v>
      </c>
    </row>
    <row r="70" spans="1:19" x14ac:dyDescent="0.25">
      <c r="A70" s="10">
        <v>2012</v>
      </c>
      <c r="B70" s="11" t="s">
        <v>21</v>
      </c>
      <c r="C70" s="12" t="s">
        <v>22</v>
      </c>
      <c r="D70" s="13">
        <v>102</v>
      </c>
      <c r="E70" s="13">
        <v>47</v>
      </c>
      <c r="F70" s="13">
        <v>12</v>
      </c>
      <c r="G70" s="13">
        <v>12.6</v>
      </c>
      <c r="H70" s="13">
        <v>165.75</v>
      </c>
      <c r="I70" s="13">
        <v>38.381999999999998</v>
      </c>
      <c r="J70" s="13">
        <v>2</v>
      </c>
      <c r="K70" s="13">
        <v>25.5</v>
      </c>
      <c r="L70" s="13">
        <v>35</v>
      </c>
      <c r="M70" s="13">
        <v>4.0000000000000001E-3</v>
      </c>
      <c r="N70" s="13">
        <v>845.1</v>
      </c>
      <c r="O70" s="13">
        <v>17</v>
      </c>
      <c r="P70" s="13">
        <v>289.83499999999998</v>
      </c>
      <c r="Q70" s="13">
        <v>68</v>
      </c>
      <c r="R70" s="13">
        <v>103</v>
      </c>
      <c r="S70" s="13">
        <f t="shared" si="1"/>
        <v>1763.171</v>
      </c>
    </row>
    <row r="71" spans="1:19" x14ac:dyDescent="0.25">
      <c r="A71" s="10"/>
      <c r="B71" s="11"/>
      <c r="C71" s="12" t="s">
        <v>23</v>
      </c>
      <c r="D71" s="13">
        <v>78</v>
      </c>
      <c r="E71" s="13">
        <v>0.5</v>
      </c>
      <c r="F71" s="13">
        <v>25</v>
      </c>
      <c r="G71" s="13">
        <v>3.65</v>
      </c>
      <c r="H71" s="13">
        <v>55.65</v>
      </c>
      <c r="I71" s="13">
        <v>89.034999999999997</v>
      </c>
      <c r="J71" s="13">
        <v>1</v>
      </c>
      <c r="K71" s="13">
        <v>102</v>
      </c>
      <c r="L71" s="13">
        <v>4.3</v>
      </c>
      <c r="M71" s="13">
        <v>0.6</v>
      </c>
      <c r="N71" s="13">
        <v>210.83</v>
      </c>
      <c r="O71" s="13">
        <v>1.9</v>
      </c>
      <c r="P71" s="13">
        <v>14.4</v>
      </c>
      <c r="Q71" s="13">
        <v>23.231999999999999</v>
      </c>
      <c r="R71" s="13">
        <v>31.9</v>
      </c>
      <c r="S71" s="13">
        <f t="shared" si="1"/>
        <v>641.99699999999996</v>
      </c>
    </row>
    <row r="72" spans="1:19" x14ac:dyDescent="0.25">
      <c r="A72" s="10"/>
      <c r="B72" s="11"/>
      <c r="C72" s="12" t="s">
        <v>24</v>
      </c>
      <c r="D72" s="13">
        <v>2.5499999999999998</v>
      </c>
      <c r="E72" s="13">
        <v>1.8759999999999999</v>
      </c>
      <c r="F72" s="13">
        <v>2.9</v>
      </c>
      <c r="G72" s="13">
        <v>4.18</v>
      </c>
      <c r="H72" s="13">
        <v>2.8559999999999999</v>
      </c>
      <c r="I72" s="13">
        <v>1.419</v>
      </c>
      <c r="J72" s="13" t="s">
        <v>31</v>
      </c>
      <c r="K72" s="13">
        <v>0.996</v>
      </c>
      <c r="L72" s="13">
        <v>12.3</v>
      </c>
      <c r="M72" s="13">
        <v>0</v>
      </c>
      <c r="N72" s="13">
        <f>143-N73</f>
        <v>133.80000000000001</v>
      </c>
      <c r="O72" s="13">
        <v>0.39600000000000002</v>
      </c>
      <c r="P72" s="13">
        <v>20.7</v>
      </c>
      <c r="Q72" s="13">
        <v>0.86099999999999999</v>
      </c>
      <c r="R72" s="13">
        <v>0.44800000000000001</v>
      </c>
      <c r="S72" s="13">
        <f t="shared" si="1"/>
        <v>185.28199999999998</v>
      </c>
    </row>
    <row r="73" spans="1:19" x14ac:dyDescent="0.25">
      <c r="A73" s="10"/>
      <c r="B73" s="11"/>
      <c r="C73" s="12" t="s">
        <v>26</v>
      </c>
      <c r="D73" s="13">
        <v>10.71</v>
      </c>
      <c r="E73" s="13">
        <v>5.76</v>
      </c>
      <c r="F73" s="13">
        <v>19</v>
      </c>
      <c r="G73" s="13">
        <v>2.2000000000000002</v>
      </c>
      <c r="H73" s="13">
        <v>9.8249999999999993</v>
      </c>
      <c r="I73" s="13">
        <v>32.392000000000003</v>
      </c>
      <c r="J73" s="13" t="s">
        <v>31</v>
      </c>
      <c r="K73" s="13">
        <v>21.6</v>
      </c>
      <c r="L73" s="13">
        <v>3.8</v>
      </c>
      <c r="M73" s="13">
        <v>2.1229999999999999E-2</v>
      </c>
      <c r="N73" s="13">
        <v>9.1999999999999993</v>
      </c>
      <c r="O73" s="13">
        <v>1.8</v>
      </c>
      <c r="P73" s="13">
        <v>36</v>
      </c>
      <c r="Q73" s="13">
        <v>8.76</v>
      </c>
      <c r="R73" s="13">
        <v>13.2</v>
      </c>
      <c r="S73" s="13">
        <f t="shared" si="1"/>
        <v>174.26822999999996</v>
      </c>
    </row>
    <row r="74" spans="1:19" x14ac:dyDescent="0.25">
      <c r="A74" s="10"/>
      <c r="B74" s="11" t="s">
        <v>27</v>
      </c>
      <c r="C74" s="12" t="s">
        <v>28</v>
      </c>
      <c r="D74" s="13">
        <v>23.4</v>
      </c>
      <c r="E74" s="13">
        <v>6.5</v>
      </c>
      <c r="F74" s="13">
        <v>11.5</v>
      </c>
      <c r="G74" s="13">
        <v>1.6</v>
      </c>
      <c r="H74" s="13">
        <v>38.4</v>
      </c>
      <c r="I74" s="13">
        <v>77.710999999999999</v>
      </c>
      <c r="J74" s="13">
        <v>47</v>
      </c>
      <c r="K74" s="13">
        <v>23.4</v>
      </c>
      <c r="L74" s="13">
        <v>12</v>
      </c>
      <c r="M74" s="13">
        <v>0.875</v>
      </c>
      <c r="N74" s="13">
        <v>1488.66</v>
      </c>
      <c r="O74" s="13">
        <v>5.6</v>
      </c>
      <c r="P74" s="13">
        <v>56.5</v>
      </c>
      <c r="Q74" s="13">
        <v>44</v>
      </c>
      <c r="R74" s="13">
        <v>63.825000000000003</v>
      </c>
      <c r="S74" s="13">
        <f t="shared" si="1"/>
        <v>1900.971</v>
      </c>
    </row>
    <row r="75" spans="1:19" x14ac:dyDescent="0.25">
      <c r="A75" s="10"/>
      <c r="B75" s="11"/>
      <c r="C75" s="12" t="s">
        <v>29</v>
      </c>
      <c r="D75" s="13">
        <v>0</v>
      </c>
      <c r="E75" s="13">
        <v>0</v>
      </c>
      <c r="F75" s="13">
        <v>0</v>
      </c>
      <c r="G75" s="13">
        <v>0</v>
      </c>
      <c r="H75" s="13">
        <v>12</v>
      </c>
      <c r="I75" s="13" t="s">
        <v>31</v>
      </c>
      <c r="J75" s="13" t="s">
        <v>31</v>
      </c>
      <c r="K75" s="13">
        <v>2.52</v>
      </c>
      <c r="L75" s="13" t="s">
        <v>30</v>
      </c>
      <c r="M75" s="13">
        <v>6.4999999999999997E-3</v>
      </c>
      <c r="N75" s="14" t="s">
        <v>31</v>
      </c>
      <c r="O75" s="13">
        <v>0</v>
      </c>
      <c r="P75" s="13">
        <v>1.32</v>
      </c>
      <c r="Q75" s="13">
        <v>0</v>
      </c>
      <c r="R75" s="13">
        <v>6.8000000000000005E-2</v>
      </c>
      <c r="S75" s="13">
        <f t="shared" si="1"/>
        <v>15.9145</v>
      </c>
    </row>
    <row r="76" spans="1:19" x14ac:dyDescent="0.25">
      <c r="A76" s="10">
        <v>2013</v>
      </c>
      <c r="B76" s="11" t="s">
        <v>21</v>
      </c>
      <c r="C76" s="12" t="s">
        <v>22</v>
      </c>
      <c r="D76" s="13" t="s">
        <v>31</v>
      </c>
      <c r="E76" s="13" t="s">
        <v>31</v>
      </c>
      <c r="F76" s="13" t="s">
        <v>31</v>
      </c>
      <c r="G76" s="13" t="s">
        <v>31</v>
      </c>
      <c r="H76" s="13" t="s">
        <v>31</v>
      </c>
      <c r="I76" s="13" t="s">
        <v>31</v>
      </c>
      <c r="J76" s="13">
        <v>2</v>
      </c>
      <c r="K76" s="13" t="s">
        <v>31</v>
      </c>
      <c r="L76" s="13">
        <v>36</v>
      </c>
      <c r="M76" s="14" t="s">
        <v>31</v>
      </c>
      <c r="N76" s="13">
        <v>899.88</v>
      </c>
      <c r="O76" s="13" t="s">
        <v>31</v>
      </c>
      <c r="P76" s="13" t="s">
        <v>31</v>
      </c>
      <c r="Q76" s="13" t="s">
        <v>31</v>
      </c>
      <c r="R76" s="13" t="s">
        <v>31</v>
      </c>
      <c r="S76" s="13">
        <f t="shared" si="1"/>
        <v>937.88</v>
      </c>
    </row>
    <row r="77" spans="1:19" x14ac:dyDescent="0.25">
      <c r="A77" s="10"/>
      <c r="B77" s="11"/>
      <c r="C77" s="12" t="s">
        <v>23</v>
      </c>
      <c r="D77" s="13" t="s">
        <v>31</v>
      </c>
      <c r="E77" s="13" t="s">
        <v>31</v>
      </c>
      <c r="F77" s="13" t="s">
        <v>31</v>
      </c>
      <c r="G77" s="13" t="s">
        <v>31</v>
      </c>
      <c r="H77" s="13" t="s">
        <v>31</v>
      </c>
      <c r="I77" s="13" t="s">
        <v>31</v>
      </c>
      <c r="J77" s="13">
        <v>1</v>
      </c>
      <c r="K77" s="13" t="s">
        <v>31</v>
      </c>
      <c r="L77" s="13">
        <v>4.5999999999999996</v>
      </c>
      <c r="M77" s="14" t="s">
        <v>31</v>
      </c>
      <c r="N77" s="13">
        <v>216.69</v>
      </c>
      <c r="O77" s="13" t="s">
        <v>31</v>
      </c>
      <c r="P77" s="13" t="s">
        <v>31</v>
      </c>
      <c r="Q77" s="13" t="s">
        <v>31</v>
      </c>
      <c r="R77" s="13" t="s">
        <v>31</v>
      </c>
      <c r="S77" s="13">
        <f t="shared" si="1"/>
        <v>222.29</v>
      </c>
    </row>
    <row r="78" spans="1:19" x14ac:dyDescent="0.25">
      <c r="A78" s="10"/>
      <c r="B78" s="11"/>
      <c r="C78" s="12" t="s">
        <v>24</v>
      </c>
      <c r="D78" s="13" t="s">
        <v>31</v>
      </c>
      <c r="E78" s="13" t="s">
        <v>31</v>
      </c>
      <c r="F78" s="13" t="s">
        <v>31</v>
      </c>
      <c r="G78" s="13" t="s">
        <v>31</v>
      </c>
      <c r="H78" s="13" t="s">
        <v>31</v>
      </c>
      <c r="I78" s="13" t="s">
        <v>31</v>
      </c>
      <c r="J78" s="13" t="s">
        <v>31</v>
      </c>
      <c r="K78" s="13" t="s">
        <v>31</v>
      </c>
      <c r="L78" s="13">
        <v>12.5</v>
      </c>
      <c r="M78" s="14" t="s">
        <v>31</v>
      </c>
      <c r="N78" s="13">
        <f>160.1-N79</f>
        <v>150.9</v>
      </c>
      <c r="O78" s="13" t="s">
        <v>31</v>
      </c>
      <c r="P78" s="13" t="s">
        <v>31</v>
      </c>
      <c r="Q78" s="13" t="s">
        <v>31</v>
      </c>
      <c r="R78" s="13" t="s">
        <v>31</v>
      </c>
      <c r="S78" s="13">
        <f t="shared" si="1"/>
        <v>163.4</v>
      </c>
    </row>
    <row r="79" spans="1:19" x14ac:dyDescent="0.25">
      <c r="A79" s="10"/>
      <c r="B79" s="11"/>
      <c r="C79" s="12" t="s">
        <v>26</v>
      </c>
      <c r="D79" s="13" t="s">
        <v>31</v>
      </c>
      <c r="E79" s="13" t="s">
        <v>31</v>
      </c>
      <c r="F79" s="13" t="s">
        <v>31</v>
      </c>
      <c r="G79" s="13" t="s">
        <v>31</v>
      </c>
      <c r="H79" s="13" t="s">
        <v>31</v>
      </c>
      <c r="I79" s="13" t="s">
        <v>31</v>
      </c>
      <c r="J79" s="13" t="s">
        <v>31</v>
      </c>
      <c r="K79" s="13" t="s">
        <v>31</v>
      </c>
      <c r="L79" s="13">
        <v>3.7</v>
      </c>
      <c r="M79" s="14" t="s">
        <v>31</v>
      </c>
      <c r="N79" s="13">
        <v>9.1999999999999993</v>
      </c>
      <c r="O79" s="13" t="s">
        <v>31</v>
      </c>
      <c r="P79" s="13" t="s">
        <v>31</v>
      </c>
      <c r="Q79" s="13" t="s">
        <v>31</v>
      </c>
      <c r="R79" s="13" t="s">
        <v>31</v>
      </c>
      <c r="S79" s="13">
        <f t="shared" si="1"/>
        <v>12.899999999999999</v>
      </c>
    </row>
    <row r="80" spans="1:19" x14ac:dyDescent="0.25">
      <c r="A80" s="10"/>
      <c r="B80" s="11" t="s">
        <v>27</v>
      </c>
      <c r="C80" s="12" t="s">
        <v>28</v>
      </c>
      <c r="D80" s="13" t="s">
        <v>31</v>
      </c>
      <c r="E80" s="13" t="s">
        <v>31</v>
      </c>
      <c r="F80" s="13" t="s">
        <v>31</v>
      </c>
      <c r="G80" s="13" t="s">
        <v>31</v>
      </c>
      <c r="H80" s="13" t="s">
        <v>31</v>
      </c>
      <c r="I80" s="13" t="s">
        <v>31</v>
      </c>
      <c r="J80" s="13">
        <v>47</v>
      </c>
      <c r="K80" s="13" t="s">
        <v>31</v>
      </c>
      <c r="L80" s="13">
        <v>12</v>
      </c>
      <c r="M80" s="14" t="s">
        <v>31</v>
      </c>
      <c r="N80" s="13">
        <v>1572.89</v>
      </c>
      <c r="O80" s="13" t="s">
        <v>31</v>
      </c>
      <c r="P80" s="13" t="s">
        <v>31</v>
      </c>
      <c r="Q80" s="13" t="s">
        <v>31</v>
      </c>
      <c r="R80" s="13" t="s">
        <v>31</v>
      </c>
      <c r="S80" s="13">
        <f t="shared" si="1"/>
        <v>1631.89</v>
      </c>
    </row>
    <row r="81" spans="1:20" x14ac:dyDescent="0.25">
      <c r="A81" s="10"/>
      <c r="B81" s="11"/>
      <c r="C81" s="12" t="s">
        <v>29</v>
      </c>
      <c r="D81" s="13" t="s">
        <v>31</v>
      </c>
      <c r="E81" s="13" t="s">
        <v>31</v>
      </c>
      <c r="F81" s="13" t="s">
        <v>31</v>
      </c>
      <c r="G81" s="13" t="s">
        <v>31</v>
      </c>
      <c r="H81" s="13" t="s">
        <v>31</v>
      </c>
      <c r="I81" s="13" t="s">
        <v>31</v>
      </c>
      <c r="J81" s="13" t="s">
        <v>31</v>
      </c>
      <c r="K81" s="13" t="s">
        <v>31</v>
      </c>
      <c r="L81" s="13" t="s">
        <v>31</v>
      </c>
      <c r="M81" s="14" t="s">
        <v>31</v>
      </c>
      <c r="N81" s="13" t="s">
        <v>31</v>
      </c>
      <c r="O81" s="13" t="s">
        <v>31</v>
      </c>
      <c r="P81" s="13" t="s">
        <v>31</v>
      </c>
      <c r="Q81" s="13" t="s">
        <v>31</v>
      </c>
      <c r="R81" s="13" t="s">
        <v>31</v>
      </c>
      <c r="S81" s="13">
        <f t="shared" si="1"/>
        <v>0</v>
      </c>
    </row>
    <row r="82" spans="1:20" x14ac:dyDescent="0.25">
      <c r="A82" s="2"/>
      <c r="B82" s="2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2"/>
    </row>
    <row r="83" spans="1:20" x14ac:dyDescent="0.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x14ac:dyDescent="0.25">
      <c r="A84" s="17" t="s">
        <v>32</v>
      </c>
      <c r="B84" s="18"/>
      <c r="C84" s="2" t="s">
        <v>33</v>
      </c>
      <c r="D84" s="3"/>
      <c r="F84" s="3"/>
      <c r="G84" s="3"/>
      <c r="H84" s="3"/>
      <c r="I84" s="3"/>
      <c r="J84" s="3"/>
      <c r="K84" s="3"/>
      <c r="L84" s="3"/>
      <c r="M84" s="3"/>
      <c r="N84" s="3"/>
      <c r="O84" s="2"/>
      <c r="P84" s="2"/>
      <c r="Q84" s="2"/>
      <c r="R84" s="2"/>
      <c r="S84" s="2"/>
      <c r="T84" s="2"/>
    </row>
    <row r="85" spans="1:20" x14ac:dyDescent="0.25">
      <c r="A85" s="2"/>
      <c r="B85" s="3"/>
      <c r="C85" s="3"/>
      <c r="D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2"/>
    </row>
    <row r="86" spans="1:20" x14ac:dyDescent="0.25">
      <c r="A86" s="2"/>
      <c r="B86" s="3"/>
      <c r="C86" s="20" t="s">
        <v>34</v>
      </c>
      <c r="D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2"/>
    </row>
    <row r="87" spans="1:20" x14ac:dyDescent="0.25">
      <c r="A87" s="2"/>
      <c r="C87" s="2"/>
      <c r="D87" s="21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2"/>
    </row>
    <row r="88" spans="1:20" x14ac:dyDescent="0.25">
      <c r="A88" s="2"/>
      <c r="B88" s="2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2"/>
    </row>
  </sheetData>
  <mergeCells count="40">
    <mergeCell ref="A76:A81"/>
    <mergeCell ref="B76:B79"/>
    <mergeCell ref="B80:B81"/>
    <mergeCell ref="A64:A69"/>
    <mergeCell ref="B64:B67"/>
    <mergeCell ref="B68:B69"/>
    <mergeCell ref="A70:A75"/>
    <mergeCell ref="B70:B73"/>
    <mergeCell ref="B74:B75"/>
    <mergeCell ref="A52:A57"/>
    <mergeCell ref="B52:B55"/>
    <mergeCell ref="B56:B57"/>
    <mergeCell ref="A58:A63"/>
    <mergeCell ref="B58:B61"/>
    <mergeCell ref="B62:B63"/>
    <mergeCell ref="A40:A45"/>
    <mergeCell ref="B40:B43"/>
    <mergeCell ref="B44:B45"/>
    <mergeCell ref="A46:A51"/>
    <mergeCell ref="B46:B49"/>
    <mergeCell ref="B50:B51"/>
    <mergeCell ref="A28:A33"/>
    <mergeCell ref="B28:B31"/>
    <mergeCell ref="B32:B33"/>
    <mergeCell ref="A34:A39"/>
    <mergeCell ref="B34:B37"/>
    <mergeCell ref="B38:B39"/>
    <mergeCell ref="A16:A21"/>
    <mergeCell ref="B16:B19"/>
    <mergeCell ref="B20:B21"/>
    <mergeCell ref="A22:A27"/>
    <mergeCell ref="B22:B25"/>
    <mergeCell ref="B26:B27"/>
    <mergeCell ref="B2:I2"/>
    <mergeCell ref="A4:A9"/>
    <mergeCell ref="B4:B7"/>
    <mergeCell ref="B8:B9"/>
    <mergeCell ref="A10:A15"/>
    <mergeCell ref="B10:B13"/>
    <mergeCell ref="B14:B15"/>
  </mergeCells>
  <hyperlinks>
    <hyperlink ref="V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8.3.1.48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2015-03-05T14:13:21Z</dcterms:created>
  <dcterms:modified xsi:type="dcterms:W3CDTF">2015-03-05T14:13:21Z</dcterms:modified>
</cp:coreProperties>
</file>