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K51" i="1"/>
  <c r="J51" i="1"/>
  <c r="D51" i="1"/>
  <c r="C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J49" i="1"/>
  <c r="I49" i="1"/>
  <c r="I51" i="1" s="1"/>
  <c r="H49" i="1"/>
  <c r="H51" i="1" s="1"/>
  <c r="G49" i="1"/>
  <c r="G51" i="1" s="1"/>
  <c r="F49" i="1"/>
  <c r="F51" i="1" s="1"/>
  <c r="E49" i="1"/>
  <c r="E51" i="1" s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M42" i="1"/>
  <c r="L42" i="1"/>
  <c r="K42" i="1"/>
  <c r="J42" i="1"/>
  <c r="I42" i="1"/>
  <c r="H42" i="1"/>
  <c r="G42" i="1"/>
  <c r="F42" i="1"/>
  <c r="E42" i="1"/>
  <c r="D42" i="1"/>
  <c r="C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<sst xmlns="http://schemas.openxmlformats.org/spreadsheetml/2006/main" count="164" uniqueCount="31">
  <si>
    <t>Table 8.3.1.34  Sorghum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</si>
  <si>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</si>
  <si>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</si>
  <si>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</si>
  <si>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</si>
  <si>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</si>
  <si>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</si>
  <si>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</si>
  <si>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</si>
  <si>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</si>
  <si>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</si>
  <si>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</si>
  <si>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</si>
  <si>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</si>
  <si>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</si>
  <si>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n.a.</t>
  </si>
  <si>
    <t>Mozambique</t>
  </si>
  <si>
    <t xml:space="preserve">Namibia </t>
  </si>
  <si>
    <t>Seychelles</t>
  </si>
  <si>
    <t>…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</si>
  <si>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</si>
  <si>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</si>
  <si>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</si>
  <si>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</si>
  <si>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</si>
  <si>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</si>
  <si>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</si>
  <si>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Angola, Botswana (2013), Democratic Republic of Congo, Lesotho, Madagascar,  Mozambique (2011-2013), Namibia (2011-2012), Seychelles, Swaziland (2011-2012), Zambia (2011-2013), Zimbabwe (2011-2013)</t>
  </si>
  <si>
    <t>SADC  Secretariat AIMS Database, Directorate of Food, Agriculture and Natural Resources (FANR):  Mozambique, (2000 - 2010 Production), Namibia, (2000 - 2009), Zimbabwe</t>
  </si>
  <si>
    <t xml:space="preserve">United Nations Statistics Division - UNData, Food and Agriculture Organisation (FAO): http://faostat.fao.org/ , downloaded 2012:  Mozambique, (2000 -2005 &amp; 2009 - 2010 Area), South Africa, Zimbabwe </t>
  </si>
  <si>
    <t>National Statistics Offices of Member States: Botswana, Lesotho, Malawi, Mauritius, Namibia, Seychelles, South Africa, Swaziland (2000-2010, 2013), United Republic of Tanzania (2012), 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</si>
</sst>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.0"/>
    <numFmt numFmtId="165" formatCode="#\ ##0.0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rgb="FFC00000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wrapText="1"/>
    </xf>
    <xf numFmtId="0" fontId="7" fillId="0" borderId="0" xfId="2" applyFont="1" applyAlignment="1" applyProtection="1"/>
    <xf numFmtId="164" fontId="5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9" fillId="0" borderId="0" xfId="0" applyFont="1"/>
    <xf numFmtId="0" fontId="5" fillId="0" borderId="0" xfId="0" applyFont="1" applyFill="1"/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topLeftCell="B34" zoomScale="102" zoomScaleNormal="102" workbookViewId="0">
      <selection activeCell="A54" sqref="A54"/>
    </sheetView>
  </sheetViews>
  <sheetFormatPr defaultRowHeight="15" x14ac:dyDescent="0.25"/>
  <cols>
    <col min="1" max="1" width="16.85546875" customWidth="1"/>
    <col min="2" max="2" width="27.28515625" customWidth="1"/>
    <col min="3" max="13" width="12.7109375" style="33" customWidth="1"/>
    <col min="14" max="16" width="12.710937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2"/>
      <c r="Q1" s="2"/>
    </row>
    <row r="2" spans="1:18" x14ac:dyDescent="0.25">
      <c r="A2" s="5"/>
      <c r="B2" s="5"/>
      <c r="C2" s="6"/>
      <c r="D2" s="6"/>
      <c r="E2" s="3" t="s">
        <v>1</v>
      </c>
      <c r="F2" s="6"/>
      <c r="G2" s="6"/>
      <c r="H2" s="6"/>
      <c r="I2" s="6"/>
      <c r="J2" s="6"/>
      <c r="K2" s="6"/>
      <c r="L2" s="3"/>
      <c r="M2" s="3"/>
      <c r="N2" s="4"/>
      <c r="O2" s="4"/>
      <c r="P2" s="2"/>
      <c r="Q2" s="2"/>
    </row>
    <row r="3" spans="1:18" x14ac:dyDescent="0.25">
      <c r="A3" s="7" t="s">
        <v>2</v>
      </c>
      <c r="B3" s="7" t="s">
        <v>3</v>
      </c>
      <c r="C3" s="8">
        <v>2000</v>
      </c>
      <c r="D3" s="8">
        <v>2001</v>
      </c>
      <c r="E3" s="8">
        <v>2002</v>
      </c>
      <c r="F3" s="8">
        <v>2003</v>
      </c>
      <c r="G3" s="8">
        <v>2004</v>
      </c>
      <c r="H3" s="8">
        <v>2005</v>
      </c>
      <c r="I3" s="8">
        <v>2006</v>
      </c>
      <c r="J3" s="8">
        <v>2007</v>
      </c>
      <c r="K3" s="8">
        <v>2008</v>
      </c>
      <c r="L3" s="8">
        <v>2009</v>
      </c>
      <c r="M3" s="8">
        <v>2010</v>
      </c>
      <c r="N3" s="9">
        <v>2011</v>
      </c>
      <c r="O3" s="9">
        <v>2012</v>
      </c>
      <c r="P3" s="9">
        <v>2013</v>
      </c>
      <c r="Q3" s="2"/>
    </row>
    <row r="4" spans="1:18" x14ac:dyDescent="0.25">
      <c r="A4" s="10" t="s">
        <v>4</v>
      </c>
      <c r="B4" s="11" t="s">
        <v>5</v>
      </c>
      <c r="C4" s="12">
        <v>10</v>
      </c>
      <c r="D4" s="12">
        <v>15</v>
      </c>
      <c r="E4" s="12">
        <v>17</v>
      </c>
      <c r="F4" s="12">
        <v>20</v>
      </c>
      <c r="G4" s="12">
        <v>25</v>
      </c>
      <c r="H4" s="12">
        <v>30</v>
      </c>
      <c r="I4" s="12">
        <v>45</v>
      </c>
      <c r="J4" s="12">
        <v>79.344999999999999</v>
      </c>
      <c r="K4" s="12">
        <v>12.757</v>
      </c>
      <c r="L4" s="12">
        <v>40.347999999999999</v>
      </c>
      <c r="M4" s="12">
        <v>46.786999999999999</v>
      </c>
      <c r="N4" s="12">
        <v>62.168999999999997</v>
      </c>
      <c r="O4" s="12">
        <v>11.491</v>
      </c>
      <c r="P4" s="12">
        <v>46.423000000000002</v>
      </c>
      <c r="Q4" s="2"/>
    </row>
    <row r="5" spans="1:18" x14ac:dyDescent="0.25">
      <c r="A5" s="13"/>
      <c r="B5" s="11" t="s">
        <v>6</v>
      </c>
      <c r="C5" s="12">
        <v>30000</v>
      </c>
      <c r="D5" s="12">
        <v>42000</v>
      </c>
      <c r="E5" s="12">
        <v>50000</v>
      </c>
      <c r="F5" s="12">
        <v>68000</v>
      </c>
      <c r="G5" s="12">
        <v>75000</v>
      </c>
      <c r="H5" s="12">
        <v>90000</v>
      </c>
      <c r="I5" s="12">
        <v>110000</v>
      </c>
      <c r="J5" s="12">
        <v>196834</v>
      </c>
      <c r="K5" s="12">
        <v>137247</v>
      </c>
      <c r="L5" s="12">
        <v>162724</v>
      </c>
      <c r="M5" s="12">
        <v>166254</v>
      </c>
      <c r="N5" s="12">
        <v>187272</v>
      </c>
      <c r="O5" s="12">
        <v>115175</v>
      </c>
      <c r="P5" s="12">
        <v>192214</v>
      </c>
    </row>
    <row r="6" spans="1:18" x14ac:dyDescent="0.25">
      <c r="A6" s="14"/>
      <c r="B6" s="11" t="s">
        <v>7</v>
      </c>
      <c r="C6" s="15">
        <f t="shared" ref="C6:P6" si="0">C4*1000000/C5</f>
        <v>333.33333333333331</v>
      </c>
      <c r="D6" s="15">
        <f t="shared" si="0"/>
        <v>357.14285714285717</v>
      </c>
      <c r="E6" s="15">
        <f t="shared" si="0"/>
        <v>340</v>
      </c>
      <c r="F6" s="15">
        <f t="shared" si="0"/>
        <v>294.11764705882354</v>
      </c>
      <c r="G6" s="15">
        <f t="shared" si="0"/>
        <v>333.33333333333331</v>
      </c>
      <c r="H6" s="15">
        <f t="shared" si="0"/>
        <v>333.33333333333331</v>
      </c>
      <c r="I6" s="15">
        <f t="shared" si="0"/>
        <v>409.09090909090907</v>
      </c>
      <c r="J6" s="15">
        <f t="shared" si="0"/>
        <v>403.10617068189441</v>
      </c>
      <c r="K6" s="15">
        <f t="shared" si="0"/>
        <v>92.949208361567102</v>
      </c>
      <c r="L6" s="15">
        <f t="shared" si="0"/>
        <v>247.95359012806961</v>
      </c>
      <c r="M6" s="15">
        <f t="shared" si="0"/>
        <v>281.4187929312979</v>
      </c>
      <c r="N6" s="15">
        <f t="shared" si="0"/>
        <v>331.97167755991285</v>
      </c>
      <c r="O6" s="15">
        <f t="shared" si="0"/>
        <v>99.769915346212287</v>
      </c>
      <c r="P6" s="15">
        <f t="shared" si="0"/>
        <v>241.51726721258598</v>
      </c>
      <c r="Q6" s="2"/>
      <c r="R6" s="16" t="s">
        <v>8</v>
      </c>
    </row>
    <row r="7" spans="1:18" x14ac:dyDescent="0.25">
      <c r="A7" s="10" t="s">
        <v>9</v>
      </c>
      <c r="B7" s="11" t="s">
        <v>5</v>
      </c>
      <c r="C7" s="17">
        <v>11.321999999999999</v>
      </c>
      <c r="D7" s="17">
        <v>7.3540000000000001</v>
      </c>
      <c r="E7" s="17">
        <v>18.256</v>
      </c>
      <c r="F7" s="17">
        <v>32.298000000000002</v>
      </c>
      <c r="G7" s="17">
        <v>35.134</v>
      </c>
      <c r="H7" s="17">
        <v>21.048999999999999</v>
      </c>
      <c r="I7" s="17">
        <v>23.053999999999998</v>
      </c>
      <c r="J7" s="17">
        <v>26.125</v>
      </c>
      <c r="K7" s="17">
        <v>31.614000000000001</v>
      </c>
      <c r="L7" s="17">
        <v>37.893999999999998</v>
      </c>
      <c r="M7" s="17">
        <v>33.432000000000002</v>
      </c>
      <c r="N7" s="17">
        <v>32.6</v>
      </c>
      <c r="O7" s="17">
        <v>34.1</v>
      </c>
      <c r="P7" s="12">
        <v>23</v>
      </c>
      <c r="Q7" s="18"/>
    </row>
    <row r="8" spans="1:18" x14ac:dyDescent="0.25">
      <c r="A8" s="13"/>
      <c r="B8" s="11" t="s">
        <v>6</v>
      </c>
      <c r="C8" s="17">
        <v>100484</v>
      </c>
      <c r="D8" s="17">
        <v>16885</v>
      </c>
      <c r="E8" s="17">
        <v>41123</v>
      </c>
      <c r="F8" s="17">
        <v>20385</v>
      </c>
      <c r="G8" s="17">
        <v>45326</v>
      </c>
      <c r="H8" s="17">
        <v>31096</v>
      </c>
      <c r="I8" s="17">
        <v>47436</v>
      </c>
      <c r="J8" s="17">
        <v>26683</v>
      </c>
      <c r="K8" s="17">
        <v>31302</v>
      </c>
      <c r="L8" s="17">
        <v>76626</v>
      </c>
      <c r="M8" s="17">
        <v>77736</v>
      </c>
      <c r="N8" s="17">
        <v>70209</v>
      </c>
      <c r="O8" s="17">
        <v>78258</v>
      </c>
      <c r="P8" s="12">
        <v>50000</v>
      </c>
      <c r="Q8" s="2"/>
    </row>
    <row r="9" spans="1:18" x14ac:dyDescent="0.25">
      <c r="A9" s="14"/>
      <c r="B9" s="11" t="s">
        <v>7</v>
      </c>
      <c r="C9" s="15">
        <f t="shared" ref="C9:P9" si="1">C7*1000000/C8</f>
        <v>112.67465467139047</v>
      </c>
      <c r="D9" s="15">
        <f t="shared" si="1"/>
        <v>435.53449807521469</v>
      </c>
      <c r="E9" s="15">
        <f t="shared" si="1"/>
        <v>443.93648323322714</v>
      </c>
      <c r="F9" s="15">
        <f t="shared" si="1"/>
        <v>1584.4002943340693</v>
      </c>
      <c r="G9" s="15">
        <f t="shared" si="1"/>
        <v>775.14009619203102</v>
      </c>
      <c r="H9" s="15">
        <f t="shared" si="1"/>
        <v>676.90378183689222</v>
      </c>
      <c r="I9" s="15">
        <f t="shared" si="1"/>
        <v>486.00219242769202</v>
      </c>
      <c r="J9" s="15">
        <f t="shared" si="1"/>
        <v>979.08780871716078</v>
      </c>
      <c r="K9" s="15">
        <f t="shared" si="1"/>
        <v>1009.9674142227334</v>
      </c>
      <c r="L9" s="15">
        <f t="shared" si="1"/>
        <v>494.53188212878138</v>
      </c>
      <c r="M9" s="15">
        <f t="shared" si="1"/>
        <v>430.07100957085527</v>
      </c>
      <c r="N9" s="15">
        <f t="shared" si="1"/>
        <v>464.32793516500732</v>
      </c>
      <c r="O9" s="15">
        <f t="shared" si="1"/>
        <v>435.73819928952952</v>
      </c>
      <c r="P9" s="15">
        <f t="shared" si="1"/>
        <v>460</v>
      </c>
      <c r="Q9" s="2"/>
    </row>
    <row r="10" spans="1:18" x14ac:dyDescent="0.25">
      <c r="A10" s="19" t="s">
        <v>10</v>
      </c>
      <c r="B10" s="11" t="s">
        <v>5</v>
      </c>
      <c r="C10" s="17">
        <v>6.05</v>
      </c>
      <c r="D10" s="17">
        <v>6.22</v>
      </c>
      <c r="E10" s="17">
        <v>6.38</v>
      </c>
      <c r="F10" s="17">
        <v>6.35</v>
      </c>
      <c r="G10" s="17">
        <v>6.32</v>
      </c>
      <c r="H10" s="17">
        <v>6.29</v>
      </c>
      <c r="I10" s="17">
        <v>6.26</v>
      </c>
      <c r="J10" s="17">
        <v>6.23</v>
      </c>
      <c r="K10" s="17">
        <v>6.2</v>
      </c>
      <c r="L10" s="17">
        <v>6.17</v>
      </c>
      <c r="M10" s="17">
        <v>6.14</v>
      </c>
      <c r="N10" s="17">
        <v>7</v>
      </c>
      <c r="O10" s="17">
        <v>7.5</v>
      </c>
      <c r="P10" s="12">
        <v>7.6</v>
      </c>
      <c r="Q10" s="2"/>
    </row>
    <row r="11" spans="1:18" x14ac:dyDescent="0.25">
      <c r="A11" s="20"/>
      <c r="B11" s="11" t="s">
        <v>6</v>
      </c>
      <c r="C11" s="17">
        <v>9153</v>
      </c>
      <c r="D11" s="17">
        <v>9406</v>
      </c>
      <c r="E11" s="17">
        <v>9552</v>
      </c>
      <c r="F11" s="17">
        <v>9607</v>
      </c>
      <c r="G11" s="17">
        <v>9561</v>
      </c>
      <c r="H11" s="17">
        <v>9516</v>
      </c>
      <c r="I11" s="17">
        <v>9470</v>
      </c>
      <c r="J11" s="17">
        <v>9425</v>
      </c>
      <c r="K11" s="17">
        <v>9380</v>
      </c>
      <c r="L11" s="17">
        <v>9334</v>
      </c>
      <c r="M11" s="17">
        <v>9288</v>
      </c>
      <c r="N11" s="17">
        <v>8100</v>
      </c>
      <c r="O11" s="17">
        <v>8200</v>
      </c>
      <c r="P11" s="12">
        <v>8400</v>
      </c>
      <c r="Q11" s="2"/>
    </row>
    <row r="12" spans="1:18" x14ac:dyDescent="0.25">
      <c r="A12" s="21"/>
      <c r="B12" s="11" t="s">
        <v>7</v>
      </c>
      <c r="C12" s="15">
        <f t="shared" ref="C12:P12" si="2">C10*1000000/C11</f>
        <v>660.98546924505627</v>
      </c>
      <c r="D12" s="15">
        <f t="shared" si="2"/>
        <v>661.28003402083777</v>
      </c>
      <c r="E12" s="15">
        <f t="shared" si="2"/>
        <v>667.92294807370183</v>
      </c>
      <c r="F12" s="15">
        <f t="shared" si="2"/>
        <v>660.9763713958572</v>
      </c>
      <c r="G12" s="15">
        <f t="shared" si="2"/>
        <v>661.01872189101562</v>
      </c>
      <c r="H12" s="15">
        <f t="shared" si="2"/>
        <v>660.99201345102983</v>
      </c>
      <c r="I12" s="15">
        <f t="shared" si="2"/>
        <v>661.03484688489971</v>
      </c>
      <c r="J12" s="15">
        <f t="shared" si="2"/>
        <v>661.0079575596817</v>
      </c>
      <c r="K12" s="15">
        <f t="shared" si="2"/>
        <v>660.98081023454154</v>
      </c>
      <c r="L12" s="15">
        <f t="shared" si="2"/>
        <v>661.02421255624597</v>
      </c>
      <c r="M12" s="15">
        <f t="shared" si="2"/>
        <v>661.06804478897504</v>
      </c>
      <c r="N12" s="15">
        <f t="shared" si="2"/>
        <v>864.19753086419757</v>
      </c>
      <c r="O12" s="15">
        <f t="shared" si="2"/>
        <v>914.63414634146341</v>
      </c>
      <c r="P12" s="15">
        <f t="shared" si="2"/>
        <v>904.76190476190482</v>
      </c>
      <c r="Q12" s="2"/>
    </row>
    <row r="13" spans="1:18" x14ac:dyDescent="0.25">
      <c r="A13" s="10" t="s">
        <v>11</v>
      </c>
      <c r="B13" s="11" t="s">
        <v>5</v>
      </c>
      <c r="C13" s="17">
        <v>26.806999999999999</v>
      </c>
      <c r="D13" s="17">
        <v>45.353999999999999</v>
      </c>
      <c r="E13" s="17">
        <v>11.919</v>
      </c>
      <c r="F13" s="17">
        <v>11.952999999999999</v>
      </c>
      <c r="G13" s="17">
        <v>11.481999999999999</v>
      </c>
      <c r="H13" s="17">
        <v>18.527000000000001</v>
      </c>
      <c r="I13" s="17">
        <v>12.188000000000001</v>
      </c>
      <c r="J13" s="17">
        <v>7.8369999999999997</v>
      </c>
      <c r="K13" s="17">
        <v>10.189</v>
      </c>
      <c r="L13" s="17">
        <v>10.515000000000001</v>
      </c>
      <c r="M13" s="17">
        <v>23.83</v>
      </c>
      <c r="N13" s="17">
        <v>9.6059999999999999</v>
      </c>
      <c r="O13" s="17">
        <v>4.5999999999999996</v>
      </c>
      <c r="P13" s="12">
        <v>24.6</v>
      </c>
      <c r="Q13" s="2"/>
    </row>
    <row r="14" spans="1:18" x14ac:dyDescent="0.25">
      <c r="A14" s="13"/>
      <c r="B14" s="11" t="s">
        <v>6</v>
      </c>
      <c r="C14" s="17">
        <v>27802</v>
      </c>
      <c r="D14" s="17">
        <v>55082</v>
      </c>
      <c r="E14" s="17">
        <v>30035</v>
      </c>
      <c r="F14" s="17">
        <v>26442</v>
      </c>
      <c r="G14" s="17">
        <v>29378</v>
      </c>
      <c r="H14" s="17">
        <v>30643</v>
      </c>
      <c r="I14" s="17">
        <v>29037</v>
      </c>
      <c r="J14" s="17">
        <v>37352</v>
      </c>
      <c r="K14" s="17">
        <v>36572</v>
      </c>
      <c r="L14" s="17">
        <v>19090</v>
      </c>
      <c r="M14" s="17">
        <v>35614</v>
      </c>
      <c r="N14" s="12">
        <v>28298</v>
      </c>
      <c r="O14" s="17">
        <v>14151</v>
      </c>
      <c r="P14" s="12">
        <v>24661</v>
      </c>
      <c r="Q14" s="2"/>
    </row>
    <row r="15" spans="1:18" x14ac:dyDescent="0.25">
      <c r="A15" s="14"/>
      <c r="B15" s="11" t="s">
        <v>7</v>
      </c>
      <c r="C15" s="15">
        <f t="shared" ref="C15:P15" si="3">C13*1000000/C14</f>
        <v>964.21120782677508</v>
      </c>
      <c r="D15" s="15">
        <f t="shared" si="3"/>
        <v>823.39058131513013</v>
      </c>
      <c r="E15" s="15">
        <f t="shared" si="3"/>
        <v>396.83702347261527</v>
      </c>
      <c r="F15" s="15">
        <f t="shared" si="3"/>
        <v>452.04598744421753</v>
      </c>
      <c r="G15" s="15">
        <f t="shared" si="3"/>
        <v>390.83668050922461</v>
      </c>
      <c r="H15" s="15">
        <f t="shared" si="3"/>
        <v>604.60790392585579</v>
      </c>
      <c r="I15" s="15">
        <f t="shared" si="3"/>
        <v>419.74033130144301</v>
      </c>
      <c r="J15" s="15">
        <f t="shared" si="3"/>
        <v>209.81473548939815</v>
      </c>
      <c r="K15" s="15">
        <f t="shared" si="3"/>
        <v>278.60111560756866</v>
      </c>
      <c r="L15" s="15">
        <f t="shared" si="3"/>
        <v>550.81194342587742</v>
      </c>
      <c r="M15" s="15">
        <f t="shared" si="3"/>
        <v>669.11888583141456</v>
      </c>
      <c r="N15" s="15">
        <f t="shared" si="3"/>
        <v>339.45861898367377</v>
      </c>
      <c r="O15" s="15">
        <f t="shared" si="3"/>
        <v>325.06536640520102</v>
      </c>
      <c r="P15" s="15">
        <f t="shared" si="3"/>
        <v>997.52645878107137</v>
      </c>
      <c r="Q15" s="2"/>
    </row>
    <row r="16" spans="1:18" x14ac:dyDescent="0.25">
      <c r="A16" s="10" t="s">
        <v>12</v>
      </c>
      <c r="B16" s="11" t="s">
        <v>5</v>
      </c>
      <c r="C16" s="17">
        <v>0.9</v>
      </c>
      <c r="D16" s="17">
        <v>1</v>
      </c>
      <c r="E16" s="17">
        <v>0.97699999999999998</v>
      </c>
      <c r="F16" s="17">
        <v>1.097</v>
      </c>
      <c r="G16" s="17">
        <v>1.1890000000000001</v>
      </c>
      <c r="H16" s="17">
        <v>1.331</v>
      </c>
      <c r="I16" s="17">
        <v>1.4</v>
      </c>
      <c r="J16" s="17">
        <v>1.2</v>
      </c>
      <c r="K16" s="17">
        <v>1</v>
      </c>
      <c r="L16" s="17">
        <v>1.143</v>
      </c>
      <c r="M16" s="17">
        <v>1.1850000000000001</v>
      </c>
      <c r="N16" s="17">
        <v>1.5089999999999999</v>
      </c>
      <c r="O16" s="17">
        <v>1.35</v>
      </c>
      <c r="P16" s="12">
        <v>1.3</v>
      </c>
      <c r="Q16" s="2"/>
    </row>
    <row r="17" spans="1:19" x14ac:dyDescent="0.25">
      <c r="A17" s="13"/>
      <c r="B17" s="11" t="s">
        <v>6</v>
      </c>
      <c r="C17" s="17">
        <v>2163</v>
      </c>
      <c r="D17" s="17">
        <v>2170</v>
      </c>
      <c r="E17" s="17">
        <v>2177</v>
      </c>
      <c r="F17" s="17">
        <v>2184</v>
      </c>
      <c r="G17" s="17">
        <v>2214</v>
      </c>
      <c r="H17" s="17">
        <v>2319</v>
      </c>
      <c r="I17" s="17">
        <v>2501</v>
      </c>
      <c r="J17" s="17">
        <v>2539</v>
      </c>
      <c r="K17" s="17">
        <v>2627</v>
      </c>
      <c r="L17" s="17">
        <v>2722</v>
      </c>
      <c r="M17" s="17">
        <v>2565</v>
      </c>
      <c r="N17" s="17">
        <v>2643</v>
      </c>
      <c r="O17" s="17">
        <v>2300</v>
      </c>
      <c r="P17" s="12">
        <v>2300</v>
      </c>
      <c r="Q17" s="2"/>
    </row>
    <row r="18" spans="1:19" x14ac:dyDescent="0.25">
      <c r="A18" s="14"/>
      <c r="B18" s="11" t="s">
        <v>7</v>
      </c>
      <c r="C18" s="15">
        <f t="shared" ref="C18:P18" si="4">C16*1000000/C17</f>
        <v>416.08876560332874</v>
      </c>
      <c r="D18" s="15">
        <f t="shared" si="4"/>
        <v>460.82949308755758</v>
      </c>
      <c r="E18" s="15">
        <f t="shared" si="4"/>
        <v>448.78272852549378</v>
      </c>
      <c r="F18" s="15">
        <f t="shared" si="4"/>
        <v>502.28937728937728</v>
      </c>
      <c r="G18" s="15">
        <f t="shared" si="4"/>
        <v>537.03703703703707</v>
      </c>
      <c r="H18" s="15">
        <f t="shared" si="4"/>
        <v>573.95429064251834</v>
      </c>
      <c r="I18" s="15">
        <f t="shared" si="4"/>
        <v>559.7760895641743</v>
      </c>
      <c r="J18" s="15">
        <f t="shared" si="4"/>
        <v>472.62701851122489</v>
      </c>
      <c r="K18" s="15">
        <f t="shared" si="4"/>
        <v>380.6623524933384</v>
      </c>
      <c r="L18" s="15">
        <f t="shared" si="4"/>
        <v>419.91182953710506</v>
      </c>
      <c r="M18" s="15">
        <f t="shared" si="4"/>
        <v>461.98830409356725</v>
      </c>
      <c r="N18" s="15">
        <f t="shared" si="4"/>
        <v>570.94211123723039</v>
      </c>
      <c r="O18" s="15">
        <f t="shared" si="4"/>
        <v>586.95652173913038</v>
      </c>
      <c r="P18" s="15">
        <f t="shared" si="4"/>
        <v>565.21739130434787</v>
      </c>
      <c r="Q18" s="2"/>
    </row>
    <row r="19" spans="1:19" x14ac:dyDescent="0.25">
      <c r="A19" s="10" t="s">
        <v>13</v>
      </c>
      <c r="B19" s="11" t="s">
        <v>5</v>
      </c>
      <c r="C19" s="17">
        <v>1.8149999999999999</v>
      </c>
      <c r="D19" s="17">
        <v>2.2410000000000001</v>
      </c>
      <c r="E19" s="17">
        <v>1.52</v>
      </c>
      <c r="F19" s="17">
        <v>1.502</v>
      </c>
      <c r="G19" s="17">
        <v>1.6679999999999999</v>
      </c>
      <c r="H19" s="17">
        <v>1.73</v>
      </c>
      <c r="I19" s="17">
        <v>2</v>
      </c>
      <c r="J19" s="17">
        <v>4.6050000000000004</v>
      </c>
      <c r="K19" s="17">
        <v>2.3860000000000001</v>
      </c>
      <c r="L19" s="17">
        <v>2.59</v>
      </c>
      <c r="M19" s="17">
        <v>2.34</v>
      </c>
      <c r="N19" s="17">
        <v>1.85</v>
      </c>
      <c r="O19" s="17">
        <v>1.901</v>
      </c>
      <c r="P19" s="22">
        <v>0.86</v>
      </c>
      <c r="Q19" s="2"/>
    </row>
    <row r="20" spans="1:19" x14ac:dyDescent="0.25">
      <c r="A20" s="13"/>
      <c r="B20" s="11" t="s">
        <v>6</v>
      </c>
      <c r="C20" s="17">
        <v>2278</v>
      </c>
      <c r="D20" s="17">
        <v>2493</v>
      </c>
      <c r="E20" s="17">
        <v>2720</v>
      </c>
      <c r="F20" s="17">
        <v>2000</v>
      </c>
      <c r="G20" s="17">
        <v>2213</v>
      </c>
      <c r="H20" s="17">
        <v>1987</v>
      </c>
      <c r="I20" s="17">
        <v>1656</v>
      </c>
      <c r="J20" s="17">
        <v>2005</v>
      </c>
      <c r="K20" s="17">
        <v>1479</v>
      </c>
      <c r="L20" s="17">
        <v>1726</v>
      </c>
      <c r="M20" s="17">
        <v>2000</v>
      </c>
      <c r="N20" s="17">
        <v>1216</v>
      </c>
      <c r="O20" s="17">
        <v>1291</v>
      </c>
      <c r="P20" s="22">
        <v>893</v>
      </c>
      <c r="Q20" s="2"/>
    </row>
    <row r="21" spans="1:19" x14ac:dyDescent="0.25">
      <c r="A21" s="14"/>
      <c r="B21" s="11" t="s">
        <v>7</v>
      </c>
      <c r="C21" s="15">
        <f t="shared" ref="C21:P21" si="5">C19*1000000/C20</f>
        <v>796.75153643546969</v>
      </c>
      <c r="D21" s="15">
        <f t="shared" si="5"/>
        <v>898.91696750902531</v>
      </c>
      <c r="E21" s="15">
        <f t="shared" si="5"/>
        <v>558.82352941176475</v>
      </c>
      <c r="F21" s="15">
        <f t="shared" si="5"/>
        <v>751</v>
      </c>
      <c r="G21" s="15">
        <f t="shared" si="5"/>
        <v>753.7279710799819</v>
      </c>
      <c r="H21" s="15">
        <f t="shared" si="5"/>
        <v>870.65928535480623</v>
      </c>
      <c r="I21" s="15">
        <f t="shared" si="5"/>
        <v>1207.7294685990339</v>
      </c>
      <c r="J21" s="15">
        <f t="shared" si="5"/>
        <v>2296.7581047381545</v>
      </c>
      <c r="K21" s="15">
        <f t="shared" si="5"/>
        <v>1613.2521974306965</v>
      </c>
      <c r="L21" s="15">
        <f t="shared" si="5"/>
        <v>1500.5793742757821</v>
      </c>
      <c r="M21" s="15">
        <f t="shared" si="5"/>
        <v>1170</v>
      </c>
      <c r="N21" s="15">
        <f t="shared" si="5"/>
        <v>1521.3815789473683</v>
      </c>
      <c r="O21" s="15">
        <f t="shared" si="5"/>
        <v>1472.5019364833463</v>
      </c>
      <c r="P21" s="15">
        <f t="shared" si="5"/>
        <v>963.04591265397539</v>
      </c>
      <c r="Q21" s="2"/>
    </row>
    <row r="22" spans="1:19" x14ac:dyDescent="0.25">
      <c r="A22" s="10" t="s">
        <v>14</v>
      </c>
      <c r="B22" s="11" t="s">
        <v>5</v>
      </c>
      <c r="C22" s="23" t="s">
        <v>15</v>
      </c>
      <c r="D22" s="23" t="s">
        <v>15</v>
      </c>
      <c r="E22" s="23" t="s">
        <v>15</v>
      </c>
      <c r="F22" s="23" t="s">
        <v>15</v>
      </c>
      <c r="G22" s="23" t="s">
        <v>15</v>
      </c>
      <c r="H22" s="23" t="s">
        <v>15</v>
      </c>
      <c r="I22" s="23" t="s">
        <v>15</v>
      </c>
      <c r="J22" s="23" t="s">
        <v>15</v>
      </c>
      <c r="K22" s="23" t="s">
        <v>15</v>
      </c>
      <c r="L22" s="23" t="s">
        <v>15</v>
      </c>
      <c r="M22" s="23" t="s">
        <v>15</v>
      </c>
      <c r="N22" s="24" t="s">
        <v>15</v>
      </c>
      <c r="O22" s="23" t="s">
        <v>15</v>
      </c>
      <c r="P22" s="23" t="s">
        <v>15</v>
      </c>
      <c r="Q22" s="2"/>
    </row>
    <row r="23" spans="1:19" x14ac:dyDescent="0.25">
      <c r="A23" s="13"/>
      <c r="B23" s="11" t="s">
        <v>6</v>
      </c>
      <c r="C23" s="23" t="s">
        <v>15</v>
      </c>
      <c r="D23" s="23" t="s">
        <v>15</v>
      </c>
      <c r="E23" s="23" t="s">
        <v>15</v>
      </c>
      <c r="F23" s="23" t="s">
        <v>15</v>
      </c>
      <c r="G23" s="23" t="s">
        <v>15</v>
      </c>
      <c r="H23" s="23" t="s">
        <v>15</v>
      </c>
      <c r="I23" s="23" t="s">
        <v>15</v>
      </c>
      <c r="J23" s="23" t="s">
        <v>15</v>
      </c>
      <c r="K23" s="23" t="s">
        <v>15</v>
      </c>
      <c r="L23" s="23" t="s">
        <v>15</v>
      </c>
      <c r="M23" s="23" t="s">
        <v>15</v>
      </c>
      <c r="N23" s="24" t="s">
        <v>15</v>
      </c>
      <c r="O23" s="23" t="s">
        <v>15</v>
      </c>
      <c r="P23" s="23" t="s">
        <v>15</v>
      </c>
      <c r="Q23" s="2"/>
    </row>
    <row r="24" spans="1:19" x14ac:dyDescent="0.25">
      <c r="A24" s="14"/>
      <c r="B24" s="11" t="s">
        <v>7</v>
      </c>
      <c r="C24" s="23" t="s">
        <v>15</v>
      </c>
      <c r="D24" s="23" t="s">
        <v>15</v>
      </c>
      <c r="E24" s="23" t="s">
        <v>15</v>
      </c>
      <c r="F24" s="23" t="s">
        <v>15</v>
      </c>
      <c r="G24" s="23" t="s">
        <v>15</v>
      </c>
      <c r="H24" s="23" t="s">
        <v>15</v>
      </c>
      <c r="I24" s="23" t="s">
        <v>15</v>
      </c>
      <c r="J24" s="23" t="s">
        <v>15</v>
      </c>
      <c r="K24" s="23" t="s">
        <v>15</v>
      </c>
      <c r="L24" s="23" t="s">
        <v>15</v>
      </c>
      <c r="M24" s="23" t="s">
        <v>15</v>
      </c>
      <c r="N24" s="24" t="s">
        <v>15</v>
      </c>
      <c r="O24" s="23" t="s">
        <v>15</v>
      </c>
      <c r="P24" s="23" t="s">
        <v>15</v>
      </c>
      <c r="Q24" s="2"/>
    </row>
    <row r="25" spans="1:19" x14ac:dyDescent="0.25">
      <c r="A25" s="10" t="s">
        <v>16</v>
      </c>
      <c r="B25" s="11" t="s">
        <v>5</v>
      </c>
      <c r="C25" s="17">
        <v>252.46100000000001</v>
      </c>
      <c r="D25" s="17">
        <v>320.70499999999998</v>
      </c>
      <c r="E25" s="17">
        <v>314.13600000000002</v>
      </c>
      <c r="F25" s="17">
        <v>314.58999999999997</v>
      </c>
      <c r="G25" s="17">
        <v>330.91699999999997</v>
      </c>
      <c r="H25" s="17">
        <v>314.97899999999998</v>
      </c>
      <c r="I25" s="17">
        <v>201.75899999999999</v>
      </c>
      <c r="J25" s="17">
        <v>166.87200000000001</v>
      </c>
      <c r="K25" s="17">
        <v>115</v>
      </c>
      <c r="L25" s="17">
        <v>378.03500000000003</v>
      </c>
      <c r="M25" s="17">
        <v>388.59699999999998</v>
      </c>
      <c r="N25" s="17">
        <v>409.745</v>
      </c>
      <c r="O25" s="17">
        <v>239</v>
      </c>
      <c r="P25" s="12">
        <v>188</v>
      </c>
      <c r="Q25" s="25"/>
      <c r="R25" s="26"/>
      <c r="S25" s="26"/>
    </row>
    <row r="26" spans="1:19" x14ac:dyDescent="0.25">
      <c r="A26" s="13"/>
      <c r="B26" s="11" t="s">
        <v>6</v>
      </c>
      <c r="C26" s="17">
        <v>333055</v>
      </c>
      <c r="D26" s="17">
        <v>420076</v>
      </c>
      <c r="E26" s="17">
        <v>501622</v>
      </c>
      <c r="F26" s="17">
        <v>515342</v>
      </c>
      <c r="G26" s="17">
        <v>528761</v>
      </c>
      <c r="H26" s="17">
        <v>488000</v>
      </c>
      <c r="I26" s="17">
        <v>406100</v>
      </c>
      <c r="J26" s="17">
        <v>383800</v>
      </c>
      <c r="K26" s="17">
        <v>384300</v>
      </c>
      <c r="L26" s="17">
        <v>617000</v>
      </c>
      <c r="M26" s="17">
        <v>620000</v>
      </c>
      <c r="N26" s="17">
        <v>639000</v>
      </c>
      <c r="O26" s="17">
        <v>620000</v>
      </c>
      <c r="P26" s="12">
        <v>625000</v>
      </c>
      <c r="Q26" s="2"/>
    </row>
    <row r="27" spans="1:19" x14ac:dyDescent="0.25">
      <c r="A27" s="14"/>
      <c r="B27" s="11" t="s">
        <v>7</v>
      </c>
      <c r="C27" s="15">
        <f t="shared" ref="C27:P27" si="6">C25*1000000/C26</f>
        <v>758.01594331266608</v>
      </c>
      <c r="D27" s="15">
        <f t="shared" si="6"/>
        <v>763.44518610918021</v>
      </c>
      <c r="E27" s="15">
        <f t="shared" si="6"/>
        <v>626.24047589619272</v>
      </c>
      <c r="F27" s="15">
        <f t="shared" si="6"/>
        <v>610.44898339355223</v>
      </c>
      <c r="G27" s="15">
        <f t="shared" si="6"/>
        <v>625.83473440741659</v>
      </c>
      <c r="H27" s="15">
        <f t="shared" si="6"/>
        <v>645.44877049180332</v>
      </c>
      <c r="I27" s="15">
        <f t="shared" si="6"/>
        <v>496.82098005417384</v>
      </c>
      <c r="J27" s="15">
        <f t="shared" si="6"/>
        <v>434.78895257946846</v>
      </c>
      <c r="K27" s="15">
        <f t="shared" si="6"/>
        <v>299.24538121259434</v>
      </c>
      <c r="L27" s="15">
        <f t="shared" si="6"/>
        <v>612.69854132901139</v>
      </c>
      <c r="M27" s="15">
        <f t="shared" si="6"/>
        <v>626.76935483870966</v>
      </c>
      <c r="N27" s="15">
        <f t="shared" si="6"/>
        <v>641.2284820031299</v>
      </c>
      <c r="O27" s="15">
        <f t="shared" si="6"/>
        <v>385.48387096774195</v>
      </c>
      <c r="P27" s="15">
        <f t="shared" si="6"/>
        <v>300.8</v>
      </c>
      <c r="Q27" s="2"/>
    </row>
    <row r="28" spans="1:19" x14ac:dyDescent="0.25">
      <c r="A28" s="10" t="s">
        <v>17</v>
      </c>
      <c r="B28" s="11" t="s">
        <v>5</v>
      </c>
      <c r="C28" s="17">
        <v>11.554</v>
      </c>
      <c r="D28" s="17">
        <v>16.065000000000001</v>
      </c>
      <c r="E28" s="17">
        <v>4.3209999999999997</v>
      </c>
      <c r="F28" s="17">
        <v>8.51</v>
      </c>
      <c r="G28" s="17">
        <v>7.6289999999999996</v>
      </c>
      <c r="H28" s="17">
        <v>6.1289999999999996</v>
      </c>
      <c r="I28" s="17">
        <v>10.253</v>
      </c>
      <c r="J28" s="17">
        <v>4.0469999999999997</v>
      </c>
      <c r="K28" s="17">
        <v>4.3860000000000001</v>
      </c>
      <c r="L28" s="17">
        <v>4.6689999999999996</v>
      </c>
      <c r="M28" s="17">
        <v>5</v>
      </c>
      <c r="N28" s="17">
        <v>4.1369999999999996</v>
      </c>
      <c r="O28" s="17">
        <v>3.5</v>
      </c>
      <c r="P28" s="12" t="s">
        <v>15</v>
      </c>
      <c r="Q28" s="2"/>
    </row>
    <row r="29" spans="1:19" x14ac:dyDescent="0.25">
      <c r="A29" s="13"/>
      <c r="B29" s="11" t="s">
        <v>6</v>
      </c>
      <c r="C29" s="17">
        <v>213638</v>
      </c>
      <c r="D29" s="17">
        <v>224061</v>
      </c>
      <c r="E29" s="17">
        <v>6630</v>
      </c>
      <c r="F29" s="17">
        <v>6595</v>
      </c>
      <c r="G29" s="17">
        <v>23480</v>
      </c>
      <c r="H29" s="17">
        <v>20838</v>
      </c>
      <c r="I29" s="17">
        <v>22908</v>
      </c>
      <c r="J29" s="17">
        <v>16867</v>
      </c>
      <c r="K29" s="17">
        <v>10917</v>
      </c>
      <c r="L29" s="17">
        <v>19602</v>
      </c>
      <c r="M29" s="17">
        <v>20000</v>
      </c>
      <c r="N29" s="17">
        <v>18812</v>
      </c>
      <c r="O29" s="17">
        <v>16000</v>
      </c>
      <c r="P29" s="12" t="s">
        <v>15</v>
      </c>
      <c r="Q29" s="2"/>
    </row>
    <row r="30" spans="1:19" x14ac:dyDescent="0.25">
      <c r="A30" s="14"/>
      <c r="B30" s="11" t="s">
        <v>7</v>
      </c>
      <c r="C30" s="15">
        <f t="shared" ref="C30:O30" si="7">C28*1000000/C29</f>
        <v>54.082138945318718</v>
      </c>
      <c r="D30" s="15">
        <f t="shared" si="7"/>
        <v>71.699224764684629</v>
      </c>
      <c r="E30" s="15">
        <f t="shared" si="7"/>
        <v>651.73453996983403</v>
      </c>
      <c r="F30" s="15">
        <f t="shared" si="7"/>
        <v>1290.3714935557241</v>
      </c>
      <c r="G30" s="15">
        <f t="shared" si="7"/>
        <v>324.91482112436114</v>
      </c>
      <c r="H30" s="15">
        <f t="shared" si="7"/>
        <v>294.12611575007196</v>
      </c>
      <c r="I30" s="15">
        <f t="shared" si="7"/>
        <v>447.57290029683952</v>
      </c>
      <c r="J30" s="15">
        <f t="shared" si="7"/>
        <v>239.93596964486866</v>
      </c>
      <c r="K30" s="15">
        <f t="shared" si="7"/>
        <v>401.75872492442977</v>
      </c>
      <c r="L30" s="15">
        <f t="shared" si="7"/>
        <v>238.18998061422303</v>
      </c>
      <c r="M30" s="15">
        <f t="shared" si="7"/>
        <v>250</v>
      </c>
      <c r="N30" s="17">
        <f t="shared" si="7"/>
        <v>219.91282160323195</v>
      </c>
      <c r="O30" s="15">
        <f t="shared" si="7"/>
        <v>218.75</v>
      </c>
      <c r="P30" s="12" t="s">
        <v>15</v>
      </c>
      <c r="Q30" s="2"/>
    </row>
    <row r="31" spans="1:19" x14ac:dyDescent="0.25">
      <c r="A31" s="10" t="s">
        <v>18</v>
      </c>
      <c r="B31" s="11" t="s">
        <v>5</v>
      </c>
      <c r="C31" s="23" t="s">
        <v>19</v>
      </c>
      <c r="D31" s="23" t="s">
        <v>19</v>
      </c>
      <c r="E31" s="23" t="s">
        <v>19</v>
      </c>
      <c r="F31" s="23" t="s">
        <v>19</v>
      </c>
      <c r="G31" s="23" t="s">
        <v>19</v>
      </c>
      <c r="H31" s="23" t="s">
        <v>19</v>
      </c>
      <c r="I31" s="23" t="s">
        <v>19</v>
      </c>
      <c r="J31" s="23" t="s">
        <v>19</v>
      </c>
      <c r="K31" s="23" t="s">
        <v>19</v>
      </c>
      <c r="L31" s="23" t="s">
        <v>19</v>
      </c>
      <c r="M31" s="23" t="s">
        <v>19</v>
      </c>
      <c r="N31" s="23" t="s">
        <v>19</v>
      </c>
      <c r="O31" s="23" t="s">
        <v>19</v>
      </c>
      <c r="P31" s="23" t="s">
        <v>19</v>
      </c>
      <c r="Q31" s="2"/>
    </row>
    <row r="32" spans="1:19" x14ac:dyDescent="0.25">
      <c r="A32" s="13"/>
      <c r="B32" s="11" t="s">
        <v>6</v>
      </c>
      <c r="C32" s="23" t="s">
        <v>19</v>
      </c>
      <c r="D32" s="23" t="s">
        <v>19</v>
      </c>
      <c r="E32" s="23" t="s">
        <v>19</v>
      </c>
      <c r="F32" s="23" t="s">
        <v>19</v>
      </c>
      <c r="G32" s="23" t="s">
        <v>19</v>
      </c>
      <c r="H32" s="23" t="s">
        <v>19</v>
      </c>
      <c r="I32" s="23" t="s">
        <v>19</v>
      </c>
      <c r="J32" s="23" t="s">
        <v>19</v>
      </c>
      <c r="K32" s="23" t="s">
        <v>19</v>
      </c>
      <c r="L32" s="23" t="s">
        <v>19</v>
      </c>
      <c r="M32" s="23" t="s">
        <v>19</v>
      </c>
      <c r="N32" s="23" t="s">
        <v>19</v>
      </c>
      <c r="O32" s="23" t="s">
        <v>19</v>
      </c>
      <c r="P32" s="23" t="s">
        <v>19</v>
      </c>
      <c r="Q32" s="2"/>
    </row>
    <row r="33" spans="1:17" x14ac:dyDescent="0.25">
      <c r="A33" s="14"/>
      <c r="B33" s="11" t="s">
        <v>7</v>
      </c>
      <c r="C33" s="23" t="s">
        <v>19</v>
      </c>
      <c r="D33" s="23" t="s">
        <v>19</v>
      </c>
      <c r="E33" s="23" t="s">
        <v>19</v>
      </c>
      <c r="F33" s="23" t="s">
        <v>19</v>
      </c>
      <c r="G33" s="23" t="s">
        <v>19</v>
      </c>
      <c r="H33" s="23" t="s">
        <v>19</v>
      </c>
      <c r="I33" s="23" t="s">
        <v>19</v>
      </c>
      <c r="J33" s="23" t="s">
        <v>19</v>
      </c>
      <c r="K33" s="23" t="s">
        <v>19</v>
      </c>
      <c r="L33" s="23" t="s">
        <v>19</v>
      </c>
      <c r="M33" s="23" t="s">
        <v>19</v>
      </c>
      <c r="N33" s="23" t="s">
        <v>19</v>
      </c>
      <c r="O33" s="23" t="s">
        <v>19</v>
      </c>
      <c r="P33" s="23" t="s">
        <v>19</v>
      </c>
      <c r="Q33" s="2"/>
    </row>
    <row r="34" spans="1:17" x14ac:dyDescent="0.25">
      <c r="A34" s="10" t="s">
        <v>20</v>
      </c>
      <c r="B34" s="11" t="s">
        <v>5</v>
      </c>
      <c r="C34" s="17">
        <v>473</v>
      </c>
      <c r="D34" s="17">
        <v>206</v>
      </c>
      <c r="E34" s="17">
        <v>258</v>
      </c>
      <c r="F34" s="17">
        <v>260</v>
      </c>
      <c r="G34" s="17">
        <v>449</v>
      </c>
      <c r="H34" s="17">
        <v>313</v>
      </c>
      <c r="I34" s="17">
        <v>110</v>
      </c>
      <c r="J34" s="17">
        <v>202</v>
      </c>
      <c r="K34" s="17">
        <v>293</v>
      </c>
      <c r="L34" s="17">
        <v>318</v>
      </c>
      <c r="M34" s="17">
        <v>226</v>
      </c>
      <c r="N34" s="17">
        <v>155</v>
      </c>
      <c r="O34" s="17">
        <v>135.5</v>
      </c>
      <c r="P34" s="12">
        <v>147.19999999999999</v>
      </c>
      <c r="Q34" s="2"/>
    </row>
    <row r="35" spans="1:17" x14ac:dyDescent="0.25">
      <c r="A35" s="13"/>
      <c r="B35" s="11" t="s">
        <v>6</v>
      </c>
      <c r="C35" s="17">
        <v>142000</v>
      </c>
      <c r="D35" s="17">
        <v>88000</v>
      </c>
      <c r="E35" s="17">
        <v>75000</v>
      </c>
      <c r="F35" s="17">
        <v>95000</v>
      </c>
      <c r="G35" s="17">
        <v>130000</v>
      </c>
      <c r="H35" s="17">
        <v>86000</v>
      </c>
      <c r="I35" s="17">
        <v>37000</v>
      </c>
      <c r="J35" s="17">
        <v>69000</v>
      </c>
      <c r="K35" s="17">
        <v>86800</v>
      </c>
      <c r="L35" s="17">
        <v>85500</v>
      </c>
      <c r="M35" s="17">
        <v>86675</v>
      </c>
      <c r="N35" s="17">
        <v>69200</v>
      </c>
      <c r="O35" s="17">
        <v>48550</v>
      </c>
      <c r="P35" s="12">
        <v>62620</v>
      </c>
      <c r="Q35" s="2"/>
    </row>
    <row r="36" spans="1:17" x14ac:dyDescent="0.25">
      <c r="A36" s="14"/>
      <c r="B36" s="11" t="s">
        <v>7</v>
      </c>
      <c r="C36" s="15">
        <f t="shared" ref="C36:P36" si="8">C34*1000000/C35</f>
        <v>3330.9859154929577</v>
      </c>
      <c r="D36" s="15">
        <f t="shared" si="8"/>
        <v>2340.909090909091</v>
      </c>
      <c r="E36" s="15">
        <f t="shared" si="8"/>
        <v>3440</v>
      </c>
      <c r="F36" s="15">
        <f t="shared" si="8"/>
        <v>2736.8421052631579</v>
      </c>
      <c r="G36" s="15">
        <f t="shared" si="8"/>
        <v>3453.8461538461538</v>
      </c>
      <c r="H36" s="15">
        <f t="shared" si="8"/>
        <v>3639.5348837209303</v>
      </c>
      <c r="I36" s="15">
        <f t="shared" si="8"/>
        <v>2972.9729729729729</v>
      </c>
      <c r="J36" s="15">
        <f t="shared" si="8"/>
        <v>2927.536231884058</v>
      </c>
      <c r="K36" s="15">
        <f t="shared" si="8"/>
        <v>3375.5760368663596</v>
      </c>
      <c r="L36" s="15">
        <f t="shared" si="8"/>
        <v>3719.2982456140353</v>
      </c>
      <c r="M36" s="15">
        <f t="shared" si="8"/>
        <v>2607.4415921546006</v>
      </c>
      <c r="N36" s="15">
        <f t="shared" si="8"/>
        <v>2239.884393063584</v>
      </c>
      <c r="O36" s="15">
        <f t="shared" si="8"/>
        <v>2790.9371781668383</v>
      </c>
      <c r="P36" s="15">
        <f t="shared" si="8"/>
        <v>2350.6866815713829</v>
      </c>
      <c r="Q36" s="2"/>
    </row>
    <row r="37" spans="1:17" x14ac:dyDescent="0.25">
      <c r="A37" s="10" t="s">
        <v>21</v>
      </c>
      <c r="B37" s="11" t="s">
        <v>5</v>
      </c>
      <c r="C37" s="17">
        <v>0.6</v>
      </c>
      <c r="D37" s="17">
        <v>0.6</v>
      </c>
      <c r="E37" s="17">
        <v>0.6</v>
      </c>
      <c r="F37" s="17">
        <v>0.6</v>
      </c>
      <c r="G37" s="17">
        <v>0.6</v>
      </c>
      <c r="H37" s="17">
        <v>0.6</v>
      </c>
      <c r="I37" s="17">
        <v>0.6</v>
      </c>
      <c r="J37" s="17">
        <v>0.6</v>
      </c>
      <c r="K37" s="17">
        <v>0.36</v>
      </c>
      <c r="L37" s="17">
        <v>0.35</v>
      </c>
      <c r="M37" s="17">
        <v>0.37</v>
      </c>
      <c r="N37" s="17">
        <v>0.30599999999999999</v>
      </c>
      <c r="O37" s="17">
        <v>0.35</v>
      </c>
      <c r="P37" s="12">
        <v>1</v>
      </c>
      <c r="Q37" s="2"/>
    </row>
    <row r="38" spans="1:17" x14ac:dyDescent="0.25">
      <c r="A38" s="13"/>
      <c r="B38" s="11" t="s">
        <v>6</v>
      </c>
      <c r="C38" s="17">
        <v>1000</v>
      </c>
      <c r="D38" s="17">
        <v>1000</v>
      </c>
      <c r="E38" s="17">
        <v>1000</v>
      </c>
      <c r="F38" s="17">
        <v>1000</v>
      </c>
      <c r="G38" s="17">
        <v>1000</v>
      </c>
      <c r="H38" s="17">
        <v>1000</v>
      </c>
      <c r="I38" s="17">
        <v>1000</v>
      </c>
      <c r="J38" s="17">
        <v>1000</v>
      </c>
      <c r="K38" s="17">
        <v>877</v>
      </c>
      <c r="L38" s="17">
        <v>861</v>
      </c>
      <c r="M38" s="17">
        <v>900</v>
      </c>
      <c r="N38" s="17">
        <v>847</v>
      </c>
      <c r="O38" s="17">
        <v>850</v>
      </c>
      <c r="P38" s="12">
        <v>1300</v>
      </c>
      <c r="Q38" s="2"/>
    </row>
    <row r="39" spans="1:17" x14ac:dyDescent="0.25">
      <c r="A39" s="14"/>
      <c r="B39" s="11" t="s">
        <v>7</v>
      </c>
      <c r="C39" s="15">
        <f t="shared" ref="C39:P39" si="9">C37*1000000/C38</f>
        <v>600</v>
      </c>
      <c r="D39" s="15">
        <f t="shared" si="9"/>
        <v>600</v>
      </c>
      <c r="E39" s="15">
        <f t="shared" si="9"/>
        <v>600</v>
      </c>
      <c r="F39" s="15">
        <f t="shared" si="9"/>
        <v>600</v>
      </c>
      <c r="G39" s="15">
        <f t="shared" si="9"/>
        <v>600</v>
      </c>
      <c r="H39" s="15">
        <f t="shared" si="9"/>
        <v>600</v>
      </c>
      <c r="I39" s="15">
        <f t="shared" si="9"/>
        <v>600</v>
      </c>
      <c r="J39" s="15">
        <f t="shared" si="9"/>
        <v>600</v>
      </c>
      <c r="K39" s="15">
        <f t="shared" si="9"/>
        <v>410.49030786773091</v>
      </c>
      <c r="L39" s="15">
        <f t="shared" si="9"/>
        <v>406.5040650406504</v>
      </c>
      <c r="M39" s="15">
        <f t="shared" si="9"/>
        <v>411.11111111111109</v>
      </c>
      <c r="N39" s="15">
        <f t="shared" si="9"/>
        <v>361.27508854781581</v>
      </c>
      <c r="O39" s="15">
        <f t="shared" si="9"/>
        <v>411.76470588235293</v>
      </c>
      <c r="P39" s="15">
        <f t="shared" si="9"/>
        <v>769.23076923076928</v>
      </c>
      <c r="Q39" s="2"/>
    </row>
    <row r="40" spans="1:17" x14ac:dyDescent="0.25">
      <c r="A40" s="19" t="s">
        <v>22</v>
      </c>
      <c r="B40" s="11" t="s">
        <v>5</v>
      </c>
      <c r="C40" s="17">
        <v>667.02300000000002</v>
      </c>
      <c r="D40" s="17">
        <v>742.24300000000005</v>
      </c>
      <c r="E40" s="17">
        <v>216</v>
      </c>
      <c r="F40" s="17">
        <v>216</v>
      </c>
      <c r="G40" s="17">
        <v>757.42</v>
      </c>
      <c r="H40" s="17">
        <v>714.33900000000006</v>
      </c>
      <c r="I40" s="17">
        <v>711.63099999999997</v>
      </c>
      <c r="J40" s="17">
        <v>971.19799999999998</v>
      </c>
      <c r="K40" s="17">
        <v>209</v>
      </c>
      <c r="L40" s="17">
        <v>209</v>
      </c>
      <c r="M40" s="17">
        <v>788</v>
      </c>
      <c r="N40" s="24" t="s">
        <v>15</v>
      </c>
      <c r="O40" s="17">
        <v>552.4</v>
      </c>
      <c r="P40" s="12">
        <v>832.08399999999995</v>
      </c>
      <c r="Q40" s="2"/>
    </row>
    <row r="41" spans="1:17" x14ac:dyDescent="0.25">
      <c r="A41" s="20"/>
      <c r="B41" s="11" t="s">
        <v>6</v>
      </c>
      <c r="C41" s="17">
        <v>736200</v>
      </c>
      <c r="D41" s="17">
        <v>691690</v>
      </c>
      <c r="E41" s="17">
        <v>655380</v>
      </c>
      <c r="F41" s="17">
        <v>449590</v>
      </c>
      <c r="G41" s="17">
        <v>697220</v>
      </c>
      <c r="H41" s="17">
        <v>737080</v>
      </c>
      <c r="I41" s="17">
        <v>890000</v>
      </c>
      <c r="J41" s="17">
        <v>900000</v>
      </c>
      <c r="K41" s="17">
        <v>897912</v>
      </c>
      <c r="L41" s="17">
        <v>874219</v>
      </c>
      <c r="M41" s="17">
        <v>810000</v>
      </c>
      <c r="N41" s="24" t="s">
        <v>15</v>
      </c>
      <c r="O41" s="17">
        <v>568650</v>
      </c>
      <c r="P41" s="12">
        <v>711388</v>
      </c>
      <c r="Q41" s="2"/>
    </row>
    <row r="42" spans="1:17" x14ac:dyDescent="0.25">
      <c r="A42" s="21"/>
      <c r="B42" s="11" t="s">
        <v>7</v>
      </c>
      <c r="C42" s="15">
        <f t="shared" ref="C42:P42" si="10">C40*1000000/C41</f>
        <v>906.03504482477592</v>
      </c>
      <c r="D42" s="15">
        <f t="shared" si="10"/>
        <v>1073.0862091399326</v>
      </c>
      <c r="E42" s="15">
        <f t="shared" si="10"/>
        <v>329.57978577313924</v>
      </c>
      <c r="F42" s="15">
        <f t="shared" si="10"/>
        <v>480.43773215596434</v>
      </c>
      <c r="G42" s="15">
        <f t="shared" si="10"/>
        <v>1086.3429046785807</v>
      </c>
      <c r="H42" s="15">
        <f t="shared" si="10"/>
        <v>969.14717534053295</v>
      </c>
      <c r="I42" s="15">
        <f t="shared" si="10"/>
        <v>799.58539325842696</v>
      </c>
      <c r="J42" s="15">
        <f t="shared" si="10"/>
        <v>1079.1088888888889</v>
      </c>
      <c r="K42" s="15">
        <f t="shared" si="10"/>
        <v>232.76223059720775</v>
      </c>
      <c r="L42" s="15">
        <f t="shared" si="10"/>
        <v>239.07053038197523</v>
      </c>
      <c r="M42" s="15">
        <f t="shared" si="10"/>
        <v>972.83950617283949</v>
      </c>
      <c r="N42" s="24" t="s">
        <v>15</v>
      </c>
      <c r="O42" s="15">
        <f t="shared" si="10"/>
        <v>971.42354699727423</v>
      </c>
      <c r="P42" s="15">
        <f t="shared" si="10"/>
        <v>1169.6626875910192</v>
      </c>
      <c r="Q42" s="2"/>
    </row>
    <row r="43" spans="1:17" x14ac:dyDescent="0.25">
      <c r="A43" s="10" t="s">
        <v>23</v>
      </c>
      <c r="B43" s="11" t="s">
        <v>5</v>
      </c>
      <c r="C43" s="17">
        <v>22.962</v>
      </c>
      <c r="D43" s="17">
        <v>30.245000000000001</v>
      </c>
      <c r="E43" s="17">
        <v>16.802</v>
      </c>
      <c r="F43" s="17">
        <v>20.3</v>
      </c>
      <c r="G43" s="17">
        <v>24.466999999999999</v>
      </c>
      <c r="H43" s="17">
        <v>18.713999999999999</v>
      </c>
      <c r="I43" s="17">
        <v>21.047999999999998</v>
      </c>
      <c r="J43" s="17">
        <v>12.773</v>
      </c>
      <c r="K43" s="17">
        <v>9.9920000000000009</v>
      </c>
      <c r="L43" s="17">
        <v>21.829000000000001</v>
      </c>
      <c r="M43" s="17">
        <v>27.731999999999999</v>
      </c>
      <c r="N43" s="17">
        <v>15.379</v>
      </c>
      <c r="O43" s="17">
        <v>14.971</v>
      </c>
      <c r="P43" s="12">
        <v>14.971</v>
      </c>
      <c r="Q43" s="2"/>
    </row>
    <row r="44" spans="1:17" x14ac:dyDescent="0.25">
      <c r="A44" s="13"/>
      <c r="B44" s="11" t="s">
        <v>6</v>
      </c>
      <c r="C44" s="17">
        <v>32504</v>
      </c>
      <c r="D44" s="17">
        <v>583855</v>
      </c>
      <c r="E44" s="17">
        <v>30033</v>
      </c>
      <c r="F44" s="17">
        <v>30337</v>
      </c>
      <c r="G44" s="17">
        <v>47390</v>
      </c>
      <c r="H44" s="17">
        <v>57432</v>
      </c>
      <c r="I44" s="17">
        <v>43626</v>
      </c>
      <c r="J44" s="17">
        <v>31596</v>
      </c>
      <c r="K44" s="17">
        <v>24349</v>
      </c>
      <c r="L44" s="17">
        <v>40485</v>
      </c>
      <c r="M44" s="17">
        <v>34250</v>
      </c>
      <c r="N44" s="17">
        <v>22446</v>
      </c>
      <c r="O44" s="17">
        <v>15714</v>
      </c>
      <c r="P44" s="12">
        <v>23112</v>
      </c>
      <c r="Q44" s="2"/>
    </row>
    <row r="45" spans="1:17" x14ac:dyDescent="0.25">
      <c r="A45" s="14"/>
      <c r="B45" s="11" t="s">
        <v>7</v>
      </c>
      <c r="C45" s="15">
        <f t="shared" ref="C45:P45" si="11">C43*1000000/C44</f>
        <v>706.4361309377307</v>
      </c>
      <c r="D45" s="15">
        <f t="shared" si="11"/>
        <v>51.802245420523931</v>
      </c>
      <c r="E45" s="15">
        <f t="shared" si="11"/>
        <v>559.45127026937041</v>
      </c>
      <c r="F45" s="15">
        <f t="shared" si="11"/>
        <v>669.14988298117805</v>
      </c>
      <c r="G45" s="15">
        <f t="shared" si="11"/>
        <v>516.29035661531964</v>
      </c>
      <c r="H45" s="15">
        <f t="shared" si="11"/>
        <v>325.84621813623068</v>
      </c>
      <c r="I45" s="15">
        <f t="shared" si="11"/>
        <v>482.46458533901802</v>
      </c>
      <c r="J45" s="15">
        <f t="shared" si="11"/>
        <v>404.26003291555895</v>
      </c>
      <c r="K45" s="15">
        <f t="shared" si="11"/>
        <v>410.36592878557639</v>
      </c>
      <c r="L45" s="15">
        <f t="shared" si="11"/>
        <v>539.18735334074347</v>
      </c>
      <c r="M45" s="15">
        <f t="shared" si="11"/>
        <v>809.69343065693431</v>
      </c>
      <c r="N45" s="15">
        <f t="shared" si="11"/>
        <v>685.15548427336716</v>
      </c>
      <c r="O45" s="15">
        <f t="shared" si="11"/>
        <v>952.71732213312964</v>
      </c>
      <c r="P45" s="15">
        <f t="shared" si="11"/>
        <v>647.75874004845969</v>
      </c>
      <c r="Q45" s="2"/>
    </row>
    <row r="46" spans="1:17" x14ac:dyDescent="0.25">
      <c r="A46" s="10" t="s">
        <v>24</v>
      </c>
      <c r="B46" s="11" t="s">
        <v>5</v>
      </c>
      <c r="C46" s="17">
        <v>22.961950000000002</v>
      </c>
      <c r="D46" s="17">
        <v>30.244679999999999</v>
      </c>
      <c r="E46" s="17">
        <v>16.802</v>
      </c>
      <c r="F46" s="17">
        <v>20.3</v>
      </c>
      <c r="G46" s="17">
        <v>24.466976800000001</v>
      </c>
      <c r="H46" s="17">
        <v>18.713900000000002</v>
      </c>
      <c r="I46" s="17">
        <v>21.047999999999998</v>
      </c>
      <c r="J46" s="17">
        <v>12.773399999999999</v>
      </c>
      <c r="K46" s="17">
        <v>9.9920000000000009</v>
      </c>
      <c r="L46" s="17">
        <v>21.828988420000005</v>
      </c>
      <c r="M46" s="17">
        <v>27.731999999999999</v>
      </c>
      <c r="N46" s="17">
        <v>95</v>
      </c>
      <c r="O46" s="17">
        <v>65</v>
      </c>
      <c r="P46" s="12">
        <v>69</v>
      </c>
      <c r="Q46" s="2"/>
    </row>
    <row r="47" spans="1:17" x14ac:dyDescent="0.25">
      <c r="A47" s="13"/>
      <c r="B47" s="11" t="s">
        <v>6</v>
      </c>
      <c r="C47" s="17">
        <v>32504.11</v>
      </c>
      <c r="D47" s="17">
        <v>583855</v>
      </c>
      <c r="E47" s="17">
        <v>30033</v>
      </c>
      <c r="F47" s="17">
        <v>30337</v>
      </c>
      <c r="G47" s="17">
        <v>47389.509999999995</v>
      </c>
      <c r="H47" s="17">
        <v>57432</v>
      </c>
      <c r="I47" s="17">
        <v>43626</v>
      </c>
      <c r="J47" s="17">
        <v>31595.5</v>
      </c>
      <c r="K47" s="17">
        <v>24349</v>
      </c>
      <c r="L47" s="17">
        <v>40485.49</v>
      </c>
      <c r="M47" s="17">
        <v>34250</v>
      </c>
      <c r="N47" s="17">
        <v>280000</v>
      </c>
      <c r="O47" s="17">
        <v>220000</v>
      </c>
      <c r="P47" s="12">
        <v>230000</v>
      </c>
      <c r="Q47" s="2"/>
    </row>
    <row r="48" spans="1:17" x14ac:dyDescent="0.25">
      <c r="A48" s="14"/>
      <c r="B48" s="11" t="s">
        <v>7</v>
      </c>
      <c r="C48" s="15">
        <f t="shared" ref="C48:P48" si="12">C46*1000000/C47</f>
        <v>706.43220195846004</v>
      </c>
      <c r="D48" s="15">
        <f t="shared" si="12"/>
        <v>51.801697339236625</v>
      </c>
      <c r="E48" s="15">
        <f t="shared" si="12"/>
        <v>559.45127026937041</v>
      </c>
      <c r="F48" s="15">
        <f t="shared" si="12"/>
        <v>669.14988298117805</v>
      </c>
      <c r="G48" s="15">
        <f t="shared" si="12"/>
        <v>516.29520541571333</v>
      </c>
      <c r="H48" s="15">
        <f t="shared" si="12"/>
        <v>325.84447694664999</v>
      </c>
      <c r="I48" s="15">
        <f t="shared" si="12"/>
        <v>482.46458533901802</v>
      </c>
      <c r="J48" s="15">
        <f t="shared" si="12"/>
        <v>404.2790903767941</v>
      </c>
      <c r="K48" s="15">
        <f t="shared" si="12"/>
        <v>410.36592878557639</v>
      </c>
      <c r="L48" s="15">
        <f t="shared" si="12"/>
        <v>539.18054147300688</v>
      </c>
      <c r="M48" s="15">
        <f t="shared" si="12"/>
        <v>809.69343065693431</v>
      </c>
      <c r="N48" s="15">
        <f t="shared" si="12"/>
        <v>339.28571428571428</v>
      </c>
      <c r="O48" s="15">
        <f t="shared" si="12"/>
        <v>295.45454545454544</v>
      </c>
      <c r="P48" s="15">
        <f t="shared" si="12"/>
        <v>300</v>
      </c>
      <c r="Q48" s="2"/>
    </row>
    <row r="49" spans="1:17" x14ac:dyDescent="0.25">
      <c r="A49" s="10" t="s">
        <v>25</v>
      </c>
      <c r="B49" s="11" t="s">
        <v>5</v>
      </c>
      <c r="C49" s="17">
        <f t="shared" ref="C49:M50" si="13">C46+C43+C40+C37+C34+C28+C25+C19+C16+C13+C10+C7</f>
        <v>1497.45595</v>
      </c>
      <c r="D49" s="17">
        <f t="shared" si="13"/>
        <v>1408.2716800000001</v>
      </c>
      <c r="E49" s="17">
        <f t="shared" si="13"/>
        <v>865.71299999999997</v>
      </c>
      <c r="F49" s="17">
        <f t="shared" si="13"/>
        <v>893.49999999999989</v>
      </c>
      <c r="G49" s="17">
        <f t="shared" si="13"/>
        <v>1650.2929767999997</v>
      </c>
      <c r="H49" s="17">
        <f t="shared" si="13"/>
        <v>1435.4018999999998</v>
      </c>
      <c r="I49" s="17">
        <f t="shared" si="13"/>
        <v>1121.2410000000002</v>
      </c>
      <c r="J49" s="17">
        <f t="shared" si="13"/>
        <v>1416.2604000000001</v>
      </c>
      <c r="K49" s="17">
        <f t="shared" si="13"/>
        <v>693.11900000000003</v>
      </c>
      <c r="L49" s="17">
        <f t="shared" si="13"/>
        <v>1012.0239884199999</v>
      </c>
      <c r="M49" s="17">
        <f t="shared" si="13"/>
        <v>1530.3579999999997</v>
      </c>
      <c r="N49" s="17">
        <f>N46+N43+N37+N34+N28+N25+N19+N16+N13+N10+N7</f>
        <v>732.13200000000006</v>
      </c>
      <c r="O49" s="17">
        <f>O46+O43+O40+O37+O34+O28+O25+O19+O16+O13+O10+O7</f>
        <v>1060.172</v>
      </c>
      <c r="P49" s="17">
        <f>P46+P43+P40+P37+P34+P25+P19+P16+P10+P4</f>
        <v>1308.4379999999996</v>
      </c>
      <c r="Q49" s="2"/>
    </row>
    <row r="50" spans="1:17" x14ac:dyDescent="0.25">
      <c r="A50" s="13"/>
      <c r="B50" s="11" t="s">
        <v>6</v>
      </c>
      <c r="C50" s="17">
        <f t="shared" si="13"/>
        <v>1632781.1099999999</v>
      </c>
      <c r="D50" s="17">
        <f t="shared" si="13"/>
        <v>2678573</v>
      </c>
      <c r="E50" s="17">
        <f t="shared" si="13"/>
        <v>1385305</v>
      </c>
      <c r="F50" s="17">
        <f t="shared" si="13"/>
        <v>1188819</v>
      </c>
      <c r="G50" s="17">
        <f t="shared" si="13"/>
        <v>1563932.51</v>
      </c>
      <c r="H50" s="17">
        <f t="shared" si="13"/>
        <v>1523343</v>
      </c>
      <c r="I50" s="17">
        <f t="shared" si="13"/>
        <v>1534360</v>
      </c>
      <c r="J50" s="17">
        <f t="shared" si="13"/>
        <v>1511862.5</v>
      </c>
      <c r="K50" s="17">
        <f t="shared" si="13"/>
        <v>1510864</v>
      </c>
      <c r="L50" s="17">
        <f t="shared" si="13"/>
        <v>1787650.49</v>
      </c>
      <c r="M50" s="17">
        <f t="shared" si="13"/>
        <v>1733278</v>
      </c>
      <c r="N50" s="17">
        <f>N47+N44+N38+N35+N29+N26+N20+N17+N14+N11+N8</f>
        <v>1140771</v>
      </c>
      <c r="O50" s="17">
        <f>O47+O44+O41+O38+O35+O29+O26+O20+O17+O14+O11+O8</f>
        <v>1593964</v>
      </c>
      <c r="P50" s="17">
        <f>P47+P44+P41+P38+P35+P26+P20+P17+P11</f>
        <v>1665013</v>
      </c>
      <c r="Q50" s="2"/>
    </row>
    <row r="51" spans="1:17" x14ac:dyDescent="0.25">
      <c r="A51" s="14"/>
      <c r="B51" s="11" t="s">
        <v>7</v>
      </c>
      <c r="C51" s="15">
        <f t="shared" ref="C51:P51" si="14">C49*1000000/C50</f>
        <v>917.11983978060607</v>
      </c>
      <c r="D51" s="15">
        <f t="shared" si="14"/>
        <v>525.75445209072143</v>
      </c>
      <c r="E51" s="15">
        <f t="shared" si="14"/>
        <v>624.92591884097726</v>
      </c>
      <c r="F51" s="15">
        <f t="shared" si="14"/>
        <v>751.58623810689426</v>
      </c>
      <c r="G51" s="15">
        <f t="shared" si="14"/>
        <v>1055.2200726359986</v>
      </c>
      <c r="H51" s="15">
        <f t="shared" si="14"/>
        <v>942.27097902442176</v>
      </c>
      <c r="I51" s="15">
        <f t="shared" si="14"/>
        <v>730.75484240986486</v>
      </c>
      <c r="J51" s="15">
        <f t="shared" si="14"/>
        <v>936.76534737782038</v>
      </c>
      <c r="K51" s="15">
        <f t="shared" si="14"/>
        <v>458.75671139162756</v>
      </c>
      <c r="L51" s="15">
        <f t="shared" si="14"/>
        <v>566.11960452068013</v>
      </c>
      <c r="M51" s="15">
        <f t="shared" si="14"/>
        <v>882.92703190140287</v>
      </c>
      <c r="N51" s="15">
        <f t="shared" si="14"/>
        <v>641.78700194868213</v>
      </c>
      <c r="O51" s="15">
        <f t="shared" si="14"/>
        <v>665.11665257182722</v>
      </c>
      <c r="P51" s="15">
        <f t="shared" si="14"/>
        <v>785.84251294134026</v>
      </c>
      <c r="Q51" s="2"/>
    </row>
    <row r="52" spans="1:17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P52" s="2"/>
      <c r="Q52" s="2"/>
    </row>
    <row r="53" spans="1:17" x14ac:dyDescent="0.25"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P53" s="2"/>
      <c r="Q53" s="2"/>
    </row>
    <row r="54" spans="1:17" ht="15" customHeight="1" x14ac:dyDescent="0.25">
      <c r="A54" s="27" t="s">
        <v>26</v>
      </c>
      <c r="B54" s="28"/>
      <c r="C54" s="29" t="s">
        <v>27</v>
      </c>
      <c r="D54" s="29"/>
      <c r="E54" s="29"/>
      <c r="F54" s="29"/>
      <c r="G54" s="29"/>
      <c r="H54" s="29"/>
      <c r="I54" s="29"/>
      <c r="J54" s="29"/>
      <c r="K54" s="29"/>
      <c r="L54" s="29"/>
      <c r="M54" s="3"/>
      <c r="P54" s="2"/>
      <c r="Q54" s="2"/>
    </row>
    <row r="55" spans="1:17" x14ac:dyDescent="0.25">
      <c r="B55" s="2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3"/>
      <c r="P55" s="2"/>
      <c r="Q55" s="2"/>
    </row>
    <row r="56" spans="1:17" x14ac:dyDescent="0.25">
      <c r="B56" s="2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3"/>
      <c r="P56" s="2"/>
      <c r="Q56" s="2"/>
    </row>
    <row r="57" spans="1:17" x14ac:dyDescent="0.25"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P57" s="2"/>
      <c r="Q57" s="2"/>
    </row>
    <row r="58" spans="1:17" x14ac:dyDescent="0.25">
      <c r="A58" s="2"/>
      <c r="B58" s="18"/>
      <c r="C58" s="30" t="s">
        <v>28</v>
      </c>
      <c r="D58" s="30"/>
      <c r="E58" s="30"/>
      <c r="F58" s="30"/>
      <c r="G58" s="30"/>
      <c r="H58" s="30"/>
      <c r="I58" s="30"/>
      <c r="J58" s="30"/>
      <c r="K58" s="30"/>
      <c r="L58" s="30"/>
      <c r="M58" s="3"/>
      <c r="P58" s="2"/>
      <c r="Q58" s="2"/>
    </row>
    <row r="59" spans="1:17" x14ac:dyDescent="0.25">
      <c r="A59" s="2"/>
      <c r="B59" s="18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"/>
      <c r="P59" s="2"/>
      <c r="Q59" s="2"/>
    </row>
    <row r="60" spans="1:17" x14ac:dyDescent="0.25">
      <c r="A60" s="31"/>
      <c r="B60" s="32"/>
      <c r="D60" s="34"/>
      <c r="E60" s="35"/>
      <c r="F60" s="36"/>
      <c r="G60" s="36"/>
      <c r="H60" s="3"/>
      <c r="I60" s="3"/>
      <c r="J60" s="3"/>
      <c r="K60" s="3"/>
      <c r="L60" s="3"/>
      <c r="M60" s="3"/>
      <c r="P60" s="2"/>
      <c r="Q60" s="2"/>
    </row>
    <row r="61" spans="1:17" x14ac:dyDescent="0.25">
      <c r="A61" s="2"/>
      <c r="B61" s="18"/>
      <c r="C61" s="30" t="s">
        <v>29</v>
      </c>
      <c r="D61" s="30"/>
      <c r="E61" s="30"/>
      <c r="F61" s="30"/>
      <c r="G61" s="30"/>
      <c r="H61" s="30"/>
      <c r="I61" s="30"/>
      <c r="J61" s="30"/>
      <c r="K61" s="30"/>
      <c r="L61" s="30"/>
      <c r="M61" s="3"/>
      <c r="P61" s="2"/>
      <c r="Q61" s="2"/>
    </row>
    <row r="62" spans="1:17" x14ac:dyDescent="0.25">
      <c r="A62" s="2"/>
      <c r="B62" s="18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"/>
      <c r="P62" s="2"/>
      <c r="Q62" s="2"/>
    </row>
    <row r="63" spans="1:17" x14ac:dyDescent="0.25">
      <c r="A63" s="31"/>
      <c r="B63" s="32"/>
      <c r="D63" s="37"/>
      <c r="E63" s="36"/>
      <c r="F63" s="36"/>
      <c r="G63" s="36"/>
      <c r="H63" s="3"/>
      <c r="I63" s="3"/>
      <c r="J63" s="3"/>
      <c r="K63" s="3"/>
      <c r="L63" s="3"/>
      <c r="M63" s="3"/>
      <c r="P63" s="2"/>
      <c r="Q63" s="2"/>
    </row>
    <row r="64" spans="1:17" x14ac:dyDescent="0.25">
      <c r="A64" s="2"/>
      <c r="B64" s="38"/>
      <c r="C64" s="39" t="s">
        <v>30</v>
      </c>
      <c r="D64" s="39"/>
      <c r="E64" s="39"/>
      <c r="F64" s="39"/>
      <c r="G64" s="39"/>
      <c r="H64" s="39"/>
      <c r="I64" s="39"/>
      <c r="J64" s="39"/>
      <c r="K64" s="39"/>
      <c r="L64" s="39"/>
      <c r="M64" s="3"/>
      <c r="P64" s="2"/>
      <c r="Q64" s="2"/>
    </row>
    <row r="65" spans="1:17" x14ac:dyDescent="0.25">
      <c r="A65" s="2"/>
      <c r="B65" s="2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"/>
      <c r="P65" s="2"/>
      <c r="Q65" s="2"/>
    </row>
    <row r="66" spans="1:17" x14ac:dyDescent="0.25">
      <c r="A66" s="2"/>
      <c r="B66" s="2"/>
      <c r="D66" s="3"/>
      <c r="E66" s="3"/>
      <c r="F66" s="3"/>
      <c r="G66" s="3"/>
      <c r="H66" s="3"/>
      <c r="I66" s="3"/>
      <c r="J66" s="3"/>
      <c r="K66" s="3"/>
      <c r="L66" s="3"/>
      <c r="M66" s="3"/>
      <c r="P66" s="2"/>
      <c r="Q66" s="2"/>
    </row>
    <row r="67" spans="1:17" x14ac:dyDescent="0.25">
      <c r="A67" s="2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P67" s="2"/>
      <c r="Q67" s="2"/>
    </row>
  </sheetData>
  <mergeCells count="20">
    <mergeCell ref="C61:L62"/>
    <mergeCell ref="C64:L65"/>
    <mergeCell ref="A40:A42"/>
    <mergeCell ref="A43:A45"/>
    <mergeCell ref="A46:A48"/>
    <mergeCell ref="A49:A51"/>
    <mergeCell ref="C54:L56"/>
    <mergeCell ref="C58:L59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2015-03-05T14:13:14Z</dcterms:created>
  <dcterms:modified xsi:type="dcterms:W3CDTF">2015-03-05T14:13:14Z</dcterms:modified>
</cp:coreProperties>
</file>