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sadcint-my.sharepoint.com/personal/rajodhea_sadc_int/Documents/Documents/Statistics Year Book/2025/"/>
    </mc:Choice>
  </mc:AlternateContent>
  <xr:revisionPtr revIDLastSave="446" documentId="8_{F250576F-3756-409D-954E-A72A31A0E821}" xr6:coauthVersionLast="47" xr6:coauthVersionMax="47" xr10:uidLastSave="{0996BE9E-0276-4159-A697-9ABDFB3B2D11}"/>
  <bookViews>
    <workbookView xWindow="-108" yWindow="-108" windowWidth="23256" windowHeight="13896" tabRatio="876" activeTab="2" xr2:uid="{00000000-000D-0000-FFFF-FFFF00000000}"/>
  </bookViews>
  <sheets>
    <sheet name="Title" sheetId="1858" r:id="rId1"/>
    <sheet name="Acronyms" sheetId="1859" r:id="rId2"/>
    <sheet name="TC1" sheetId="1555" r:id="rId3"/>
    <sheet name="TC2" sheetId="2024" r:id="rId4"/>
    <sheet name="TC3" sheetId="2026" r:id="rId5"/>
    <sheet name="TC4" sheetId="2025" r:id="rId6"/>
    <sheet name="1Pop&amp;Migr" sheetId="1847" r:id="rId7"/>
    <sheet name="1.1Pop" sheetId="1848" r:id="rId8"/>
    <sheet name="1.1.1" sheetId="1860" r:id="rId9"/>
    <sheet name="1.1.2" sheetId="1861" r:id="rId10"/>
    <sheet name="1.1.3" sheetId="1862" r:id="rId11"/>
    <sheet name="1.1.4" sheetId="1866" r:id="rId12"/>
    <sheet name="1.1.5" sheetId="1867" r:id="rId13"/>
    <sheet name="1.1.6" sheetId="1868" r:id="rId14"/>
    <sheet name="1.1.7" sheetId="1869" r:id="rId15"/>
    <sheet name="1.1.8" sheetId="1870" r:id="rId16"/>
    <sheet name="1.1.9" sheetId="1871" r:id="rId17"/>
    <sheet name="1.1.10" sheetId="1872" r:id="rId18"/>
    <sheet name="1.1.11" sheetId="1873" r:id="rId19"/>
    <sheet name="1.1.12" sheetId="1874" r:id="rId20"/>
    <sheet name="1.2Migr" sheetId="1849" r:id="rId21"/>
    <sheet name="1.2.1" sheetId="1880" r:id="rId22"/>
    <sheet name="1.2.2" sheetId="1881" r:id="rId23"/>
    <sheet name="SocSer" sheetId="1850" r:id="rId24"/>
    <sheet name="2.1Educ" sheetId="1851" r:id="rId25"/>
    <sheet name="2.1.1" sheetId="1882" r:id="rId26"/>
    <sheet name="2.1.2" sheetId="1883" r:id="rId27"/>
    <sheet name="2.1.3" sheetId="1884" r:id="rId28"/>
    <sheet name="2.1.3 (2)" sheetId="1885" r:id="rId29"/>
    <sheet name="2.1.3 (3)" sheetId="1886" r:id="rId30"/>
    <sheet name="2.1.3 (4)" sheetId="1887" r:id="rId31"/>
    <sheet name="2.1.4" sheetId="1888" r:id="rId32"/>
    <sheet name="2.1.5" sheetId="1889" r:id="rId33"/>
    <sheet name="2.1.5b" sheetId="1915" r:id="rId34"/>
    <sheet name="2.1.5c" sheetId="1916" r:id="rId35"/>
    <sheet name="2.1.6" sheetId="1890" r:id="rId36"/>
    <sheet name="2.1.7" sheetId="1891" r:id="rId37"/>
    <sheet name="2.1.8" sheetId="1892" r:id="rId38"/>
    <sheet name="2.1.9" sheetId="1893" r:id="rId39"/>
    <sheet name="2.1.10" sheetId="1894" r:id="rId40"/>
    <sheet name="2.1.11" sheetId="1895" r:id="rId41"/>
    <sheet name="2.1.12" sheetId="1896" r:id="rId42"/>
    <sheet name="2.2.12B" sheetId="1921" r:id="rId43"/>
    <sheet name="2.1.13" sheetId="1897" r:id="rId44"/>
    <sheet name="2.1.13 (2)" sheetId="1898" r:id="rId45"/>
    <sheet name="2.1.13 (3)" sheetId="1899" r:id="rId46"/>
    <sheet name="2.1.13 (4)" sheetId="1900" r:id="rId47"/>
    <sheet name="2.1.13 (5)" sheetId="1901" r:id="rId48"/>
    <sheet name="2.1.14" sheetId="1902" r:id="rId49"/>
    <sheet name="2.1.14 (2)" sheetId="1903" r:id="rId50"/>
    <sheet name="2.1.14 (3)" sheetId="1904" r:id="rId51"/>
    <sheet name="2.1.14 (4)" sheetId="1905" r:id="rId52"/>
    <sheet name="2.1.14 (5)" sheetId="1906" r:id="rId53"/>
    <sheet name="2.1.15" sheetId="1923" r:id="rId54"/>
    <sheet name="2.1.15 (2)" sheetId="1924" r:id="rId55"/>
    <sheet name="2.1.15 (3)" sheetId="1925" r:id="rId56"/>
    <sheet name="2.1.15 (4)" sheetId="1926" r:id="rId57"/>
    <sheet name="2.1.15 (5)" sheetId="1927" r:id="rId58"/>
    <sheet name="2.1.15 (6)" sheetId="1928" r:id="rId59"/>
    <sheet name="2.1.15 (7)" sheetId="1929" r:id="rId60"/>
    <sheet name="2.1.15(8)" sheetId="1930" r:id="rId61"/>
    <sheet name="2.1.15.11 (9)" sheetId="1931" r:id="rId62"/>
    <sheet name="2.1.15 (10)" sheetId="1932" r:id="rId63"/>
    <sheet name="2.1.15 (11)" sheetId="1933" r:id="rId64"/>
    <sheet name="2.1.15 (12)" sheetId="1934" r:id="rId65"/>
    <sheet name="2.1.15 (13)" sheetId="1935" r:id="rId66"/>
    <sheet name="2.1.15 (14)" sheetId="1936" r:id="rId67"/>
    <sheet name="2.2Health" sheetId="1852" r:id="rId68"/>
    <sheet name="2.2.1" sheetId="1937" r:id="rId69"/>
    <sheet name="2.2.2" sheetId="1938" r:id="rId70"/>
    <sheet name="2.2.3" sheetId="1939" r:id="rId71"/>
    <sheet name="2.2.4" sheetId="1940" r:id="rId72"/>
    <sheet name="2.2.5 " sheetId="1941" r:id="rId73"/>
    <sheet name="2.2.6" sheetId="1942" r:id="rId74"/>
    <sheet name="2.2.7" sheetId="1943" r:id="rId75"/>
    <sheet name="2.2.8" sheetId="1944" r:id="rId76"/>
    <sheet name="2.2.9" sheetId="1945" r:id="rId77"/>
    <sheet name="2.2.10" sheetId="1946" r:id="rId78"/>
    <sheet name="2.2.11" sheetId="1947" r:id="rId79"/>
    <sheet name="2.2.12" sheetId="1948" r:id="rId80"/>
    <sheet name="2.2.13" sheetId="1949" r:id="rId81"/>
    <sheet name="2.2.14" sheetId="1950" r:id="rId82"/>
    <sheet name="2.2.15" sheetId="1951" r:id="rId83"/>
    <sheet name="2.2.16" sheetId="1952" r:id="rId84"/>
    <sheet name="2.2.17" sheetId="1953" r:id="rId85"/>
    <sheet name="2.2.18" sheetId="1954" r:id="rId86"/>
    <sheet name="2.2.19" sheetId="1955" r:id="rId87"/>
    <sheet name="2.2.20" sheetId="1956" r:id="rId88"/>
    <sheet name="2.2.21" sheetId="1957" r:id="rId89"/>
    <sheet name="2.2.22" sheetId="1958" r:id="rId90"/>
    <sheet name="2.2.23" sheetId="1959" r:id="rId91"/>
    <sheet name="2.2.24" sheetId="1960" r:id="rId92"/>
    <sheet name="2.3Housing" sheetId="1853" r:id="rId93"/>
    <sheet name="2.3.1" sheetId="1972" r:id="rId94"/>
    <sheet name="2.3.2" sheetId="1973" r:id="rId95"/>
    <sheet name="2.3.3" sheetId="1974" r:id="rId96"/>
    <sheet name="2.3.4 " sheetId="1975" r:id="rId97"/>
    <sheet name="2.3.5" sheetId="1976" r:id="rId98"/>
    <sheet name="2.3.6" sheetId="2036" r:id="rId99"/>
    <sheet name="2.3.7" sheetId="2037" r:id="rId100"/>
    <sheet name="2.3.8" sheetId="1977" r:id="rId101"/>
    <sheet name="2.3.9" sheetId="1978" r:id="rId102"/>
    <sheet name="3 Poverty" sheetId="2028" r:id="rId103"/>
    <sheet name="3.1" sheetId="1986" r:id="rId104"/>
    <sheet name="3.2" sheetId="1987" r:id="rId105"/>
    <sheet name="3.3" sheetId="1989" r:id="rId106"/>
    <sheet name="3.4" sheetId="1990" r:id="rId107"/>
    <sheet name="3.5" sheetId="1991" r:id="rId108"/>
    <sheet name="3.6" sheetId="1992" r:id="rId109"/>
    <sheet name="3.6 (2)" sheetId="1993" r:id="rId110"/>
    <sheet name="3.6 (3)" sheetId="1994" r:id="rId111"/>
    <sheet name="3.6 (4)" sheetId="1995" r:id="rId112"/>
    <sheet name="3.7" sheetId="2038" r:id="rId113"/>
    <sheet name="4Gender" sheetId="1855" r:id="rId114"/>
    <sheet name="4.1" sheetId="1998" r:id="rId115"/>
    <sheet name="4.2" sheetId="2002" r:id="rId116"/>
    <sheet name="4.3" sheetId="2003" r:id="rId117"/>
    <sheet name="4.4" sheetId="2004" r:id="rId118"/>
    <sheet name="4.5" sheetId="2005" r:id="rId119"/>
    <sheet name="4.6" sheetId="2006" r:id="rId120"/>
    <sheet name="4.7" sheetId="2009" r:id="rId121"/>
    <sheet name="5Labour" sheetId="1856" r:id="rId122"/>
    <sheet name="5.1" sheetId="2015" r:id="rId123"/>
    <sheet name="5.2" sheetId="2016" r:id="rId124"/>
    <sheet name="5.3" sheetId="2017" r:id="rId125"/>
    <sheet name="5.4" sheetId="2018" r:id="rId126"/>
    <sheet name="5.5" sheetId="2019" r:id="rId127"/>
    <sheet name="5.6" sheetId="2033" r:id="rId128"/>
    <sheet name="5.7" sheetId="2020" r:id="rId129"/>
    <sheet name="5.8" sheetId="2023" r:id="rId130"/>
  </sheets>
  <definedNames>
    <definedName name="_xlnm.Print_Area" localSheetId="8">'1.1.1'!$A$1:$AA$23</definedName>
    <definedName name="_xlnm.Print_Area" localSheetId="17">'1.1.10'!$A$1:$Q$60</definedName>
    <definedName name="_xlnm.Print_Area" localSheetId="18">'1.1.11'!$A$1:$K$26</definedName>
    <definedName name="_xlnm.Print_Area" localSheetId="19">'1.1.12'!$A$1:$N$24</definedName>
    <definedName name="_xlnm.Print_Area" localSheetId="9">'1.1.2'!$A$1:$L$25</definedName>
    <definedName name="_xlnm.Print_Area" localSheetId="10">'1.1.3'!$A$1:$L$36</definedName>
    <definedName name="_xlnm.Print_Area" localSheetId="11">'1.1.4'!$A$1:$T$32</definedName>
    <definedName name="_xlnm.Print_Area" localSheetId="12">'1.1.5'!$A$1:$J$26</definedName>
    <definedName name="_xlnm.Print_Area" localSheetId="13">'1.1.6'!$A$1:$AB$35</definedName>
    <definedName name="_xlnm.Print_Area" localSheetId="14">'1.1.7'!$A$1:$O$43</definedName>
    <definedName name="_xlnm.Print_Area" localSheetId="15">'1.1.8'!$A$1:$O$38</definedName>
    <definedName name="_xlnm.Print_Area" localSheetId="16">'1.1.9'!$A$1:$O$39</definedName>
    <definedName name="_xlnm.Print_Area" localSheetId="7">'1.1Pop'!$A$7:$I$11</definedName>
    <definedName name="_xlnm.Print_Area" localSheetId="21">'1.2.1'!$A$1:$N$26</definedName>
    <definedName name="_xlnm.Print_Area" localSheetId="22">'1.2.2'!$A$1:$N$27</definedName>
    <definedName name="_xlnm.Print_Area" localSheetId="20">'1.2Migr'!$B$8:$I$10</definedName>
    <definedName name="_xlnm.Print_Area" localSheetId="6">'1Pop&amp;Migr'!$B$7:$K$12</definedName>
    <definedName name="_xlnm.Print_Area" localSheetId="25">'2.1.1'!$A$1:$Y$51</definedName>
    <definedName name="_xlnm.Print_Area" localSheetId="39">'2.1.10'!$A$1:$W$52</definedName>
    <definedName name="_xlnm.Print_Area" localSheetId="40">'2.1.11'!$A$1:$O$70</definedName>
    <definedName name="_xlnm.Print_Area" localSheetId="41">'2.1.12'!$A$1:$AB$35</definedName>
    <definedName name="_xlnm.Print_Area" localSheetId="43">'2.1.13'!$A$1:$AE$60</definedName>
    <definedName name="_xlnm.Print_Area" localSheetId="45">'2.1.13 (3)'!$A$1:$AF$63</definedName>
    <definedName name="_xlnm.Print_Area" localSheetId="46">'2.1.13 (4)'!$A$1:$AF$60</definedName>
    <definedName name="_xlnm.Print_Area" localSheetId="47">'2.1.13 (5)'!$A$1:$AF$57</definedName>
    <definedName name="_xlnm.Print_Area" localSheetId="48">'2.1.14'!$A$1:$AF$63</definedName>
    <definedName name="_xlnm.Print_Area" localSheetId="49">'2.1.14 (2)'!$A$1:$AF$63</definedName>
    <definedName name="_xlnm.Print_Area" localSheetId="50">'2.1.14 (3)'!$A$1:$AG$63</definedName>
    <definedName name="_xlnm.Print_Area" localSheetId="51">'2.1.14 (4)'!$A$1:$AG$63</definedName>
    <definedName name="_xlnm.Print_Area" localSheetId="52">'2.1.14 (5)'!$A$1:$AF$64</definedName>
    <definedName name="_xlnm.Print_Area" localSheetId="53">'2.1.15'!$A$1:$L$28</definedName>
    <definedName name="_xlnm.Print_Area" localSheetId="62">'2.1.15 (10)'!$A$1:$I$23</definedName>
    <definedName name="_xlnm.Print_Area" localSheetId="63">'2.1.15 (11)'!$A$1:$I$28</definedName>
    <definedName name="_xlnm.Print_Area" localSheetId="64">'2.1.15 (12)'!$A$1:$I$23</definedName>
    <definedName name="_xlnm.Print_Area" localSheetId="65">'2.1.15 (13)'!$A$1:$S$28</definedName>
    <definedName name="_xlnm.Print_Area" localSheetId="66">'2.1.15 (14)'!$A$1:$Q$23</definedName>
    <definedName name="_xlnm.Print_Area" localSheetId="54">'2.1.15 (2)'!$A$1:$J$23</definedName>
    <definedName name="_xlnm.Print_Area" localSheetId="55">'2.1.15 (3)'!$A$1:$M$28</definedName>
    <definedName name="_xlnm.Print_Area" localSheetId="56">'2.1.15 (4)'!$A$1:$M$23</definedName>
    <definedName name="_xlnm.Print_Area" localSheetId="57">'2.1.15 (5)'!$A$1:$Q$28</definedName>
    <definedName name="_xlnm.Print_Area" localSheetId="58">'2.1.15 (6)'!$A$1:$N$23</definedName>
    <definedName name="_xlnm.Print_Area" localSheetId="59">'2.1.15 (7)'!$A$1:$P$28</definedName>
    <definedName name="_xlnm.Print_Area" localSheetId="60">'2.1.15(8)'!$A$1:$M$23</definedName>
    <definedName name="_xlnm.Print_Area" localSheetId="61">'2.1.15.11 (9)'!$A$1:$I$28</definedName>
    <definedName name="_xlnm.Print_Area" localSheetId="26">'2.1.2'!$A$1:$M$53</definedName>
    <definedName name="_xlnm.Print_Area" localSheetId="27">'2.1.3'!$A$1:$L$49</definedName>
    <definedName name="_xlnm.Print_Area" localSheetId="28">'2.1.3 (2)'!$A$1:$L$49</definedName>
    <definedName name="_xlnm.Print_Area" localSheetId="29">'2.1.3 (3)'!$A$1:$L$49</definedName>
    <definedName name="_xlnm.Print_Area" localSheetId="30">'2.1.3 (4)'!$A$1:$L$49</definedName>
    <definedName name="_xlnm.Print_Area" localSheetId="31">'2.1.4'!$A$1:$W$52</definedName>
    <definedName name="_xlnm.Print_Area" localSheetId="32">'2.1.5'!$A$1:$W$52</definedName>
    <definedName name="_xlnm.Print_Area" localSheetId="33">'2.1.5b'!$A$1:$W$52</definedName>
    <definedName name="_xlnm.Print_Area" localSheetId="34">'2.1.5c'!$A$1:$W$52</definedName>
    <definedName name="_xlnm.Print_Area" localSheetId="35">'2.1.6'!$A$1:$M$53</definedName>
    <definedName name="_xlnm.Print_Area" localSheetId="36">'2.1.7'!$A$1:$Z$52</definedName>
    <definedName name="_xlnm.Print_Area" localSheetId="37">'2.1.8'!$A$1:$Z$52</definedName>
    <definedName name="_xlnm.Print_Area" localSheetId="38">'2.1.9'!$A$1:$Z$52</definedName>
    <definedName name="_xlnm.Print_Area" localSheetId="24">'2.1Educ'!$B$8:$H$9</definedName>
    <definedName name="_xlnm.Print_Area" localSheetId="68">'2.2.1'!$A$1:$Q$75</definedName>
    <definedName name="_xlnm.Print_Area" localSheetId="77">'2.2.10'!$A$1:$M$31</definedName>
    <definedName name="_xlnm.Print_Area" localSheetId="78">'2.2.11'!$A$1:$N$29</definedName>
    <definedName name="_xlnm.Print_Area" localSheetId="79">'2.2.12'!$A$1:$M$31</definedName>
    <definedName name="_xlnm.Print_Area" localSheetId="80">'2.2.13'!$A$1:$P$33</definedName>
    <definedName name="_xlnm.Print_Area" localSheetId="81">'2.2.14'!$A$1:$R$34</definedName>
    <definedName name="_xlnm.Print_Area" localSheetId="82">'2.2.15'!$A$1:$L$33</definedName>
    <definedName name="_xlnm.Print_Area" localSheetId="83">'2.2.16'!$A$1:$AB$65</definedName>
    <definedName name="_xlnm.Print_Area" localSheetId="84">'2.2.17'!$A$1:$Q$24</definedName>
    <definedName name="_xlnm.Print_Area" localSheetId="85">'2.2.18'!$A$1:$M$21</definedName>
    <definedName name="_xlnm.Print_Area" localSheetId="86">'2.2.19'!$A$1:$O$52</definedName>
    <definedName name="_xlnm.Print_Area" localSheetId="69">'2.2.2'!$A$1:$Q$75</definedName>
    <definedName name="_xlnm.Print_Area" localSheetId="87">'2.2.20'!$A$1:$M$27</definedName>
    <definedName name="_xlnm.Print_Area" localSheetId="88">'2.2.21'!$A$1:$M$30</definedName>
    <definedName name="_xlnm.Print_Area" localSheetId="89">'2.2.22'!$A$1:$J$30</definedName>
    <definedName name="_xlnm.Print_Area" localSheetId="90">'2.2.23'!$A$1:$K$25</definedName>
    <definedName name="_xlnm.Print_Area" localSheetId="91">'2.2.24'!$A$1:$L$22</definedName>
    <definedName name="_xlnm.Print_Area" localSheetId="70">'2.2.3'!$A$1:$Q$25</definedName>
    <definedName name="_xlnm.Print_Area" localSheetId="71">'2.2.4'!$A$1:$O$25</definedName>
    <definedName name="_xlnm.Print_Area" localSheetId="72">'2.2.5 '!$A$1:$P$39</definedName>
    <definedName name="_xlnm.Print_Area" localSheetId="73">'2.2.6'!$A$1:$R$26</definedName>
    <definedName name="_xlnm.Print_Area" localSheetId="74">'2.2.7'!$A$1:$Q$26</definedName>
    <definedName name="_xlnm.Print_Area" localSheetId="75">'2.2.8'!$A$1:$M$31</definedName>
    <definedName name="_xlnm.Print_Area" localSheetId="76">'2.2.9'!$A$1:$N$31</definedName>
    <definedName name="_xlnm.Print_Area" localSheetId="67">'2.2Health'!$B$8:$F$9</definedName>
    <definedName name="_xlnm.Print_Area" localSheetId="93">'2.3.1'!$A$1:$Q$59</definedName>
    <definedName name="_xlnm.Print_Area" localSheetId="94">'2.3.2'!$A$1:$R$2</definedName>
    <definedName name="_xlnm.Print_Area" localSheetId="95">'2.3.3'!$A$1:$T$3</definedName>
    <definedName name="_xlnm.Print_Area" localSheetId="96">'2.3.4 '!$A$1:$T$57</definedName>
    <definedName name="_xlnm.Print_Area" localSheetId="97">'2.3.5'!$A$1:$R$3</definedName>
    <definedName name="_xlnm.Print_Area" localSheetId="100">'2.3.8'!$A$1:$R$2</definedName>
    <definedName name="_xlnm.Print_Area" localSheetId="101">'2.3.9'!$A$1:$R$31</definedName>
    <definedName name="_xlnm.Print_Area" localSheetId="92">'2.3Housing'!$B$8:$J$10</definedName>
    <definedName name="_xlnm.Print_Area" localSheetId="102">'3 Poverty'!$B$8:$N$11</definedName>
    <definedName name="_xlnm.Print_Area" localSheetId="103">'3.1'!$A$1:$J$25</definedName>
    <definedName name="_xlnm.Print_Area" localSheetId="104">'3.2'!$A$1:$J$24</definedName>
    <definedName name="_xlnm.Print_Area" localSheetId="105">'3.3'!$A$1:$O$59</definedName>
    <definedName name="_xlnm.Print_Area" localSheetId="106">'3.4'!$A$1:$S$54</definedName>
    <definedName name="_xlnm.Print_Area" localSheetId="107">'3.5'!$A$1:$O$21</definedName>
    <definedName name="_xlnm.Print_Area" localSheetId="108">'3.6'!$A$1:$N$33</definedName>
    <definedName name="_xlnm.Print_Area" localSheetId="109">'3.6 (2)'!$A$1:$N$33</definedName>
    <definedName name="_xlnm.Print_Area" localSheetId="110">'3.6 (3)'!$A$1:$N$33</definedName>
    <definedName name="_xlnm.Print_Area" localSheetId="111">'3.6 (4)'!$A$1:$N$33</definedName>
    <definedName name="_xlnm.Print_Area" localSheetId="112">'3.7'!$A$1:$N$17</definedName>
    <definedName name="_xlnm.Print_Area" localSheetId="114">'4.1'!$A$1:$J$30</definedName>
    <definedName name="_xlnm.Print_Area" localSheetId="115">'4.2'!$A$1:$AK$50</definedName>
    <definedName name="_xlnm.Print_Area" localSheetId="116">'4.3'!$A$1:$P$45</definedName>
    <definedName name="_xlnm.Print_Area" localSheetId="117">'4.4'!$A$1:$J$23</definedName>
    <definedName name="_xlnm.Print_Area" localSheetId="118">'4.5'!$A$1:$M$26</definedName>
    <definedName name="_xlnm.Print_Area" localSheetId="119">'4.6'!$A$1:$S$26</definedName>
    <definedName name="_xlnm.Print_Area" localSheetId="120">'4.7'!$A$1:$M$26</definedName>
    <definedName name="_xlnm.Print_Area" localSheetId="113">'4Gender'!$C$8:$L$9</definedName>
    <definedName name="_xlnm.Print_Area" localSheetId="122">'5.1'!$A$1:$O$24</definedName>
    <definedName name="_xlnm.Print_Area" localSheetId="123">'5.2'!$A$1:$O$53</definedName>
    <definedName name="_xlnm.Print_Area" localSheetId="124">'5.3'!$A$1:$Q$53</definedName>
    <definedName name="_xlnm.Print_Area" localSheetId="125">'5.4'!$A$1:$N$55</definedName>
    <definedName name="_xlnm.Print_Area" localSheetId="126">'5.5'!$A$1:$L$53</definedName>
    <definedName name="_xlnm.Print_Area" localSheetId="127">'5.6'!$A$1:$L$53</definedName>
    <definedName name="_xlnm.Print_Area" localSheetId="128">'5.7'!$A$1:$L$25</definedName>
    <definedName name="_xlnm.Print_Area" localSheetId="129">'5.8'!$A$1:$L$56</definedName>
    <definedName name="_xlnm.Print_Area" localSheetId="121">'5Labour'!$B$8:$O$9</definedName>
    <definedName name="_xlnm.Print_Area" localSheetId="1">Acronyms!$A$1:$Q$31</definedName>
    <definedName name="_xlnm.Print_Area" localSheetId="23">SocSer!$B$8:$K$9</definedName>
    <definedName name="_xlnm.Print_Area" localSheetId="0">Title!$A$1:$Q$37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0" i="2003" l="1"/>
  <c r="P20" i="2003"/>
  <c r="O20" i="2003"/>
  <c r="M20" i="2003"/>
  <c r="AK23" i="2002"/>
  <c r="AJ23" i="2002"/>
  <c r="AI23" i="2002"/>
  <c r="AH23" i="2002"/>
  <c r="AG23" i="2002"/>
  <c r="AF23" i="2002"/>
  <c r="AE23" i="2002"/>
  <c r="AD23" i="2002"/>
  <c r="AK22" i="2002"/>
  <c r="AJ22" i="2002"/>
  <c r="AI22" i="2002"/>
  <c r="AH22" i="2002"/>
  <c r="AG22" i="2002"/>
  <c r="AF22" i="2002"/>
  <c r="AE22" i="2002"/>
  <c r="AD22" i="2002"/>
  <c r="AC22" i="2002"/>
  <c r="AC23" i="2002" s="1"/>
  <c r="AB22" i="2002"/>
  <c r="AB23" i="2002" s="1"/>
  <c r="AJ7" i="2002"/>
  <c r="AH7" i="2002"/>
  <c r="AE7" i="2002"/>
  <c r="Z7" i="2002"/>
  <c r="V7" i="2002"/>
  <c r="R45" i="1975"/>
  <c r="Q45" i="1975"/>
  <c r="P45" i="1975"/>
  <c r="O45" i="1975"/>
  <c r="N45" i="1975"/>
  <c r="M45" i="1975"/>
  <c r="L45" i="1975"/>
  <c r="R44" i="1975"/>
  <c r="Q44" i="1975"/>
  <c r="P44" i="1975"/>
  <c r="O44" i="1975"/>
  <c r="N44" i="1975"/>
  <c r="M44" i="1975"/>
  <c r="L44" i="1975"/>
  <c r="R43" i="1975"/>
  <c r="Q43" i="1975"/>
  <c r="P43" i="1975"/>
  <c r="O43" i="1975"/>
  <c r="N43" i="1975"/>
  <c r="M43" i="1975"/>
  <c r="L43" i="1975"/>
  <c r="O20" i="1868"/>
  <c r="N20" i="1868"/>
  <c r="E18" i="1868"/>
  <c r="C18" i="1868"/>
  <c r="M12" i="1868"/>
  <c r="K12" i="1868"/>
  <c r="I12" i="1868"/>
  <c r="G12" i="1868"/>
  <c r="E12" i="1868"/>
  <c r="C12" i="1868"/>
  <c r="C5" i="1867"/>
  <c r="C6" i="1867"/>
  <c r="C9" i="1867"/>
  <c r="C13" i="1867"/>
  <c r="C15" i="1867"/>
  <c r="C16" i="1867"/>
  <c r="C19" i="1867"/>
  <c r="AF14" i="1866"/>
  <c r="AC14" i="1866"/>
  <c r="Z14" i="1866"/>
  <c r="W14" i="1866"/>
  <c r="T14" i="1866"/>
  <c r="Q14" i="1866"/>
  <c r="N14" i="1866"/>
  <c r="K14" i="1866"/>
  <c r="H14" i="1866"/>
  <c r="E14" i="1866"/>
  <c r="B14" i="1866"/>
  <c r="AF13" i="1866"/>
  <c r="AC13" i="1866"/>
  <c r="Z13" i="1866"/>
  <c r="W13" i="1866"/>
  <c r="T13" i="1866"/>
  <c r="Q13" i="1866"/>
  <c r="N13" i="1866"/>
  <c r="K13" i="1866"/>
  <c r="K20" i="1860"/>
  <c r="J20" i="1860"/>
  <c r="I20" i="1860"/>
  <c r="H20" i="1860"/>
  <c r="G20" i="1860"/>
  <c r="F20" i="1860"/>
  <c r="E20" i="1860"/>
  <c r="D20" i="1860"/>
  <c r="C20" i="1860"/>
  <c r="B20" i="1860"/>
  <c r="L18" i="1860"/>
  <c r="M18" i="1860" s="1"/>
  <c r="M20" i="1860" s="1"/>
  <c r="M33" i="1894"/>
  <c r="O33" i="1894"/>
  <c r="L20" i="1860" l="1"/>
  <c r="Q56" i="1898"/>
  <c r="Q57" i="1898"/>
  <c r="Q55" i="1898"/>
  <c r="O20" i="1951" l="1"/>
  <c r="P20" i="1951"/>
  <c r="L33" i="1894" l="1"/>
  <c r="K24" i="1894" l="1"/>
  <c r="L20" i="1951" l="1"/>
  <c r="M20" i="1951"/>
  <c r="N20" i="1951"/>
  <c r="C20" i="1951" l="1"/>
  <c r="D20" i="1951"/>
  <c r="E20" i="1951"/>
  <c r="F20" i="1951"/>
  <c r="G20" i="1951"/>
  <c r="H20" i="1951"/>
  <c r="I20" i="1951"/>
  <c r="J20" i="1951"/>
  <c r="K20" i="1951"/>
  <c r="B20" i="1951"/>
  <c r="I59" i="1897" l="1"/>
  <c r="I58" i="1897"/>
  <c r="I57" i="1897"/>
  <c r="I51" i="1897"/>
  <c r="I48" i="1897"/>
  <c r="I45" i="1897"/>
  <c r="I42" i="1897"/>
  <c r="I39" i="1897"/>
  <c r="I36" i="1897"/>
  <c r="K26" i="1897"/>
  <c r="K25" i="1897"/>
  <c r="K20" i="1897"/>
  <c r="K19" i="1897"/>
  <c r="K17" i="1897"/>
  <c r="K16" i="1897"/>
  <c r="K14" i="1897"/>
  <c r="K13" i="1897"/>
  <c r="K8" i="1897"/>
  <c r="K7" i="1897"/>
  <c r="J6" i="1897"/>
  <c r="K5" i="1897"/>
  <c r="K4" i="1897"/>
  <c r="I60" i="1897" l="1"/>
  <c r="K15" i="1897"/>
  <c r="K18" i="1897"/>
  <c r="K21" i="1897"/>
  <c r="K9" i="1897"/>
  <c r="K6" i="1897"/>
  <c r="K27" i="1897"/>
  <c r="S13" i="1896"/>
  <c r="Q13" i="1896"/>
  <c r="B12" i="189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J11" authorId="0" shapeId="0" xr:uid="{D7A65B6F-BCB1-4A73-A9CF-10232026CFFD}">
      <text>
        <r>
          <rPr>
            <b/>
            <sz val="9"/>
            <color indexed="81"/>
            <rFont val="Tahoma"/>
            <family val="2"/>
          </rPr>
          <t>user:</t>
        </r>
        <r>
          <rPr>
            <sz val="9"/>
            <color indexed="81"/>
            <rFont val="Tahoma"/>
            <family val="2"/>
          </rPr>
          <t xml:space="preserve">
Cette valeur est de 4,3 pour le RPGH-2018. C'est l'ajustement faite pour les projections démographiques qui a donné 4,6.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K32" authorId="0" shapeId="0" xr:uid="{9DD1250D-19A0-4B21-9BC4-3294A70356EA}">
      <text>
        <r>
          <rPr>
            <sz val="9"/>
            <color indexed="81"/>
            <rFont val="Tahoma"/>
            <family val="2"/>
          </rPr>
          <t>Source: MDG-INSTAT-RGPH2018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UIS.Stat</author>
  </authors>
  <commentList>
    <comment ref="C5" authorId="0" shapeId="0" xr:uid="{00000000-0006-0000-3100-000001000000}">
      <text>
        <r>
          <rPr>
            <sz val="9"/>
            <color indexed="81"/>
            <rFont val="Tahoma"/>
            <family val="2"/>
          </rPr>
          <t>+: National Estimation</t>
        </r>
      </text>
    </comment>
    <comment ref="F8" authorId="0" shapeId="0" xr:uid="{00000000-0006-0000-3100-000002000000}">
      <text>
        <r>
          <rPr>
            <sz val="9"/>
            <color indexed="81"/>
            <rFont val="Tahoma"/>
            <family val="2"/>
          </rPr>
          <t>‡: UIS Estimation</t>
        </r>
      </text>
    </comment>
    <comment ref="C27" authorId="0" shapeId="0" xr:uid="{00000000-0006-0000-3100-000003000000}">
      <text>
        <r>
          <rPr>
            <sz val="9"/>
            <color indexed="81"/>
            <rFont val="Tahoma"/>
            <family val="2"/>
          </rPr>
          <t>‡: UIS Estimation</t>
        </r>
      </text>
    </comment>
    <comment ref="D27" authorId="0" shapeId="0" xr:uid="{00000000-0006-0000-3100-000004000000}">
      <text>
        <r>
          <rPr>
            <sz val="9"/>
            <color indexed="81"/>
            <rFont val="Tahoma"/>
            <family val="2"/>
          </rPr>
          <t>‡: UIS Estimation</t>
        </r>
      </text>
    </comment>
    <comment ref="E27" authorId="0" shapeId="0" xr:uid="{00000000-0006-0000-3100-000005000000}">
      <text>
        <r>
          <rPr>
            <sz val="9"/>
            <color indexed="81"/>
            <rFont val="Tahoma"/>
            <family val="2"/>
          </rPr>
          <t>‡: UIS Estimation</t>
        </r>
      </text>
    </comment>
    <comment ref="F27" authorId="0" shapeId="0" xr:uid="{00000000-0006-0000-3100-000006000000}">
      <text>
        <r>
          <rPr>
            <sz val="9"/>
            <color indexed="81"/>
            <rFont val="Tahoma"/>
            <family val="2"/>
          </rPr>
          <t>‡: UIS Estimation</t>
        </r>
      </text>
    </comment>
    <comment ref="C28" authorId="0" shapeId="0" xr:uid="{00000000-0006-0000-3100-000007000000}">
      <text>
        <r>
          <rPr>
            <sz val="9"/>
            <color indexed="81"/>
            <rFont val="Tahoma"/>
            <family val="2"/>
          </rPr>
          <t>‡: UIS Estimation</t>
        </r>
      </text>
    </comment>
    <comment ref="D28" authorId="0" shapeId="0" xr:uid="{00000000-0006-0000-3100-000008000000}">
      <text>
        <r>
          <rPr>
            <sz val="9"/>
            <color indexed="81"/>
            <rFont val="Tahoma"/>
            <family val="2"/>
          </rPr>
          <t>‡: UIS Estimation</t>
        </r>
      </text>
    </comment>
    <comment ref="E28" authorId="0" shapeId="0" xr:uid="{00000000-0006-0000-3100-000009000000}">
      <text>
        <r>
          <rPr>
            <sz val="9"/>
            <color indexed="81"/>
            <rFont val="Tahoma"/>
            <family val="2"/>
          </rPr>
          <t>‡: UIS Estimation</t>
        </r>
      </text>
    </comment>
    <comment ref="F28" authorId="0" shapeId="0" xr:uid="{00000000-0006-0000-3100-00000A000000}">
      <text>
        <r>
          <rPr>
            <sz val="9"/>
            <color indexed="81"/>
            <rFont val="Tahoma"/>
            <family val="2"/>
          </rPr>
          <t>‡: UIS Estimation</t>
        </r>
      </text>
    </comment>
    <comment ref="F29" authorId="0" shapeId="0" xr:uid="{00000000-0006-0000-3100-00000B000000}">
      <text>
        <r>
          <rPr>
            <sz val="9"/>
            <color indexed="81"/>
            <rFont val="Tahoma"/>
            <family val="2"/>
          </rPr>
          <t>‡: UIS Estimation</t>
        </r>
      </text>
    </comment>
    <comment ref="G29" authorId="0" shapeId="0" xr:uid="{00000000-0006-0000-3100-00000C000000}">
      <text>
        <r>
          <rPr>
            <sz val="9"/>
            <color indexed="81"/>
            <rFont val="Tahoma"/>
            <family val="2"/>
          </rPr>
          <t>‡: UIS Estimation</t>
        </r>
      </text>
    </comment>
    <comment ref="H29" authorId="0" shapeId="0" xr:uid="{00000000-0006-0000-3100-00000D000000}">
      <text>
        <r>
          <rPr>
            <sz val="9"/>
            <color indexed="81"/>
            <rFont val="Tahoma"/>
            <family val="2"/>
          </rPr>
          <t>‡: UIS Estimation</t>
        </r>
      </text>
    </comment>
    <comment ref="F31" authorId="0" shapeId="0" xr:uid="{00000000-0006-0000-3100-00000E000000}">
      <text>
        <r>
          <rPr>
            <sz val="9"/>
            <color indexed="81"/>
            <rFont val="Tahoma"/>
            <family val="2"/>
          </rPr>
          <t>‡: UIS Estimation</t>
        </r>
      </text>
    </comment>
    <comment ref="F33" authorId="0" shapeId="0" xr:uid="{00000000-0006-0000-3100-00000F000000}">
      <text>
        <r>
          <rPr>
            <sz val="9"/>
            <color indexed="81"/>
            <rFont val="Tahoma"/>
            <family val="2"/>
          </rPr>
          <t>‡: UIS Estimation</t>
        </r>
      </text>
    </comment>
    <comment ref="G33" authorId="0" shapeId="0" xr:uid="{00000000-0006-0000-3100-000010000000}">
      <text>
        <r>
          <rPr>
            <sz val="9"/>
            <color indexed="81"/>
            <rFont val="Tahoma"/>
            <family val="2"/>
          </rPr>
          <t>‡: UIS Estimation</t>
        </r>
      </text>
    </comment>
    <comment ref="H33" authorId="0" shapeId="0" xr:uid="{00000000-0006-0000-3100-000011000000}">
      <text>
        <r>
          <rPr>
            <sz val="9"/>
            <color indexed="81"/>
            <rFont val="Tahoma"/>
            <family val="2"/>
          </rPr>
          <t>‡: UIS Estimation</t>
        </r>
      </text>
    </comment>
    <comment ref="C34" authorId="0" shapeId="0" xr:uid="{00000000-0006-0000-3100-000012000000}">
      <text>
        <r>
          <rPr>
            <sz val="9"/>
            <color indexed="81"/>
            <rFont val="Tahoma"/>
            <family val="2"/>
          </rPr>
          <t>‡: UIS Estimation</t>
        </r>
      </text>
    </comment>
    <comment ref="D34" authorId="0" shapeId="0" xr:uid="{00000000-0006-0000-3100-000013000000}">
      <text>
        <r>
          <rPr>
            <sz val="9"/>
            <color indexed="81"/>
            <rFont val="Tahoma"/>
            <family val="2"/>
          </rPr>
          <t>‡: UIS Estimation</t>
        </r>
      </text>
    </comment>
    <comment ref="E34" authorId="0" shapeId="0" xr:uid="{00000000-0006-0000-3100-000014000000}">
      <text>
        <r>
          <rPr>
            <sz val="9"/>
            <color indexed="81"/>
            <rFont val="Tahoma"/>
            <family val="2"/>
          </rPr>
          <t>‡: UIS Estimation</t>
        </r>
      </text>
    </comment>
    <comment ref="F34" authorId="0" shapeId="0" xr:uid="{00000000-0006-0000-3100-000015000000}">
      <text>
        <r>
          <rPr>
            <sz val="9"/>
            <color indexed="81"/>
            <rFont val="Tahoma"/>
            <family val="2"/>
          </rPr>
          <t>‡: UIS Estimation</t>
        </r>
      </text>
    </comment>
    <comment ref="G34" authorId="0" shapeId="0" xr:uid="{00000000-0006-0000-3100-000016000000}">
      <text>
        <r>
          <rPr>
            <sz val="9"/>
            <color indexed="81"/>
            <rFont val="Tahoma"/>
            <family val="2"/>
          </rPr>
          <t>‡: UIS Estimation</t>
        </r>
      </text>
    </comment>
    <comment ref="H34" authorId="0" shapeId="0" xr:uid="{00000000-0006-0000-3100-000017000000}">
      <text>
        <r>
          <rPr>
            <sz val="9"/>
            <color indexed="81"/>
            <rFont val="Tahoma"/>
            <family val="2"/>
          </rPr>
          <t>‡: UIS Estimation</t>
        </r>
      </text>
    </comment>
    <comment ref="E48" authorId="0" shapeId="0" xr:uid="{00000000-0006-0000-3100-000018000000}">
      <text>
        <r>
          <rPr>
            <sz val="9"/>
            <color indexed="81"/>
            <rFont val="Tahoma"/>
            <family val="2"/>
          </rPr>
          <t>‡: UIS Estimation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iPhiri</author>
  </authors>
  <commentList>
    <comment ref="L22" authorId="0" shapeId="0" xr:uid="{0B67D7D0-F0DE-434A-BB80-40CA6726FF7F}">
      <text>
        <r>
          <rPr>
            <b/>
            <sz val="9"/>
            <color indexed="81"/>
            <rFont val="Tahoma"/>
            <family val="2"/>
          </rPr>
          <t>user:</t>
        </r>
        <r>
          <rPr>
            <sz val="9"/>
            <color indexed="81"/>
            <rFont val="Tahoma"/>
            <family val="2"/>
          </rPr>
          <t xml:space="preserve">
Source: MDG-INSTAT-RGPH2018</t>
        </r>
      </text>
    </comment>
    <comment ref="J27" authorId="1" shapeId="0" xr:uid="{8A44B4AC-A117-4396-931F-581BB4323A11}">
      <text>
        <r>
          <rPr>
            <b/>
            <sz val="8"/>
            <color indexed="81"/>
            <rFont val="Arial"/>
            <family val="2"/>
          </rPr>
          <t xml:space="preserve">Souce: </t>
        </r>
        <r>
          <rPr>
            <i/>
            <sz val="8"/>
            <color indexed="81"/>
            <rFont val="Arial"/>
            <family val="2"/>
          </rPr>
          <t>Demographic &amp; Health Survey (DHS) 2015-16</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O22" authorId="0" shapeId="0" xr:uid="{020519A8-EAA6-497A-B84E-EFD6063A11B7}">
      <text>
        <r>
          <rPr>
            <b/>
            <sz val="9"/>
            <color indexed="81"/>
            <rFont val="Tahoma"/>
            <family val="2"/>
          </rPr>
          <t>user:</t>
        </r>
        <r>
          <rPr>
            <sz val="9"/>
            <color indexed="81"/>
            <rFont val="Tahoma"/>
            <family val="2"/>
          </rPr>
          <t xml:space="preserve">
Source: MDG-INSTAT-RGPH2018</t>
        </r>
      </text>
    </comment>
  </commentList>
</comments>
</file>

<file path=xl/sharedStrings.xml><?xml version="1.0" encoding="utf-8"?>
<sst xmlns="http://schemas.openxmlformats.org/spreadsheetml/2006/main" count="6552" uniqueCount="826">
  <si>
    <t>SADC Demographic and social statistics 2024</t>
  </si>
  <si>
    <t>Symbols, Abbreviations and Acronyms</t>
  </si>
  <si>
    <t xml:space="preserve">Symbols and Abbreviations </t>
  </si>
  <si>
    <t>Abbreviations and Acronyms</t>
  </si>
  <si>
    <t>The following symbols and abbreviations are used in the Yearbook tables:</t>
  </si>
  <si>
    <t xml:space="preserve">AIDS  </t>
  </si>
  <si>
    <t>Acquired Immunodeficiency Syndrome</t>
  </si>
  <si>
    <t xml:space="preserve">ECA  </t>
  </si>
  <si>
    <t>United Nations Economic Commission for Africa</t>
  </si>
  <si>
    <t>Symbols</t>
  </si>
  <si>
    <t>Description</t>
  </si>
  <si>
    <t xml:space="preserve">GDP </t>
  </si>
  <si>
    <t>Gross Domestic Product</t>
  </si>
  <si>
    <t>HDI</t>
  </si>
  <si>
    <t>Human Development Index</t>
  </si>
  <si>
    <t>Magnitude zero or the figure is not large enough to be measured with the smallest unit in the table.</t>
  </si>
  <si>
    <t>HIV</t>
  </si>
  <si>
    <t>human immunodeficiency virus</t>
  </si>
  <si>
    <t xml:space="preserve">ICT  </t>
  </si>
  <si>
    <t>Information and Communication Technology</t>
  </si>
  <si>
    <t>#</t>
  </si>
  <si>
    <t>Major break in the series.</t>
  </si>
  <si>
    <t>IEA</t>
  </si>
  <si>
    <t>International Energy Agency</t>
  </si>
  <si>
    <t xml:space="preserve">% </t>
  </si>
  <si>
    <t>Percent</t>
  </si>
  <si>
    <t>ILO</t>
  </si>
  <si>
    <t xml:space="preserve">International Labour Organization </t>
  </si>
  <si>
    <t>*</t>
  </si>
  <si>
    <t>Value is provisional or an estimate and is therefore likely to change.</t>
  </si>
  <si>
    <t>ITU</t>
  </si>
  <si>
    <t>International Telecommunication Union</t>
  </si>
  <si>
    <t xml:space="preserve">MDGs </t>
  </si>
  <si>
    <t>Millennium Development Goals</t>
  </si>
  <si>
    <t>.</t>
  </si>
  <si>
    <t>A point (.) is used to indicate decimals.</t>
  </si>
  <si>
    <t xml:space="preserve">NSDS </t>
  </si>
  <si>
    <t>National Strategy for the Development of Statistics</t>
  </si>
  <si>
    <t>...</t>
  </si>
  <si>
    <t>Not applicable</t>
  </si>
  <si>
    <t xml:space="preserve">NSO </t>
  </si>
  <si>
    <t>National Statistical Office</t>
  </si>
  <si>
    <t>OECD</t>
  </si>
  <si>
    <t xml:space="preserve">Organization for Economic Co-operation and Development </t>
  </si>
  <si>
    <t>‘000</t>
  </si>
  <si>
    <t>Thousand</t>
  </si>
  <si>
    <t xml:space="preserve">SADC  </t>
  </si>
  <si>
    <t>Southern African Development Community</t>
  </si>
  <si>
    <t xml:space="preserve">UNAIDS  </t>
  </si>
  <si>
    <t xml:space="preserve">Joint United Nations Programme on HIV/AIDS </t>
  </si>
  <si>
    <t>1 sq. km</t>
  </si>
  <si>
    <t>100 Ha</t>
  </si>
  <si>
    <t>UNDP</t>
  </si>
  <si>
    <t>United Nations Development Programme</t>
  </si>
  <si>
    <t>UNFPA</t>
  </si>
  <si>
    <t>United Nations Population Fund</t>
  </si>
  <si>
    <t>Not available</t>
  </si>
  <si>
    <t>UNICEF</t>
  </si>
  <si>
    <t>United Nations International Children's Emergency Fund</t>
  </si>
  <si>
    <t xml:space="preserve">UNSD </t>
  </si>
  <si>
    <t>United Nations Statistics Division</t>
  </si>
  <si>
    <t>Blank</t>
  </si>
  <si>
    <t>No submission from Membre State</t>
  </si>
  <si>
    <t xml:space="preserve">UNESCO </t>
  </si>
  <si>
    <t>United Nations Educational, Scientific and Cultural Organization</t>
  </si>
  <si>
    <t xml:space="preserve">WHO </t>
  </si>
  <si>
    <t>World Health Orgnisation</t>
  </si>
  <si>
    <t xml:space="preserve">Space </t>
  </si>
  <si>
    <t>A space separates thousands</t>
  </si>
  <si>
    <t>WB</t>
  </si>
  <si>
    <t>World Bank</t>
  </si>
  <si>
    <t>Total</t>
  </si>
  <si>
    <t>The totals given in the tables correspond to the sum of the individual values shown in each table, unless otherwise stated. Individual figures and percentages in tables may not add up to the corresponding total, because of rounding.</t>
  </si>
  <si>
    <t xml:space="preserve">Yrs. </t>
  </si>
  <si>
    <t>Years</t>
  </si>
  <si>
    <t>TABLE OF CONTENTS</t>
  </si>
  <si>
    <t xml:space="preserve"> </t>
  </si>
  <si>
    <t>SYMBOLS, ABBREVIATIONS AND ACRONYMS</t>
  </si>
  <si>
    <t>1. POPULATION AND MIGRATION</t>
  </si>
  <si>
    <t xml:space="preserve">1.1 POPULATION  </t>
  </si>
  <si>
    <t>1.1.5    Number of private households and population in Private Households  in SADC By Size of Household,  Latest Year</t>
  </si>
  <si>
    <t>1.1.6    Population in Urban and Rural Areas of SADC , (%), 2010 - 2024</t>
  </si>
  <si>
    <t>1.1.7    Birth Rate in  SADC By  Year,   Per Thousand Inhabitants, 2010 - 2022, Selected Years</t>
  </si>
  <si>
    <t>1.1.8    Death Rate in  SADC By  Year ,  Per Thousand Inhabitants, 2010 - 2024, Selected Years</t>
  </si>
  <si>
    <t>1.1.9 Total Fertility Rate in  SADC By Year,  Number of Children Per Woman, 2010 - 2024, Selected Years</t>
  </si>
  <si>
    <t>1.1.10  Life Expectancy at Birth in SADC By Year and Sex,  2010 - 2024, Selected Years</t>
  </si>
  <si>
    <t>1.1.11  Projected Total Mid-Year  Population in SADC  By Five-Year Period, Thousand Persons, 2020 - 2060</t>
  </si>
  <si>
    <t>1.1.12  Adolescent birth Rate  in SADC, (births per 1,000 women ages 15-19), 2010 - 2023</t>
  </si>
  <si>
    <t>1.2 MIGRANT REMITTANCES</t>
  </si>
  <si>
    <t>1.2.1   Migrant Remittances Inflows in SADC, Million  US $, 2010 - 2024</t>
  </si>
  <si>
    <t>1.2.2   Migrant Remittances Outflows in SADC, Million  US $, 2010 - 2024</t>
  </si>
  <si>
    <t xml:space="preserve"> 2. SOCIAL SERVICES</t>
  </si>
  <si>
    <t>2.1 EDUCATION</t>
  </si>
  <si>
    <t>2.1.1    Adult Literacy Rate in SADC By Sex, (%), 2010 - 2024</t>
  </si>
  <si>
    <t>2.1.2    Youth Literacy Rate (Population 15-24 years old) in SADC By Sex, (%), 2010 - 2024, Selected years</t>
  </si>
  <si>
    <t>2.1.3    Official entrance age and school duration in SADC (2009-2024)</t>
  </si>
  <si>
    <t>2.1.4    Net Enrolment Ratio in Primary School  in SADC By Sex , (%), 2010 - 2024</t>
  </si>
  <si>
    <t>2.1.5    Net Enrolment Ratio in Secondary School in SADC By Sex, (%), 2010 - 2024</t>
  </si>
  <si>
    <t>2.1.5b  Net Enrolment Ratio in Lower Secondary School in SADC By Sex, (%), 2010 - 2024</t>
  </si>
  <si>
    <t>2.1.5c  Net Enrolment Ratio in Upper Secondary School in SADC By Sex, (%), 2010 - 2024</t>
  </si>
  <si>
    <t>2.1.6   Net entry rate to first Tertiary programmes for all ages By Sex, (%), 2013 - 2024</t>
  </si>
  <si>
    <t>TABLE OF CONTENTS (CONTD.)</t>
  </si>
  <si>
    <t>EDUCATION (Cont'd)</t>
  </si>
  <si>
    <t>2.1.7     Completion rate- Primary education By Sex, (%), 2007 - 2024</t>
  </si>
  <si>
    <t>2.1.8     Completion rate- Lower Secondary education By Sex, (%), 2007 - 2024</t>
  </si>
  <si>
    <t>2.1.9     Completion rate- Upper Secondary education By Sex, (%), 2007 - 2024</t>
  </si>
  <si>
    <t>2.1.10   Number of out of school children at Primary school age By Sex, 2010 - 2024</t>
  </si>
  <si>
    <t>2.1.11   Ratio of Girls/Females to Boys/Males in Primary, Secondary and Tertiary School  in SADC, 2009 - 2024</t>
  </si>
  <si>
    <t>2.1.12   Pupil-Teacher Ratio in Primary and Secondary School in SADC, Number of Pupils Per Teacher, 2010  - 2024, Selected Years</t>
  </si>
  <si>
    <t>2.1.12b Pupil-trained Teacher Ratio in Primary and Secondary School in SADC, Number of Pupils Per Teacher, 2010  - 2024, (Headcount)</t>
  </si>
  <si>
    <t>2.1.13   Higher Education Enrolment in SADC by Key Fields of Study and By Sex (Full-time equivalents), Number, 2010 - 2024</t>
  </si>
  <si>
    <t>2.1.14   Graduates in Tertiary Education  in SADC by Broad Field of Education  and By Sex, Number, 2010 - 2024</t>
  </si>
  <si>
    <t>2.1.15   Distribution of Tertiary education in SADC by field of study and share of Science, Technology, Engineering and Mathematics (%) , 2000 - 2024, Selected years</t>
  </si>
  <si>
    <t>2.2 HEALTH</t>
  </si>
  <si>
    <t>2.2.1   Infant Mortality Rate  in SADC By Year and Sex, Per Thousand Live Births, 2010 - 2024, Selected Years</t>
  </si>
  <si>
    <t>2.2.2   Under-Five Mortality Rate in SADC  By Year and Sex, Per Thousand Live Births, 2010 - 2024, Selected Years</t>
  </si>
  <si>
    <t>2.2.3   Malnutrition prevalence, weight for age (% of children under 5), 2007 - 2024, Selected years</t>
  </si>
  <si>
    <t>2.2.4   Neonatal mortality rates (per 1000 live births), 2010 - 2024, Selected years</t>
  </si>
  <si>
    <t>2.2.5   Maternal Mortality Ratio in SADC By Year, Per Hundred Thousand Live Births, 2010 - 2024, Selected Years</t>
  </si>
  <si>
    <t>2.2.6   Proportion of births attended by skilled health personnel (% of Total) in SADC, 2007 - 2024, Selected years</t>
  </si>
  <si>
    <t>2.2.7   Antenatal care coverage, at least one visit (%), 2007 - 2024, Selected years</t>
  </si>
  <si>
    <t>2.2.8   Percentage of Children in SADC Immunized for BCG, (% of One-Year-Old Children), 2010 - 2024</t>
  </si>
  <si>
    <t>2.2.9   Percentage of Children in SADC Immunized for DPT, (% of Children Ages 12-23 Months), 2010 - 2024</t>
  </si>
  <si>
    <t>2.2.10 Percentage of Children in SADC Immunized for HepB3, (% of One-Year-Old Children), 2010 - 2024</t>
  </si>
  <si>
    <t>2.2.11 Percentage of Children in SADC Immunized for Measles, (% of Children Ages 12-23 Months), 2010 - 2024</t>
  </si>
  <si>
    <t>2.2.12 Percentage of  Children in SADC Immunized for Pol3, (% of One-Year-Old Children), 2010 - 2024</t>
  </si>
  <si>
    <t>2.2.13 Prevalence of Tuberculosis in SADC,  Per Hundred Thousand  Persons, 2006 - 2024</t>
  </si>
  <si>
    <t xml:space="preserve">2.2.14 Incidence of Tuberculosis in SADC,  (Per Hundred Thousand Persons), 2008 - 2024 </t>
  </si>
  <si>
    <t>2.2.15 AIDS Deaths in SADC, Number, 1990 - 2024</t>
  </si>
  <si>
    <t>2.2.16 Prevalence Rate of HIV in SADC by Sex, (% of Population Age 15-49 Years), 2010 - 2024</t>
  </si>
  <si>
    <t>2.2.17 Adults (age 15+) living with HIV in SADC, 2010 - 2024, Selected years</t>
  </si>
  <si>
    <t>2.2.18 Adults (age 15+) newly infected with HIV in SADC, 2010 - 2024, Selected years</t>
  </si>
  <si>
    <t>2.2.19 Prevalence Rate of HIV in SADC By Sex, (% of Population Age 15-24 Years), 2010 - 2024</t>
  </si>
  <si>
    <t>2.2.20 Percentage of people living with HIV receiving antiretroviral (%) in SADC, 2010 - 2024, Selected years</t>
  </si>
  <si>
    <t>2.2.21 Incidence of malaria (per 1000 population at risk) in SADC, 2000 - 2024, Selected years</t>
  </si>
  <si>
    <t>2.2.22 Mortality attributed to cardiovascular disease, cancer, diabetes or chronic respiratory disease between exact ages 30 and 70 (%) in SADC, 2000 - 2024, Selected years</t>
  </si>
  <si>
    <t>2.2.23 Contraceptive prevalence, any method (% of women age 15-49 years old ) in SADC, 2010 - 2024, Selected years</t>
  </si>
  <si>
    <t>2.2.24 Demand for family planning satisfied by modern methods (% of married women with demand for family planning) in SADC, 2010 - 2024, Selected years</t>
  </si>
  <si>
    <t>2.3 HOUSING AND BASIC SERVICES</t>
  </si>
  <si>
    <t>3.  POVERTY AND INCOME DISTRIBUTION</t>
  </si>
  <si>
    <t>3.1    Human Development Index rank in SADC, 2010 - 2024</t>
  </si>
  <si>
    <t>3.2    Human Development Index (HDI)  in SADC, Value, 2010 - 2024, Selected Years</t>
  </si>
  <si>
    <t>3.3  Population in SADC Below National Poverty Line  By Urban and Rural Areas, (%), 2010 -2024</t>
  </si>
  <si>
    <t>3.4a  Population in SADC Below $1.90, $3.20 or $5.5 (PPP 2011) Per Day (Poverty Gap), (% Population), 2007 - 2019</t>
  </si>
  <si>
    <t>3.4b  Population in SADC Below $2.15, $3.65 or $6.85 (PPP 2017) Per Day, (% Population), 2017 - 2023</t>
  </si>
  <si>
    <t>3.4c  Population in SADC Below $3.0, $4.2 or $8.3 (PPP 2021) Per Day , (% Population), 2016 - 2024</t>
  </si>
  <si>
    <t>3.5    Inequality  (Gini Coefficient) in SADC, (%), 2010 - 2024</t>
  </si>
  <si>
    <t>3.6    Population in SADC by Income Share, (%), 2008 - 2024</t>
  </si>
  <si>
    <t>3.7  Global Multidimensional Poverty Index in SADC, 2010-2024</t>
  </si>
  <si>
    <t xml:space="preserve"> 4. GENDER EQUALITY</t>
  </si>
  <si>
    <t>4.6  Women married by age 15 (% of women 20-24 years old), 2007-2023</t>
  </si>
  <si>
    <t>5. LABOUR AND EMPLOYMENT</t>
  </si>
  <si>
    <t>5.1    Total Labour Force  in SADC, Thousand, 2010 - 2024</t>
  </si>
  <si>
    <t>5.2    Labour Force Participation Rate in SADC By Sex,  % of Female or Male Population of  Age 15-64 Years, 2010 - 2024</t>
  </si>
  <si>
    <t>5.3    Unemployment Rate in SADC for Persons of Age 15 Years And Above By Sex, (%), 2006 - 2024</t>
  </si>
  <si>
    <t>5.4    Unemployment, total (% of total labor force) in SADC  By Sex, (%), 2010 - 2024</t>
  </si>
  <si>
    <t>5.5    Unemployment Rate  in SADC for Persons of Age 15 - 24  Years Old By Sex, (% of labor force 15-24 years), 2010 - 2024</t>
  </si>
  <si>
    <t>5.6    Proportion of youth (15 - 24  Years Old) not in education, employment or training By Sex, (%), 2010 - 2024</t>
  </si>
  <si>
    <t>5.7    Unemployment Rate  in SADC for Persons with advanced education, (% of tota labor force with advanced education), 2010 - 2024</t>
  </si>
  <si>
    <t>5.8    Employment by sector (%), 2010 - 2024</t>
  </si>
  <si>
    <t xml:space="preserve">POPULATION </t>
  </si>
  <si>
    <t xml:space="preserve">AND </t>
  </si>
  <si>
    <t>MIGRATION</t>
  </si>
  <si>
    <t>1.1</t>
  </si>
  <si>
    <t>POPULATION</t>
  </si>
  <si>
    <t>SADC Member States</t>
  </si>
  <si>
    <t>Back to Content Page</t>
  </si>
  <si>
    <t>Angola</t>
  </si>
  <si>
    <t>Botswana</t>
  </si>
  <si>
    <t>Comores</t>
  </si>
  <si>
    <t>n.a</t>
  </si>
  <si>
    <t xml:space="preserve">D.R.C  </t>
  </si>
  <si>
    <t>Eswatini</t>
  </si>
  <si>
    <t>Lesotho</t>
  </si>
  <si>
    <t>Madagascar</t>
  </si>
  <si>
    <t>Malawi</t>
  </si>
  <si>
    <t>Mauritius</t>
  </si>
  <si>
    <t>Mozambique</t>
  </si>
  <si>
    <t xml:space="preserve">Namibia </t>
  </si>
  <si>
    <t>Seychelles</t>
  </si>
  <si>
    <t>South Africa</t>
  </si>
  <si>
    <t>Tanzania</t>
  </si>
  <si>
    <t>Zambia</t>
  </si>
  <si>
    <t xml:space="preserve">Zimbabwe </t>
  </si>
  <si>
    <t>SADC Total</t>
  </si>
  <si>
    <t xml:space="preserve">Source: </t>
  </si>
  <si>
    <t xml:space="preserve">National Statistics Offices of Member States </t>
  </si>
  <si>
    <t>Country</t>
  </si>
  <si>
    <t>Comoros</t>
  </si>
  <si>
    <t>Democratic Republic of Congo</t>
  </si>
  <si>
    <t>United Republic of Tanzania</t>
  </si>
  <si>
    <t>SADC-Total</t>
  </si>
  <si>
    <t>Source:</t>
  </si>
  <si>
    <t>Derived from Table 1.1.1 using  formula : Population growth = (year2 - year1) x 100 / year1</t>
  </si>
  <si>
    <t xml:space="preserve">Total Land Area, Sq. Km </t>
  </si>
  <si>
    <t>Population Density, Person  Per Sq. Km</t>
  </si>
  <si>
    <t>SADC - Total</t>
  </si>
  <si>
    <t xml:space="preserve">Notes: </t>
  </si>
  <si>
    <t xml:space="preserve">Total land area excludes area covered by water </t>
  </si>
  <si>
    <t>1 sq. km = 100 ha</t>
  </si>
  <si>
    <t>Derived using Population totals from Table 1.1.1:  Population density = population / area (sq. km):   DRC (2000 - 2015), Lesotho(2000-2005, 2007-2010), Madagascar (2000-2013); SADC Total</t>
  </si>
  <si>
    <t>SADC Selected Indicators: Angola (2016-2018), Botswana (2016-2018), Comoros (2008-2018), Democratic Republic of Congo (2016-2018), Eswatini (2018), Lesotho (2017, 2018), Malawi (2016-2018), Mozambique (2016-2018), Namibia (2016-2018), Seychelles (2016-2018), Zambia (2016-2018)</t>
  </si>
  <si>
    <t xml:space="preserve">Total </t>
  </si>
  <si>
    <t xml:space="preserve">Child </t>
  </si>
  <si>
    <t xml:space="preserve">Elderly  </t>
  </si>
  <si>
    <t>World DataBank, Health Nutrition and Population Statistics, database: Education Statistics - All Indicators: http://databank.worldbank.org/data/, downloaded: 22 September 2016:    Data for 2015 for: Democratic Republic of Congo, Seychelles</t>
  </si>
  <si>
    <t>World DataBank, Health Nutrition and Population Statistics, database: https://databank.worldbank.org/source/health-nutrition-and-population-statistics, downloaded: 6 December 2019:    Data for 2016-2018 for: Angola, Botswana, Comoros, Democratic Republic of Congo, Malawi, Mozambique, Namibia, Seychelles, Zambia,  Eswatini (2018), Lesotho (2017,2018), Zimbabwe (2018)</t>
  </si>
  <si>
    <t>World DataBank, Health Nutrition and Population Statistics, database: https://databank.worldbank.org/source/health-nutrition-and-population-statistics, downloaded: 30 November 2020:   For 2019: Comoros, Eswatini, Lesotho, Madagascar, Malawi, Seychelles, Zambia and Zimbabwe</t>
  </si>
  <si>
    <t>World DataBank, Health Nutrition and Population Statistics, database: https://databank.worldbank.org/source/health-nutrition-and-population-statistics, downloaded: 20 February 2025: ( For 2020-2022, except for Angola, Madagascar, Mauritius and  Mozambique)</t>
  </si>
  <si>
    <t>Table 1.1.5   Population in Private Households  in SADC By Size of Household, Person Per Household, Latest Year</t>
  </si>
  <si>
    <t>Latest Year</t>
  </si>
  <si>
    <t>Person Per Household</t>
  </si>
  <si>
    <t>Number of Private households that the head of family is a woman (Number)</t>
  </si>
  <si>
    <t>All Households</t>
  </si>
  <si>
    <t>6+</t>
  </si>
  <si>
    <t>n.a.</t>
  </si>
  <si>
    <t>Urban</t>
  </si>
  <si>
    <t>Rural</t>
  </si>
  <si>
    <t>World DataBank, Health Nutrition and Population Statistics: http://databank.worldbank.org/data/views/reports/tableview.aspx; downloaded 16 October 2013: Angola (2010 - 2012), Botswana (2010 - 2012),  Democratic Republic of Congo (2010 - 2012),  Namibia (2010 &amp; 2012),  South Africa (2010 - 2012),   Zimbabwe (2010 - 2011)</t>
  </si>
  <si>
    <t xml:space="preserve">World DataBank, Health Nutrition and Population  Statistics, database: Education Statistics - All Indicators: http://databank.worldbank.org/data/, downloaded: 9 October 2014:    Data for 2012-2013 for: Angola, Botswana, Democratic Republic of Congo,  Namibia, South Africa  </t>
  </si>
  <si>
    <t>World DataBank, Health Nutrition and Population  Statistics, database: Education Statistics - All Indicators: http://databank.worldbank.org/data/, downloaded:22 September 2016:    Data for 2012-2013 for Democratic Republic of Congo, United Republic of Tanzania (2015)</t>
  </si>
  <si>
    <t>World DataBank, Health Nutrition and Population Statistics, database: https://databank.worldbank.org/source/health-nutrition-and-population-statistics, downloaded: 6 December 2019:    Data for 2007-2018 for: Comoros and Seychelles. Data for 2016-2018 for: Angola, Botswana, Democratic Republic of Congo, Malawi, Mozambique, Namibia, Zambia. Data for 2018 for Eswatini and Zimbabwe. Data for 2017-2018 for Lesotho</t>
  </si>
  <si>
    <t>World DataBank, Health Nutrition and Population Statistics, database: https://databank.worldbank.org/source/health-nutrition-and-population-statistics, downloaded: 30 November 2020: Data for 2019 for Comoros, Eswatini, Lesotho, Madagascar, Malawi, Seychelles, South Africa, Zambia and Zimbabwe</t>
  </si>
  <si>
    <t>World DataBank, Health Nutrition and Population Statistics, database: https://databank.worldbank.org/source/health-nutrition-and-population-statistics, downloaded: 30 January 2024: ( For 2020-2022, except for Angola, Comoros, Mauritius and  Mozambique)</t>
  </si>
  <si>
    <t>World DataBank, Health Nutrition and Population Statistics, database: https://databank.worldbank.org/source/health-nutrition-and-population-statistics, downloaded: 30 January 2025: ( For 2023-2024)</t>
  </si>
  <si>
    <t xml:space="preserve"> Per Thousand Inhabitants</t>
  </si>
  <si>
    <t>World DataBank, Health Nutrition and Population Statistics: http://databank.worldbank.org/data/views/reports/tableview.aspx; downloaded 16 October 2013: Angola (1980- 2011), Botswana  (1980, 185 - 1990, 1995 - 2000, 2002 - 2011),  Democratic Republic of Congo  (1980- 2011), Lesotho  (1980- 2011), Madagascar  (1980- 2011),  Malawi  (1980- 2007), Mauritius  (1981, 1991),  Namibia  (1980- 2011),  Seychelles  (1981, 1991),   Swaziland  (1980- 2006), United Republic of Tanzania  (1980- 2001), Zambia  (1980- 2011), Zimbabwe  (1980- 2011)</t>
  </si>
  <si>
    <t xml:space="preserve">World DataBank, Health Nutrition and Population Statistics, database: Education Statistics - All Indicators: http://databank.worldbank.org/data/, downloaded: 9 October 2014:    Data for 2012-2013 for: Angola, Democratic Republic of Congo, Madagascar,   Namibia, Zimbabwe  </t>
  </si>
  <si>
    <t xml:space="preserve">World DataBank, Health Nutrition and Population Statistics, database: Education Statistics - All Indicators: http://databank.worldbank.org/data/, downloaded: 22 September 2016:    Data for : Angola (2013), Democratic Republic of Congo (2013 - 2014), Madagascar (2013-2-14),   Zimbabwe (2013)  </t>
  </si>
  <si>
    <t xml:space="preserve">World Bank Data: https://data.worldbank.org/indicator/sp.dyn.cbrt.in, downloaded: 6 December 2019:    Data for : Angola (2016-2017), Botswana (2016-2017), Comoros (2000-2017), Democratic Republic of Congo (2015 - 2017), Eswatini (2017), Lesotho (2017), Madagascar (2015-2016), Malawi (2016-2017),  Mozambique (2016-2017),Namibia (2015-2017), Seychelles (2016-2017), Zambia (2016-2017),  Zimbabwe (2016)  </t>
  </si>
  <si>
    <t>World DataBank, Health Nutrition and Population Statistics, database: http://databank.worldbank.org/data/, downloaded: 30 November 2020. No data available for 2019 and 2020.</t>
  </si>
  <si>
    <t>World DataBank, Health Nutrition and Population Statistics, database: http://databank.worldbank.org/data/, downloaded: 30 January 2024 (For 2018-2021, except for Angola, Comoros, Madagascar, Mauritius, Mozambique and Namibia)</t>
  </si>
  <si>
    <t>World DataBank, Health Nutrition and Population Statistics, database: http://databank.worldbank.org/data/, downloaded: 20 February 2025 (For 2022)</t>
  </si>
  <si>
    <t>World DataBank, Health Nutrition and Population Statistics: http://databank.worldbank.org/data/views/reports/tableview.aspx; downloaded 16 October 2013: Angola (1980-2011), Botswana (1980, 1985-1990, 1995-2000, 2002-2010),  Democratic Republic of Congo(1980-2011), Lesotho(1980-1990, 1995-2011), Madagascar (1980-2011),  Malawi (1980-1990, 1995-2007), Mauritius (1981), Namibia (1980-2011),  Seychelles (1981, South Africa (1980-2001, Swaziland (1980-2006), United Republic of Tanzania (1980-2001), Zambia(1980-2011), Zimbabwe (1980-2011)</t>
  </si>
  <si>
    <t>World DataBank, Health Nutrition and Population Statistics, database: Education Statistics - All Indicators: http://databank.worldbank.org/data/, downloaded: 9 October 2014:    Data for 2012-2013 for: Angola, Democratic Republic of Congo, Madagascar,   Namibia;  Zimbabwe (2013)</t>
  </si>
  <si>
    <t xml:space="preserve">World DataBank, Health Nutrition and Population Statistics, database: Education Statistics - All Indicators: http://databank.worldbank.org/data/, downloaded: 22 September 2016:    Data for : Angola (2013), Democratic Republic of Congo (2013 - 2014), Madagascar (2013-2-14),   Zimbabwe (2013-2014)  </t>
  </si>
  <si>
    <t xml:space="preserve">World DataBank, Health Nutrition and Population Statistics, database: https://databank.worldbank.org/source/health-nutrition-and-population-statistics#, downloaded: 6 December 2019:    Data for : Angola (2016-207), Botswana (2016-2017), Comoros (2006-2017), Democratic Republic of Congo (2015 - 2017), Lesotho (2017), Madagascar (2015-2017),  Malawi (2016-2017),Mozambique (2016-2017),Namibia (2015-2017), Seychelles (2016-2017), Zambia (2016-2017),  Zimbabwe (2015-2016)  </t>
  </si>
  <si>
    <t>World DataBank, Health Nutrition and Population Statistics, database: https://databank.worldbank.org/source/health-nutrition-and-population-statistics#, downloaded: 30 November 2020. Data not available for 2019 and 2020.</t>
  </si>
  <si>
    <t>Number of Children Per Woman</t>
  </si>
  <si>
    <t>World DataBank, Health Nutrition and Population Statistics: http://databank.worldbank.org/data/views/reports/tableview.aspx; downloaded 16 October 2013: Angola (1980-2002), Botswana(1980, 1985-1990, 1995),  Democratic Republic of Congo (1980-2002), Lesotho (1980-2002), Madagascar (1980-2002),  Malawi (1980-1995), Mauritius (1980-1995),  Namibia (1980-1990, 1995, 2002),  South Africa (1980-2001), Swaziland (1980-2002), United Republic of Tanzania (1980-1995), Zambia (1980-1995), Zimbabwe (1980-2002)</t>
  </si>
  <si>
    <t xml:space="preserve">World DataBank, Health Nutrition and Population Statistics, database: Education Statistics - All Indicators: http://databank.worldbank.org/data/, downloaded: 9 October 2014:    Democratic Republic of Congo (2012),  Namibia (2012) </t>
  </si>
  <si>
    <t>SADC Selected indicators: For 2016-2018: Angola, Botswana, Democratic Republic of Congo, Malawi, Mozambique, Namibia, Seychelles, Zambia. For 2017-2018: Lesotho. For 2018: Eswatini. For 2016-2017: Madagascar. For 2016, 2018: Zimbabwe. For 2008-2018: Comoros</t>
  </si>
  <si>
    <t>World Health Organization: https://platform.who.int/data/maternal-newborn-child-adolescent-ageing/indicator-explorer-new/MCA/total-fertility-rate-(live-births-per-woman), downloaded 20 February 2025 (Data 2019-2023)</t>
  </si>
  <si>
    <t xml:space="preserve">  Male</t>
  </si>
  <si>
    <t xml:space="preserve"> Female</t>
  </si>
  <si>
    <t xml:space="preserve">World DataBank, Health Nutrition and Population Statistics: http://databank.worldbank.org/data/views/reports/tableview.aspx; downloaded 16 October 2013: Angola (1980-2002, Male &amp; Female: 2003-2011), Botswana (1980, 1985-1990, 1995, Male &amp; Female: 2000, 2002),  Democratic Republic of Congo (1980-2002, Male &amp; Female: 2003-2011), Lesotho (1980-2002, Male &amp; Female: 2009-2010), Madagascar (1980-2011),  Malawi (1980-1995), Mauritius (1980-1995, Male &amp; Female: 2000-2011), Mozambique (1980-2002, Male &amp; Female: 2003-2006), Namibia (1980-2002, Male &amp; Female: 2006-2011),  Seychelles (Male &amp; Female: 2002-2011), South Africa (1980-2001), Swaziland (1980-2001, Male &amp; Female: 2002-2006), United Republic of Tanzania (1980-1995, Male &amp; Female: 2000-2001), Zambia (1980-1995, Male &amp; Female: 2008), Zimbabwe (1980-2002, Male &amp; Female: 2003-2006) </t>
  </si>
  <si>
    <t>World DataBank, Health Nutrition and Population Statistics, database: Education Statistics - All Indicators: http://databank.worldbank.org/data/, downloaded: 9 October 2014:    Democratic Republic of Congo (2012), Madagascar (2005-2012), Namibia (2012), Zimbabwe (2012)</t>
  </si>
  <si>
    <t>SADC Selected Indicators (2018 from UNICEF website): Angola (Total 2016-2018), Comoros (Total 2008-2018), Mozambique (Total 2016-2018), Zambia (Total 2016-2018), Zimbabwe (Total 2016,Total 2018)</t>
  </si>
  <si>
    <t>World DataBank, Health Nutrition and Population Statistics, database: https://databank.worldbank.org/source/health-nutrition-and-population-statistics/, downloaded: 9 December 2019: Democratic Republic of Congo (2016-2018), Madagascar (2016-2018), Malawi (2016-2018), Namibia (2016-2018), Seychelles (2016-2018), Eswatini (2018), Lesotho (2017-2018)</t>
  </si>
  <si>
    <t>World DataBank, Health Nutrition and Population Statistics, database: https://databank.worldbank.org/source/health-nutrition-and-population-statistics/, downloaded: 30 November 2020: No available data for 2019 and 2020</t>
  </si>
  <si>
    <t>World DataBank, Health Nutrition and Population Statistics, database: https://databank.worldbank.org/source/health-nutrition-and-population-statistics/, downloaded: 30 January 2024 (Data for 2020-2021 for all Member States except Angola, Comoros, Madagascar, Mauritius and Mozambique. Data for 2018-2019 for DRC, Eswatini, Lesotho, Malawi, Namibia, Seychelles, Zambia and Zimbabwe)</t>
  </si>
  <si>
    <t>Table 1.1.11  Projected Total Mid-Year  Population in SADC, Thousand Persons, 2020 - 2060, Selected Years</t>
  </si>
  <si>
    <t xml:space="preserve">Medium variant, United Nations, Department of Economic and Social Affairs, Population Division, World Population Prospects: The 2012 Revision, New York, 2013: http://data.un.org/; downloaded 16 October 2013: Angola (2020-2060), Botswana (2020-2060),  Democratic Republic of Congo (2020-2060),  Mauritius (2055 - 2060), Namibia (2020-2060),  Zimbabwe (2020-2060)  </t>
  </si>
  <si>
    <t>Per Thousand Women aged 15-19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</si>
  <si>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</si>
  <si>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</si>
  <si>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</si>
  <si>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</si>
  <si>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</si>
  <si>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</si>
  <si>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</si>
  <si>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</si>
  <si>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</si>
  <si>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</si>
  <si>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</si>
  <si>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</si>
  <si>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</si>
  <si>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</si>
  <si>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</si>
  <si>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</si>
  <si>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</si>
  <si>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</si>
  <si>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</si>
  <si>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</si>
  <si>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</si>
  <si>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</si>
  <si>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</si>
  <si>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Democratic Republic of the Congo</t>
  </si>
  <si>
    <t>Namibia</t>
  </si>
  <si>
    <t>Zimbabwe</t>
  </si>
  <si>
    <t>World Health Organization: https://www.who.int/data/gho/data/indicators/indicator-details/GHO/adolescent-birth-rate-(per-1000-women-aged-15-19-years), Downloaded 19 February 2025</t>
  </si>
  <si>
    <t>1.2</t>
  </si>
  <si>
    <t xml:space="preserve">MIGRANT </t>
  </si>
  <si>
    <t>REMITTANCES</t>
  </si>
  <si>
    <t>Table 1.2.1   Migrant Remittances Inflows in SADC, Million US $, 2010 - 2024</t>
  </si>
  <si>
    <t>Remittances Inflows, Million US $</t>
  </si>
  <si>
    <t>World Bank, https://data.worldbank.org/indicator/BX.TRF.PWKR.CD.DT, downloaded: 03 March 2025: Angola, Comoros, Democratic Republic of Congo, Lesotho (2021-23), Madagascar, Malawi (2010-2017), Mauritius (2010-2016), Namibia, Seychelles (2010-2014), South Africa, Tanzania and Zambia (2010-2011).</t>
  </si>
  <si>
    <t>National Statistics Offices of Member States ( Botswana (2010-2024), Eswatini, Lesotho (2010-2020), Malawi (2018-2024), Mauritius (2017-2024), Mozambique, Seychelles (2015-2024), Zambia (2012-2024), Zimbabwe)</t>
  </si>
  <si>
    <t>Table 1.2.2  Migrant Remittances Outflows in SADC, Million US $, 2010 - 2024</t>
  </si>
  <si>
    <t xml:space="preserve">Country </t>
  </si>
  <si>
    <t xml:space="preserve">Migrant Remittance Outflows, Million US $ </t>
  </si>
  <si>
    <t>World Bank, https://data.worldbank.org/indicator/BX.TRF.PWKR.CD.DT, downloaded: 03 March 2025:  Angola (2023-2024), Comoros, Democratic Republic of Congo, Lesotho, Madagascar, Malawi (2010-2019), Namibia, Seychelles (2010-2014), South Africa, Tanzania, Zambia (2010-2011) and Zimbabwe.</t>
  </si>
  <si>
    <t>National Statistics Offices of Member States (Angola (2010-2022), Botswana, Eswatini, Malawi (2020-2024), Mauritius (2017-2024), Mozambique, Seychelles (2015-2024), Zambia (2012-2024))</t>
  </si>
  <si>
    <t>SOCIAL SERVICES</t>
  </si>
  <si>
    <t>2.1</t>
  </si>
  <si>
    <t>EDUCATION</t>
  </si>
  <si>
    <t>Table 2.1.1  Adult Literacy Rate in SADC By Sex, (%), 2010 - 2024</t>
  </si>
  <si>
    <t>Sex</t>
  </si>
  <si>
    <t>Female</t>
  </si>
  <si>
    <t>Male</t>
  </si>
  <si>
    <t>Gender Statistics Database, The World Bank: http://databank.worldbank.org/Data/Views/VariableSelection/SelectVariables.aspx?source=Gender%20Statistics, Downloaded, 14 April 2011</t>
  </si>
  <si>
    <t>World DataBank, Health Nutrition and Population Statistics: http://databank.worldbank.org/data/views/reports/tableview.aspx; downloaded 17 October 2013: Angola (2001, 2010),  Democratic Republic of Congo (2001, 2010), Lesotho (2010), Madagascar (2000, 2009),  Mauritius (2010), Namibia (2010),  Seychelles (2002, 2010), Zambia (2002, 2010), Zimbabwe (2010)</t>
  </si>
  <si>
    <t>World DataBank, database: Education Statistics - All Indicators: http://databank.worldbank.org/data/, downloaded: 12 October 2014:  Democratic Republic of Congo (2007, 2011), Madagascar (2001-2008, 2010-2013), Namibia (2011-2013)</t>
  </si>
  <si>
    <t>World DataBank, http://databank.worldbank.org/data/reports.aspx?source=education-statistics-~-all-indicators#/, downloaded:  9 August 2016:  Data for 2015 for Democratic Republic of Congo, Lesotho, Madagascar, Mauritius, Swaziland, Zambia</t>
  </si>
  <si>
    <t>UNESCO Institute for Statistics, http://data.uis.unesco.org/#, downloaded:  18 September 2019:  Data for 2016-2018 for Angola, Botswana, Democratic Republic of Congo, Lesotho, Malawi, Mauritius, Namibia, Seychelles, Zambia. Data for 2017-2018 for Eswatini. Data for 2011: Zimbabwe and Namibia. Data for 2012 and 2018: Comoros</t>
  </si>
  <si>
    <t>UNESCO Institute of Statistics, http://data.uis.unesco.org/#, downloaded: 9 October 2020: Updates for Madagascar 2018 and Malawi 2015</t>
  </si>
  <si>
    <t>UNESCO Institute of Statistics, http://data.uis.unesco.org/#, downloaded: 25 November 2020: Updates for Angola 2018</t>
  </si>
  <si>
    <t>World DataBank, Health Nutrition and Population Statistics: http://databank.worldbank.org/data/views/reports/tableview.aspx; downloaded November 2023: 2022: Angola, Comoros,  Democratic Republic of Congo, Lesotho, Madagascar, Malawi. 2020:Eswatini, Seychelles, Zambia. 2021:Mauritius, Namibia, South Africa</t>
  </si>
  <si>
    <t>UNESCO Institute of Statistics, http://data.uis.unesco.org/#, downloaded: 25 March 2026: Updates 2023 &amp; 2024</t>
  </si>
  <si>
    <t>National Statistics Offices of Member States: Lesotho (2013-2014), Madagascar (2021), Mauritius, Mozambique, Tanzania, Zimbabwe</t>
  </si>
  <si>
    <t xml:space="preserve">Definition: </t>
  </si>
  <si>
    <t>Adult literacy rate is the percentage of people ages 15 and above who can, with understanding, read and write a short, simple statement on their everyday life.</t>
  </si>
  <si>
    <t>Table 2.1.2  Youth Literacy Rate (Population 15-24 years old) in SADC By Sex, (%), 2010 - 2024</t>
  </si>
  <si>
    <t>UNESCO Institute for Statistics: http://data.uis.unesco.org/#, Downloaded, 25 November 2020</t>
  </si>
  <si>
    <t>World DataBank, Health Nutrition and Population Statistics: http://databank.worldbank.org/data/views/reports/tableview.aspx; downloaded November 2023:  Angola (2022), Comoros (2022),  Democratic Republic of Congo (2022), Eswatini (2020), Lesotho (2022), Madagascar (2021-2022), Malawi (2020 &amp; 2022), Mauritius(2021), Mozambique (2020), Namibia (2021), Seychelles (2020),  South Africa (2021), Tanzania(2022), Zambia (2020),  Zimbabwe (2019 &amp; 2022)</t>
  </si>
  <si>
    <t>Table 2.1.3  Official entrance age and school duration in SADC, 2009 - 2024</t>
  </si>
  <si>
    <t xml:space="preserve">Official entrance age to: </t>
  </si>
  <si>
    <t>Pre-primary/Early childhood(ISCED 0)</t>
  </si>
  <si>
    <t>Primary (ISCED 1)</t>
  </si>
  <si>
    <t>Lower Secondary (ISCED 2)</t>
  </si>
  <si>
    <t>Higher Secondary (ISCED 3)</t>
  </si>
  <si>
    <t>Theorical duration (years)</t>
  </si>
  <si>
    <t>Number of year compulsory education</t>
  </si>
  <si>
    <t>UNESCO Institute for Statistics: http://data.uis.unesco.org/#, Downloaded, 18 November 2019</t>
  </si>
  <si>
    <t>UNESCO Institute for Statistics: http://data.uis.unesco.org/#, Downloaded, November 2023. Data for 2017-2022</t>
  </si>
  <si>
    <t>UNESCO Institute for Statistics: http://data.uis.unesco.org/#, Downloaded, February 2025. Data for 2023</t>
  </si>
  <si>
    <t>UNESCO Institute for Statistics: http://data.uis.unesco.org/#, Downloaded, March 2026. Data for 2024</t>
  </si>
  <si>
    <t>Table 2.1.3  (contd.) Official entrance age and school duration in SADC, 2009 - 2024</t>
  </si>
  <si>
    <t>Table 2.1.4   Net Enrolment Ratio in Primary School  in SADC By Sex, (%), 2010 - 2024</t>
  </si>
  <si>
    <t>World DataBank, Health Nutrition and Population Statistics: http://databank.worldbank.org/data/views/reports/tableview.aspx; downloaded 17 October 2013: Angola (2008-2010),     Namibia,  Seychelles (2005),  Zambia (2009-2011), Zimbabwe</t>
  </si>
  <si>
    <t>World DataBank, database: Education Statistics - All Indicators: http://databank.worldbank.org/data/, downloaded: 12 October 2014:  Democratic Republic of Congo, Namibia (2011-2012), Zambia (2012)</t>
  </si>
  <si>
    <t>World DataBank, database: Education Statistics - All Indicators: http://databank.worldbank.org/data/, downloaded: 27 September 2016:  Namibia (2013)</t>
  </si>
  <si>
    <t>UNESCO Institute for Statistics: http://data.uis.unesco.org/Index.aspx?queryid=144#, downloaded: 18 November 2019:  Comoros (2007, 2013, 2014, 2017), Eswatini (2017), Mozambique (2016-2018), Namibia (Total 2017, 2018), Zambia (2017)</t>
  </si>
  <si>
    <t>UNESCO Institute for Statistics: http://data.uis.unesco.org/#,Downloaded: 1 December 2020: Eswatini (2018), Malawi (2013-2019), Seychelles (2019), South Africa (2017-2018)</t>
  </si>
  <si>
    <t>UNESCO Institute for Statistics: http://data.uis.unesco.org/#,Downloaded: November 2023. Botswana (2021), Comoros (2018), Eswatini (2019), Madagascar (2019-20), Seychelles (2020-22), South Africa (2017-2018)</t>
  </si>
  <si>
    <t>UNESCO Institute for Statistics: http://data.uis.unesco.org/#,Downloaded:March 2026. Angola (2023), Botswana (2021), Comoros (2021, 2022, 2024), Eswatini (2022), Madagascar (2022-24), Malawi (2021-23), Namibia (2019-2024), Seychelles (2023-24), South Africa (2022-23), Tanzania (2024), Zambia (2024).</t>
  </si>
  <si>
    <t>National Statistics Offices of Member States: Angola (2010-2019), Botswana (2013-2018), DRC (2018), Lesotho, Madagascar (2021), Mauritius, Mozambique, Tanzania, Zimbabwe.</t>
  </si>
  <si>
    <t>Table 2.1.5   Net Enrolment Ratio in Secondary School in SADC By Sex, (%), 2010 - 2024</t>
  </si>
  <si>
    <t xml:space="preserve"> Source: </t>
  </si>
  <si>
    <t>World DataBank, Health Nutrition and Population Statistics: http://databank.worldbank.org/data/views/reports/tableview.aspx; downloaded 17 October 2013: Angola (2008-2010),      Madagascar,  Malawi (2000-2011),  Mozambique (2000-2006), Namibia (2000-2007)</t>
  </si>
  <si>
    <t>World DataBank, database: Education Statistics - All Indicators: http://databank.worldbank.org/data/, downloaded: 12 October 2014:  Malawi 2012</t>
  </si>
  <si>
    <t xml:space="preserve">World DataBank, database: Education Statistics - All Indicators: http://databank.worldbank.org/data/, downloaded: 27 September 2016:  Botswana (2013 total), Madagascar (2011 - 2012, 2014), Namibia (2013), </t>
  </si>
  <si>
    <t>UNESCO Institute for Statistics: http://data.uis.unesco.org/Index.aspx?queryid=144#, downloaded: 18 November 2019:  Comoros (2013, 2014, 2017), Madagascar (2015-2018), Malawi (2016, 2018),South Africa (2017)</t>
  </si>
  <si>
    <t>National Statistics Offices of Member States : Angola (2010-2019), Botswana (2013-2022), DRC (2018), Lesotho, Madagascar (2021), Mauritius, Mozambique, Tanzania, Zimbabwe.</t>
  </si>
  <si>
    <t xml:space="preserve">United Republic of Tanzania </t>
  </si>
  <si>
    <t>Table 2.1.5b   Net Enrolment Ratio in Lower Secondary School in SADC By Sex, (%), 2010 - 2024</t>
  </si>
  <si>
    <t>UNESCO Institute for Statistics: http://data.uis.unesco.org/#,Downloaded: March 2026</t>
  </si>
  <si>
    <t>Table 2.1.5c   Net Enrolment Ratio in Upper Secondary School in SADC By Sex, (%), 2010 - 2024</t>
  </si>
  <si>
    <t>Table 2.1.6   Net entry rate to first tertiary programmes for all ages By Sex, (%), 2013 - 2024</t>
  </si>
  <si>
    <t>Table 2.1.7   Completion rate-Primary education By Sex , (%), 2007 - 2024</t>
  </si>
  <si>
    <t>UNESCO Institute for Statistics: http://data.uis.unesco.org/#, Downloaded, 9 October 2020</t>
  </si>
  <si>
    <t>National Statistics Offices of Member States.  Angola(2019), DRC (2018), Lesotho (2013-2023), Madascar (2018), Mauritius, Mozambique (2013-2023), Tanzania (2018-2023), Zimbabwe (2019-2024)</t>
  </si>
  <si>
    <t>World DataBank, Health Nutrition and Population Statistics: http://databank.worldbank.org/data/views/reports/tableview.aspx; downloaded November 2023:  Angola (2008-11), Botswana(2008, 2009, 2012-13), Comoros (2007, 2013-14, 2017),  Democratic Republic of Congo (2014-15, 2020-21), Eswatini (2014-19),  Madagascar (2010-17, 2019-22), Malawi (2019 &amp; 2021), Mozambique (2012-22), Namibia (2018 &amp; 2022), Seychelles (2008-22),  South Africa (2018-21), Zimbabwe (2020 &amp; 2021)</t>
  </si>
  <si>
    <t>World DataBank, Health Nutrition and Population Statistics: http://databank.worldbank.org/data/views/reports/tableview.aspx; downloaded February 2025:  Angola (2021-2022), Botswana(2014,2022), Eswatini (2023), Lesotho (2023), Madagascar (2010-17, 2019-22), Malawi (2022,2023), Mozambique (2013-2024), Seychelles (2023),  South Africa (2022), Tanzania (2010-2023)</t>
  </si>
  <si>
    <t>UNESCO Institute for Statistics: http://data.uis.unesco.org/#,Downloaded: March 2026: Angola (2023), Botswana(2023), Comoros (2022), Democratic Republic of Congo (2023), Lesotho (2024), South Africa (2023-24), Zambia (2024).</t>
  </si>
  <si>
    <t>Table 2.1.8   Completion rate-Lower secondary education By Sex , (%), 2007 - 2024</t>
  </si>
  <si>
    <t>World DataBank, Health Nutrition and Population Statistics: http://databank.worldbank.org/data/views/reports/tableview.aspx; downloaded November 2023:  Angola (2008-11), Botswana(2008, 2012-14), Comoros (2013-14),  Democratic Republic of Congo (2014 &amp; 2017), Eswatini (2015-19), Madagascar (2010-17, 2019-22), Malawi (2011-13, 2021-22), Mauritius (2008-21), Mozambique (2012-22), Namibia (2008-12, 2015-22), Seychelles (2008-22),  South Africa (2018-21), Tanzania (2016-22), Zimbabwe (2012-13, 2016-18, 2020-21)</t>
  </si>
  <si>
    <t>World DataBank, Health Nutrition and Population Statistics: http://databank.worldbank.org/data/views/reports/tableview.aspx; downloaded February 2025:  Angola (2021), Botswana(2022, Comoros (2021), Eswatini (2023), Lesotho (2009-2023), Madagascar ( 2023), Malawi (2011-13, 2021-22), Mauritius (2023), Mozambique (2023), Seychelles (2023), Tanzania (2023)</t>
  </si>
  <si>
    <t>National Statistics Offices of Member States:  Madagascar (2018)</t>
  </si>
  <si>
    <t>UNESCO Institute for Statistics: http://data.uis.unesco.org/#,Downloaded: March 2026: Angola (2023), Botswana (2023), Comoros (2022), Democratic Republic of Congo (2023), Eswatini (2022), Lesotho (2024), South Africa (2020-2024), Zambia (2024).</t>
  </si>
  <si>
    <t>Table 2.1.9   Completion rate-Upper secondary education By Sex , (%), 2007 - 2024</t>
  </si>
  <si>
    <t>UNESCO Institute for Statistics: http://data.uis.unesco.org/#,Downloaded: March 2026. Data updated 2010-2024</t>
  </si>
  <si>
    <t>Table 2.1.10   Number of out of school  children at Primary school age By Sex , 2010 - 2024</t>
  </si>
  <si>
    <t>UNESCO Institute for Statistics: http://data.uis.unesco.org/#,Downloaded: March 2026. Data updated 2020-2024</t>
  </si>
  <si>
    <t>National Statistics Offices of Member States. Madagascar (2018), Mozambique Zimbabwe (2022)</t>
  </si>
  <si>
    <t>Table 2.1.11  Ratio of Girls/Females to Boys/Males in Primary, Secondary and Tertiary School  in SADC, 2009 - 2024</t>
  </si>
  <si>
    <t xml:space="preserve"> Country</t>
  </si>
  <si>
    <t>Level</t>
  </si>
  <si>
    <t>Pri</t>
  </si>
  <si>
    <t>Sec</t>
  </si>
  <si>
    <t>Ter</t>
  </si>
  <si>
    <t>Notes</t>
  </si>
  <si>
    <t>Pri = Primary; Sec = Secondary; Ter = Tertiary</t>
  </si>
  <si>
    <t>Source: </t>
  </si>
  <si>
    <t>Gender Parity Index in Primary, Secondary and Tertiary School, Millennium Development Goals Database | United Nations Statistics Division: UNData - http://unstats.un.org/unsd/; downloaded October 2013: Democratic Republic of Congo (2007-2011), Madagascar</t>
  </si>
  <si>
    <t>Millenium Development Goals Database: http://data.un.org/;  downloaded: 10 October 2014: Democratic Republic of Congo (2012), Madagascar (2012)</t>
  </si>
  <si>
    <t>World DataBank, database: Education Statistics - All Indicators: http://databank.worldbank.org/data/, downloaded: 12 October 2014:  Namibia (Secondary: 2008-2010, 2012); Zimbabwe (2011-2012)</t>
  </si>
  <si>
    <t>World DataBank, database: Education Statistics - All Indicators: http://databank.worldbank.org/data/, downloaded:  27 September 2016:  Angoal (2013 Tertiary), Democratic Republic of Congo (2013), Lesotho (2012 - 2013 tertiary), Madagascar ( 2013 Primary &amp; Tertiary), Namibia (2013 Primary), Seychelles (2011-2014 Tertiary), Zimbabwe (2013 Tertiary)</t>
  </si>
  <si>
    <t>UNESCO Institute for Statistics: http://data.uis.unesco.org/Index.aspx?queryid=144#, downloaded: 18 November 2019:  Comoros (2013, 2014, 2017), Eswatini (Primary 2017/2018), Madagascar (Secondary 2015-2018), Malawi (Secondary 2016, 2018), Mozambique (Primary 2016-2018), Seychelles (Secondary 2016-2018), South Africa (Primary and Secondary 2017), Zambia (Primary 2017)</t>
  </si>
  <si>
    <t>National Statistics Offices of Member States: Lesotho (2013-2023), Mauritius, Mozambique, Zimbabwe</t>
  </si>
  <si>
    <t>Table 2.1.12   Pupil-Teacher Ratio in Primary and Secondary School in SADC, Number of Pupils Per Teacher, 2010  - 2024, Selected Years</t>
  </si>
  <si>
    <t xml:space="preserve">Pri </t>
  </si>
  <si>
    <t xml:space="preserve">Sec </t>
  </si>
  <si>
    <t>UNESCO Institute for Statistics (UIS) Data Centre, UNData: http://data.un.org/; downloaded 18 October 2013: Angola (2000-2001, 2010), Botswana (2000, 2002-2004),  Democratic Republic of Congo (2002, 2007-2011), Lesotho (2000, 2002-2004, 2011), Madagascar,  Malawi (2000, 2002-2005), Mauritius (2000, 2002-2004), Mozambique (2000, 2002-2004), Namibia (2000, 2002-2004, 2010),  Seychelles (2000, 2002-2004), South Africa (2000, 2002-2004, 2006, 2008-2009), Swaziland (2000, 2002-2004), United Republic of Tanzania (2000, 2002-2004), Zambia (2000, 2002-2004, 2010), Zimbabwe (2000, 2002-2004)</t>
  </si>
  <si>
    <t>World DataBank, database: Education Statistics - All Indicators: http://databank.worldbank.org/data/, downloaded: 12 October 2014:  Democratic Republic of Congo (2012), South Africa (Primary, 2012)</t>
  </si>
  <si>
    <t>World DataBank, database: Education Statistics - All Indicators: http://databank.worldbank.org/data/, downloaded: 9 August 2016:  Democratic Republic of Congo (2013 - 2014), Madagascar (2013 Primary), Mozambique ( 2012 - 2013 Secondary), South Africa (Primary, 2013 Primary), Zambia (2012 Primary)</t>
  </si>
  <si>
    <t>UNESCO Institute for Statistics: http://data.uis.unesco.org/, downloaded: 18 November 2019:  Angola (Primary 2015, Seondary 2016), Comoros, Democratic Republic of Congo (Primary and Secondary 2015), Eswatini (Primary 2017), Madagascar (Primary 2015, 2016, 2018, Secondary 2017, 2018), Malawi (Primary and Secondary  2018), Mozambique (Primary 2016-2018, Secondary 2015/2017), Namibia (Primary 2018), Seychelles (Primary and Secondary 2016-2018), South Africa (Primary 2014/2015 and Secondary 2015/2016/2017), Zambia (Primary 2016/2017)</t>
  </si>
  <si>
    <t>World DataBank, database: Education Statistics - All Indicators: http://databank.worldbank.org/data/: November 2023: Eswatini (Primary 2018),  Seychelles (Primary and Secondary 2019)</t>
  </si>
  <si>
    <t>National Statistics Offices of Member States (Lesotho, Madagascar, Mauritius, Mozambique, Tanzania and Zimbabwe)</t>
  </si>
  <si>
    <r>
      <t xml:space="preserve">Notes: </t>
    </r>
    <r>
      <rPr>
        <sz val="11"/>
        <color theme="1"/>
        <rFont val="Tahoma"/>
        <family val="2"/>
      </rPr>
      <t>Pri = Primary; Sec = Secondary</t>
    </r>
  </si>
  <si>
    <t>Table 2.1.12b   Pupil-trained Teacher Ratio in Primary and Secondary School in SADC, Number of Pupils Per Teacher, 2010  - 2024, (Headcount)</t>
  </si>
  <si>
    <t>Pre-primary</t>
  </si>
  <si>
    <t>Primary</t>
  </si>
  <si>
    <t>Secondary</t>
  </si>
  <si>
    <t>UNESCO Institute for Statistics: http://data.uis.unesco.org/, downloaded: 1st December 2020</t>
  </si>
  <si>
    <t>World DataBank, database: Education Statistics - All Indicators: http://databank.worldbank.org/data/: November 2023: No updated data</t>
  </si>
  <si>
    <t>NOTE:</t>
  </si>
  <si>
    <t>Administrative data</t>
  </si>
  <si>
    <r>
      <rPr>
        <b/>
        <sz val="11"/>
        <color theme="1"/>
        <rFont val="Calibri"/>
        <family val="2"/>
        <scheme val="minor"/>
      </rPr>
      <t>Pupil-trained teacher ratio</t>
    </r>
    <r>
      <rPr>
        <sz val="11"/>
        <color theme="1"/>
        <rFont val="Calibri"/>
        <family val="2"/>
        <scheme val="minor"/>
      </rPr>
      <t xml:space="preserve"> by education level: Average number of pupils per trained teacher at each level of education (pre-primary, primary, secondary education) in a given academic year.</t>
    </r>
  </si>
  <si>
    <r>
      <rPr>
        <b/>
        <sz val="11"/>
        <color theme="1"/>
        <rFont val="Calibri"/>
        <family val="2"/>
        <scheme val="minor"/>
      </rPr>
      <t>A trained teache</t>
    </r>
    <r>
      <rPr>
        <sz val="11"/>
        <color theme="1"/>
        <rFont val="Calibri"/>
        <family val="2"/>
        <scheme val="minor"/>
      </rPr>
      <t>r is one who has received at least the minimum organized pedagogical teacher training pre-service and in-service required for teaching at the relevant level in a given country in a given academic year.</t>
    </r>
  </si>
  <si>
    <t>National Statistics Offices of Member States: Lesotho (2023), Zimbabwe (2019-2023)</t>
  </si>
  <si>
    <t>Table 2.1.13   Higher Education Enrolment in SADC by Key Fields of Study and By Sex (Full-time equivalents), Number, 2010 - 2024</t>
  </si>
  <si>
    <t>Key Field of Study</t>
  </si>
  <si>
    <t>Agriculture</t>
  </si>
  <si>
    <t>Education</t>
  </si>
  <si>
    <t>Science</t>
  </si>
  <si>
    <t>Engineering</t>
  </si>
  <si>
    <t>Humanities and arts</t>
  </si>
  <si>
    <t>Social Science</t>
  </si>
  <si>
    <t>Business and Law</t>
  </si>
  <si>
    <t>Health and Welfare</t>
  </si>
  <si>
    <t>Unspecified Programmes</t>
  </si>
  <si>
    <t xml:space="preserve">SADC Secretariat, Education and Skills Section, Directorate of Social and Human Development and Special Programmes (SHD &amp; SP), Table D9. Distribution of Higher Education Enrolment by Key Fields of Study; Enrolment in universities by Key Fields of Study     (Full-time equivalents): Botswana,  Malawi (2008),  Namibia,  Swaziland </t>
  </si>
  <si>
    <t>World DataBank, database: Education Statistics - All Indicators: http://databank.worldbank.org/data/, downloaded: 12 October 2014: Angola (2002),  Democratic Republic of Congo (2011-2012), Madagascar (2005-2012), Zimbabwe (2010-2012)</t>
  </si>
  <si>
    <t>Data not available for Comoros</t>
  </si>
  <si>
    <t>Table 2.1.13  (contd.) Higher Education Enrolment in SADC by Key Fields of Study and By Sex (Full-time equivalents), Number, 2010 - 2024</t>
  </si>
  <si>
    <t>Table 2.1.13  (contd.)  Higher Education Enrolment in SADC by Key Fields of Study and By Sex (Full-time equivalents), Number, 2010 - 2024</t>
  </si>
  <si>
    <t>na</t>
  </si>
  <si>
    <t>Information and Communication Technologies</t>
  </si>
  <si>
    <t>Services</t>
  </si>
  <si>
    <t>General &amp; Other Programmes</t>
  </si>
  <si>
    <t>Table  2.1.14  Graduates in Tertiary Education  in SADC by Broad Field of Education  and By Sex, Number, 2010 - 2024</t>
  </si>
  <si>
    <t>Broad Field of Education</t>
  </si>
  <si>
    <t>Social sciences, business and law</t>
  </si>
  <si>
    <t>Engineering, manufacturing and construction</t>
  </si>
  <si>
    <t>Health and welfare</t>
  </si>
  <si>
    <t>General programmes</t>
  </si>
  <si>
    <t>United Nations Educational, Scientific, and Cultural Organization (UNESCO): Table 16, http://stats.uis.unesco.org/unesco/TableViewer/tableView.aspx?ReportId=169; downloaded: 26/08/2011: Angola, Botswana,  Lesotho, Madagascar, Malawi, Namibia,   Swaziland, United Republic of Tanzania</t>
  </si>
  <si>
    <t>World DataBank, database: Education Statistics - All Indicators: http://databank.worldbank.org/data/, downloaded: 12 October 2014: Botswana (2011), Democratic Republic of Congo, Madagascar (2010-2012), Mauritus (2010), Mozambique (2004-2005)Namibia, Zimbabwe (2010-2012)</t>
  </si>
  <si>
    <t>Table  2.1.14  (contd.) Graduates in Tertiary Education  in SADC by Broad Field of Education  and By Sex, Number, 2010 - 2024</t>
  </si>
  <si>
    <t>General / Unspecified programmes</t>
  </si>
  <si>
    <t>N/d</t>
  </si>
  <si>
    <t>Unspecified programmes</t>
  </si>
  <si>
    <t>1 007</t>
  </si>
  <si>
    <t>Unspecified / unknown</t>
  </si>
  <si>
    <t>1 801</t>
  </si>
  <si>
    <t>1 988</t>
  </si>
  <si>
    <t>3 420</t>
  </si>
  <si>
    <t>3 799</t>
  </si>
  <si>
    <t>5 221</t>
  </si>
  <si>
    <t>…</t>
  </si>
  <si>
    <t>Table  2.1.14  (contd.)Graduates in Tertiary Education  in SADC by Broad Field of Education  and By Sex, Number, 2010 - 2024</t>
  </si>
  <si>
    <t>Table 2.1.15 Distribution of Tertiary education by field of study and share of Science, Technology, Engineering and Mathematics (%) , 2000 - 2023 Selected years</t>
  </si>
  <si>
    <t>Distribution of Tertiary education by Field of study (%)</t>
  </si>
  <si>
    <t>Percentage of graduates from tertiary education graduating from Education programmes, both sexes (%)</t>
  </si>
  <si>
    <t>Percentage of graduates from tertiary education graduating from Arts and Humanities programmes, both sexes (%)</t>
  </si>
  <si>
    <t>Percentage of graduates from tertiary education graduating from Social Sciences, Journalism and Information programmes, both sexes (%)</t>
  </si>
  <si>
    <t>Percentage of graduates from tertiary education graduating from Business, Administration and Law  programmes, both sexes (%)</t>
  </si>
  <si>
    <t>Percentage of graduates from tertiary education graduating from Natural Sciences, Mathematics and Statistics programmes, both sexes (%)</t>
  </si>
  <si>
    <t>Percentage of graduates from tertiary education graduating from Information and Communication Technologies programmes, both sexes (%)</t>
  </si>
  <si>
    <t>Percentage of graduates from tertiary education graduating from Engineering, Manufacturing and Construction  programmes, both sexes (%)</t>
  </si>
  <si>
    <t>Percentage of graduates from tertiary education graduating from Agriculture, Forestry, Fisheries and Veterinary programmes, both sexes (%)</t>
  </si>
  <si>
    <t>Percentage of graduates from tertiary education graduating from  Health and Welfare programmes, both sexes (%)</t>
  </si>
  <si>
    <t>Percentage of graduates from tertiary education graduating from Services programmes, both sexes (%)</t>
  </si>
  <si>
    <t>Percentage of graduates from tertiary education graduating from programmes in unspecified fields, both sexes (%)</t>
  </si>
  <si>
    <t>Percentage of female graduates from tertiary education graduating from Education programmes, female (%)</t>
  </si>
  <si>
    <t>Percentage of female graduates from tertiary education graduating from Arts and Humanities programmes, female  (%)</t>
  </si>
  <si>
    <t>Percentage of female graduates from tertiary education graduating from Social Sciences, Journalism and Information programmes, female  (%)</t>
  </si>
  <si>
    <t>Percentage of female graduates from tertiary education graduating from Business, Administration and Law programmes, female (%)</t>
  </si>
  <si>
    <t>Percentage of female graduates from tertiary education graduating from Natural Sciences, Mathematics and Statistics programmes, female (%)</t>
  </si>
  <si>
    <t>Percentage of female graduates from tertiary education graduating from Information and Communication Technologies programmes, female (%)</t>
  </si>
  <si>
    <t>Percentage of female graduates from tertiary education graduating from Engineering, Manufacturing and Construction programmes, female (%)</t>
  </si>
  <si>
    <t>Percentage of female graduates from tertiary education graduating from Agriculture, Forestry, Fisheries and Veterinary programmes, female (%)</t>
  </si>
  <si>
    <t>Percentage of female graduates from tertiary education graduating from Health and Welfare programmes, female (%)</t>
  </si>
  <si>
    <t>Percentage of female graduates from tertiary education graduating from Services programmes, female (%)</t>
  </si>
  <si>
    <t>Percentage of female graduates from tertiary education graduating from programmes in unspecified fields, female (%)</t>
  </si>
  <si>
    <t>UNESCO Institute for Statistics: http://data.uis.unesco.org/#, Downloaded, November 2023</t>
  </si>
  <si>
    <t>Table 2.1.15 (Cont'd) Distribution of Tertiary education by field of study and share of Science, Technology, Engineering and Mathematics (%), 2000 - 2023, Selected years</t>
  </si>
  <si>
    <t>Distribution of Tertiary education by Field of study (%)
(Cont'd)</t>
  </si>
  <si>
    <t>Percentage of male graduates from tertiary education graduating from Education programmes, male (%)</t>
  </si>
  <si>
    <t>Percentage of male graduates from tertiary education graduating from Arts and Humanities programmes, male  (%)</t>
  </si>
  <si>
    <t>Percentage of male graduates from tertiary education graduating from Social Sciences, Journalism and Information programmes, male  (%)</t>
  </si>
  <si>
    <t>Percentage of male graduates from tertiary education graduating from Business, Administration and Law programmes, male (%)</t>
  </si>
  <si>
    <t>Percentage of male graduates from tertiary education graduating from Natural Sciences, Mathematics and Statistics programmes, male (%)</t>
  </si>
  <si>
    <t>Percentage of male graduates from tertiary education graduating from Information and Communication Technologies programmes, male (%)</t>
  </si>
  <si>
    <t>Percentage of male graduates from tertiary education graduating from Engineering, Manufacturing and Construction programmes, male (%)</t>
  </si>
  <si>
    <t>Percentage of male graduates from tertiary education graduating from Agriculture, Forestry, Fisheries and Veterinary programmes, male (%)</t>
  </si>
  <si>
    <t>Percentage of male graduates from tertiary education graduating from Health and Welfare programmes, male (%)</t>
  </si>
  <si>
    <t>Percentage of male graduates from tertiary education graduating from Services programmes, male (%)</t>
  </si>
  <si>
    <t>Percentage of male graduates from tertiary education graduating from programmes in unspecified fields, male (%)</t>
  </si>
  <si>
    <t>Share of Science, Technology, Engineering and Mathematics on Tertiary education (%)</t>
  </si>
  <si>
    <t>Percentage of graduates from Science, Technology, Engineering and Mathematics programmes in tertiary education, both sexes (%)</t>
  </si>
  <si>
    <t>Percentage of graduates from programmes other than Science, Technology, Engineering and Mathematics in tertiary education, both sexes (%)</t>
  </si>
  <si>
    <t>Percentage of female graduates from Science, Technology, Engineering and Mathematics programmes in tertiary education, female (%)</t>
  </si>
  <si>
    <t>Percentage of female graduates from programmes other than Science, Technology, Engineering and Mathematics in tertiary education, female (%)</t>
  </si>
  <si>
    <t>Percentage of male graduates from Science, Technology, Engineering and Mathematics programmes in tertiary education, male (%)</t>
  </si>
  <si>
    <t>Percentage of male graduates from programmes other than Science, Technology, Engineering and Mathematics in tertiary education, male (%)</t>
  </si>
  <si>
    <t>Table 2.1.15 (Cont'd) Distribution of Tertiary education by field of study and share of Science, Technology, Engineering and Mathematics (%) , 2000 - 2019, Selected years</t>
  </si>
  <si>
    <t>Table 2.1.15 (Cont'd) Distribution of Tertiary education by field of study and share of Science, Technology, Engineering and Mathematics (%), 2000 - 2019, Selected years</t>
  </si>
  <si>
    <t>Table 2.1.15 (Cont'd) Distribution of Tertiary education by field of study and share of Science, Technology, Engineering and Mathematics (%) , 2000 - 2023, Selected years</t>
  </si>
  <si>
    <t>Table 2.1.15 (Cont'd)  Distribution of Tertiary education by field of study and share of Science, Technology, Engineering and Mathematics (%), 2000 - 2023, Selected years</t>
  </si>
  <si>
    <t>..</t>
  </si>
  <si>
    <t>Table 2.1.15 (Cont'd)  Distribution of Tertiary education by field of study and share of Science, Technology, Engineering and Mathematics (%), 2000 - 2019, Selected years</t>
  </si>
  <si>
    <t>Table 2.1.15 (Cont'd)  Distribution of Tertiary education by field of study and share of Science, Technology, Engineering and Mathematics (%), 2000 - 2020, Selected years</t>
  </si>
  <si>
    <t>Table 2.1.15 (Cont'd)  Distribution of Tertiary education by field of study and share of Science, Technology, Engineering and Mathematics (%), 2011 - 2023, Selected years</t>
  </si>
  <si>
    <t>Table 2.1.15 (Cont'd) Distribution of Tertiary education by field of study and share of Science, Technology, Engineering and Mathematics (%) in Seychelles, 2000 - 2019, Selected years</t>
  </si>
  <si>
    <t>Table 2.1.15 (Cont'd) Distribution of Tertiary education by field of study and share of Science, Technology, Engineering and Mathematics (%), 2000 - 2022, Selected years</t>
  </si>
  <si>
    <t>2.2</t>
  </si>
  <si>
    <t>HEALTH</t>
  </si>
  <si>
    <t>Table 2.2.1  Infant Mortality Rate  in SADC By Year and Sex, Per Thousand Live Births, 2010 - 2014</t>
  </si>
  <si>
    <t>Table 2.2.1 (contd.)  Infant Mortality Rate  in SADC By Year and Sex, Per Thousand Live Births, 2014 - 2019</t>
  </si>
  <si>
    <t>Table 2.2.1 (contd.)  Infant Mortality Rate  in SADC By Year and Sex, Per Thousand Live Births, 2020 - 2024</t>
  </si>
  <si>
    <t>World DataBank, Health Nutrition and Population Statistics: http://databank.worldbank.org/data/views/reports/tableview.aspx; downloaded 17 October 2013: Data for 1980-2012 (Angola,  Botswana,  Democratic Republic of Congo, Lesotho, Madagascar,  Malawi, Namibia, Zambia), Data for 1980-2006 (Mozambique, Swazailand),  Data for 1980- 2002 (Seychelles, South Africa), Swaziland, Data for 1980 - 1985 (United Republic of Tanzania), Data for 1980, 2001-2004, 2006-2007, 2011 (Zimbabwe)</t>
  </si>
  <si>
    <t>World DataBank, Health Nutrition and Population Statistics, database: Education Statistics - All Indicators: http://databank.worldbank.org/data/, downloaded: 12 October 2014: Data for 2013 for:  Botswana, Democratic Republic of Congo, Namibia, South Africa</t>
  </si>
  <si>
    <t>World DataBank, Health Nutrition and Population Statistics, database: Education Statistics - All Indicators: http://databank.worldbank.org/data/, downloaded: 6 July 2016: Democratic Republic of Congo (2015), Madagascar (2014 Total), Namibia (2014 Total)</t>
  </si>
  <si>
    <t>World DataBank, Health Nutrition and Population Statistics: https://databank.worldbank.org/source/health-nutrition-and-population-statistics/, downloaded: 12 November 2019:  Data for Total 2016 and 2017 and Total, Male and Female for 2018 for Angola, Botswana, Democratic Republic of Congo,  Malawi, Mozambique, Namibia, Seychelles, Tanzania, Zambia, Zimbabwe. For Comoros (2007-2018). Eswatini (2018). Madagascar (Total 2016, Total 2017), South Africa (2018)</t>
  </si>
  <si>
    <t>World DataBank, Health Nutrition and Population Statistics: https://databank.worldbank.org/source/health-nutrition-and-population-statistics/, downloaded: 3 December 2020:  Data for 2019 for Democratic Republic of Congo, Madagascar. For Comoros (2007-2019). For Eswatini (2017-2019), For Namibia, Seychelles,  Zambia, Zimbabwe (2016-2019). For Lesotho, Malawi (2015-2019)</t>
  </si>
  <si>
    <t>World DataBank, Health Nutrition and Population Statistics: https://databank.worldbank.org/source/health-nutrition-and-population-statistics/, downloaded:March 2026: Data for 2020-2023- Comoros, Democratic Republic of Congo, Eswatini, Lesotho, Namibia, Zambia, Zimababwe. Data for 2023: Madagascar, South Africa, Tanzania</t>
  </si>
  <si>
    <t>National Statistics Offices of Member States: Angola (2010-2024), Botswana (2013-2023), Democratic Republic of Congo (2024), Madagascar (2010-2022), Malawi (2023-2024), Mauritius (2013-2024), Mozambique, Seychelles, South Africa, Tanzania (2015, 2022).</t>
  </si>
  <si>
    <t>Table 2.2.2  Under-Five Mortality Rate in SADC  By Year and Sex, Per Thousand Live Births, 2010 - 2014</t>
  </si>
  <si>
    <t>Table 2.2.2 (contd.)  Under-Five Mortality Rate in SADC  By Year and Sex, Per Thousand Live Births, 2015 - 2019</t>
  </si>
  <si>
    <t>Table 2.2.2 (contd.)  Under-Five Mortality Rate in SADC  By Year and Sex, Per Thousand Live Births, , 2020 - 2024</t>
  </si>
  <si>
    <t>World DataBank, Health Nutrition and Population Statistics: http://databank.worldbank.org/data/views/reports/tableview.aspx; downloaded 17 October 2013:  Angola, Botswana,  Democratic Republic of Congo, Lesotho, Madagascar,  Malawi,  Mozambique, Namibia,  South Africa (1980-2002), Swaziland (1980-2006), United Republic of Tanzania (19080-1985), Zambia, Zimbabwe</t>
  </si>
  <si>
    <t>World DataBank, Health Nutrition and Population Statistics: http://databank.worldbank.org/data/views/reports/tableview.aspx; downloaded 6 July 2016:  Democratic Republic of Congo (2015), Lesotho (2014 - 2015 Total), Mozambique (2014 Total), Namibia (2014 Total),  Zambia (2015)</t>
  </si>
  <si>
    <t>World DataBank, Health Nutrition and Population Statistics: https://databank.worldbank.org/source/health-nutrition-and-population-statistics/, downloaded: 12 November 2019:  Data for Total 2016 and 2017 and Total, Male and Female for 2018 for Angola, Botswana, Democratic Republic of Congo,  Malawi,  Namibia, Seychelles, Tanzania, Zambia, Zimbabwe. For Comoros (2006-2018). Eswatini (2018). Madagascar (Total 2016, Total 2017), Mozambique (2015, Total 2016/2017, 2018), South Africa (2018)</t>
  </si>
  <si>
    <t>World DataBank, Health Nutrition and Population Statistics: https://databank.worldbank.org/source/health-nutrition-and-population-statistics/, downloaded: February 2025:  Data for 2022 for Angola, Comoros, Eswatini, Lesotho, Malawi, Namibia,  Zambia and Zimbabwe</t>
  </si>
  <si>
    <t>World DataBank, Health Nutrition and Population Statistics: https://databank.worldbank.org/source/health-nutrition-and-population-statistics/, downloaded: March 2026:  Data for 2023 for Angola, Comoros, Eswatini, Lesotho, Madagascar, Malawi, Namibia, South Africa, Tanzania, and Zambia.</t>
  </si>
  <si>
    <t>National Statistics Offices of Member States: Angola, Botswana, Democratic Republic of Congo (2013-2015, 2020-2024), Madagascar (2010-2022), Malawi (2023-2024), Mauritius (2013-2024), Mozambique (2010-2018, 2022-2023), Seychelles, South Africa, Tanzania (2015, 2022), Zimbabwe (2023, 2024)</t>
  </si>
  <si>
    <t>Table 2.2.3 Malnutrition prevalence, weight for age (% of children under 5), 2007 - 2024</t>
  </si>
  <si>
    <t>% Children under 5</t>
  </si>
  <si>
    <t>World Bank DataBank, Health, Nutrition and Population Statistics:https://databank.worldbank.org/source/health-nutrition-and-population-statistics#, Downloaded, March 2026</t>
  </si>
  <si>
    <t>National Statistics Offices of Member States: Botswana (2017-2023), Democratic Republic of Congo (2013-2024), Zimbabwe (2015-2024)</t>
  </si>
  <si>
    <t>Table 2.2.4 Neonatal mortality rates (per 1000 live births), 2010 - 2024</t>
  </si>
  <si>
    <t>Per  1000 live births</t>
  </si>
  <si>
    <t>World Bank DataBank, Health, Nutrition and Population Statistics: https://databank.worldbank.org/source/health-nutrition-and-population-statistics#, Downloaded, March 2026</t>
  </si>
  <si>
    <t>National Statistics Offices of Member States: Angola (2015, 2016, 2023, 2024), Bostwana (2018-2023), Democratic Republic of Congo (2013-  2024), Madagascar (2010-2022), Mauritius , Mozambique (2022-2023), Seychelles (2010-2022), South Africa (2010-2022), Tanzania (2022), Zimbabwe (2015-2024)</t>
  </si>
  <si>
    <t>Table 2.2.5 Maternal Mortality Ratio in SADC By Year, Per Hundred Thousand Live Births, 2010 - 2024</t>
  </si>
  <si>
    <t>World DataBank, Health Nutrition and Population Statistics: http://databank.worldbank.org/data/views/reports/tableview.aspx; downloaded 18 October 2013: Angola (1990-2005, 2010),   Democratic Republic of Congo (1990-2001), Madagascar (1990-2001), Mozambique (2010), Namibia (2010), South Africa (2010), Swaziland (2010),  Zambia (2010)</t>
  </si>
  <si>
    <t>World DataBank, Health Nutrition and Population Statistics: http://databank.worldbank.org/data/views/reports/tableview.aspx; downloaded 6 July 2016: Angola (2006 - 2007, 2011 - 2012, 2015),   Democratic Republic of Congo (2005 - 2015), Madagascar (2005 - 2014), Malawi (2007, 2009, 2011-2012), Mozambique (2006, 2009, 2012, 2014), Namibia (2006-2007, 2009, 2011-2012, 2014), South Africa (2011-2012, 2014-2015), Swaziland (2006, 2009, 2011-2012, 2014-2015),  Zambia (2015), Zimbabwe (2011)</t>
  </si>
  <si>
    <t>Trends in Maternal Mortality: 1990-2008. Estimates Developed by WHO, UNICEF, UNFPA and the World Bank.Gender Statistics Database, The World Bank:  http://databank.worldbank.org/Data/Views/VariableSelection/SelectVariables.aspx?source=Gender%20Statistics, Downloaded: 14 April 2011: Angola (2008), Malawi, Namibia (1990-2006), Zambia (1990-2008)</t>
  </si>
  <si>
    <t>Millennium Development Goals: http://mdgs.un.org/unsd/mdg/Data.aspx; downloaded 11 October 2014: Datta for 2013 for: Angola, Democratic Republic of Congo,   Mozambique, Namibia, South Africa, Zimbawe</t>
  </si>
  <si>
    <t>HDI 2018: Angola (2017, 2018), Botswana (2017, 2018), Comoros (2010-2017), Democratic Republic of Congo (2016, 2017), Lesotho (2017), Madagascar (2016, 2017), Malawi (2015-2017), Mozambique (2015-2017), Namibia (2016, 2017), South Africa (2016, 2017), Tanzania (2016, 2017), Zambia (2016, 2017), Zimbabwe (2016, 2017)</t>
  </si>
  <si>
    <t>World DataBank, Health Nutrition and Population Statistics: http://databank.worldbank.org/data/views/reports/tableview.aspx; downloaded March 2026</t>
  </si>
  <si>
    <t>National Statistics Offices of Member States: Botswana (2013-2023), Democratic Republic of Congo (2013- 2021), Mauritius, Mozambique (2011, 2017, 2022, 2023), Seychelles (2022-2023), Tanzania (2022), Zimbabwe</t>
  </si>
  <si>
    <t>Table 2.2.6 Proportion of births attended by  skilled health personnel (% of total) in SADC, 2007 - 2024</t>
  </si>
  <si>
    <t xml:space="preserve">Source:  </t>
  </si>
  <si>
    <t>World Bank DataBank, Health, Nutrition and Population Statistics: https://databank.worldbank.org/source/health-nutrition-and-population-statistics#, Downloaded, 15 November 2019</t>
  </si>
  <si>
    <t>World Bank DataBank, Health, Nutrition and Population Statistics: https://databank.worldbank.org/source/health-nutrition-and-population-statistics#, Downloaded, 27 November 2020</t>
  </si>
  <si>
    <t xml:space="preserve">National Statistics Offices of Member States: Angola (2023, 2024), Botswana (2017-2023), Democratic Republic of Congo (2013-2024), Madagascar (2010-2022), Mauritius, Mozambique, Seychelles (2022-2023), Tanzania (2022), </t>
  </si>
  <si>
    <t>Table 2.2.7 Antenatal care coverage, at least one visit (% ) in SADC, 2007 - 2024</t>
  </si>
  <si>
    <t xml:space="preserve">National Statistics Offices of Member States: Democratic Republic of Congo (2013-2024), Madagascar (2010-2022), Mauritius, Mozambique, Seychelles (2022-2023), Tanzania (2022), </t>
  </si>
  <si>
    <t>Table 2.2.8 Percentage of Children in SADC Immunized for BCG, (% of One-Year-Old Children), 2010 - 2024</t>
  </si>
  <si>
    <t>World DataBank, Health Nutrition and Population Statistics, database: Education Statistics - All Indicators: http://databank.worldbank.org/data/, downloaded: 12 October 2014: Angola (2013),  Data for 2012-2013 for:  Democratic Republic of Congo, Lesotho, Madagascar, Namibia, South Africa, Zimbabwe</t>
  </si>
  <si>
    <t>World Bank DataBank, Health Nutrition and Population Statistics, https://databank.worldbank.org/source/health-nutrition-and-population-statistics/, downloaded 12 November 2019.  Angola (2016-2018), Botswana (2016-2018), Comoros (2007-2018), Democratic Republic of Congo (2015-2018), Eswatini (2017, 2018), Lesotho (2016, 2017), Madagascar (2014-2017), Malawi (2015-2018), Mozambique (2014-2018), Namibia (2016- 2018), Seychelles (2016-2018), South Africa (2014, 2015, 2017, 2018), Tanzania (2016- 2018), Zambia (2014-2018), Zimbabwe (2016-2018)</t>
  </si>
  <si>
    <t>World Bank DataBank, Health Nutrition and Population Statistics, https://databank.worldbank.org/source/health-nutrition-and-population-statistics/, downloaded 3 December 2020. Data for 2019 for all Member States except Botswana, Mauritius, Mozambique and Tanzania</t>
  </si>
  <si>
    <t>National Statistics Offices of Member States: Angola (2023, 2024),  Botswana (2010-2023), Democratic Republic of Congo (2013-2024),  Madagascar (2010-2022), Mauritius, Mozambique, Seychelles, Tanzania, (2015, 2022), Zimbabwe</t>
  </si>
  <si>
    <t>Table 2.2.9 Percentage of Children in SADC Immunized for DPT, (% of Children Ages 12-23 Months), 2010 - 2024</t>
  </si>
  <si>
    <t>World Bank Data,https://data.worldbank.org/, downloaded 12 November 2019.  Angola (2016-2018), Botswana (2016-2018), Comoros (2007-2018), Democratic Republic of Congo (2014-2018), Eswatini (2017, 2018), Lesotho (2016, 2017), Madagascar (2014-2017), Malawi (2015-2018), Mozambique (2016-2018), Namibia (2014- 2018), Seychelles (2016-2018), South Africa ( 2017, 2018), Tanzania (2016- 2018), Zambia (2015-2018), Zimbabwe (2016-2018)</t>
  </si>
  <si>
    <t>National Statistics Offices of Member States: Angola (2023, 2024), Democratic Republic of Congo (2013-2024), Madagascar (2010-2022), Mauritius, Mozambique, Seychelles (2010-2023), Tanzania, (2015, 2022), Zimbabwe</t>
  </si>
  <si>
    <t>Table 2.2.10 Percentage of Children in SADC Immunized for HepB3, (% of One-Year-Old Children), 2010 - 2024</t>
  </si>
  <si>
    <t>World DataBank, Health Nutrition and Population Statistics, database: Education Statistics - All Indicators: http://databank.worldbank.org/data/, downloaded: 12 October 2014:  Data for 2012-2013 for:  Angola (199502006), Democratic Republic of Congo, Lesotho, Madagascar, Namibia, South Africa, Zimbabwe (1995-2013); Malawi (2012)</t>
  </si>
  <si>
    <t>World Bank Data,https://data.worldbank.org/, downloaded 12 November 2019.  Angola (2016-2018), Botswana (2016-2018), Comoros (2007-2018), Democratic Republic of Congo (2015-2018), Eswatini (2017, 2018), Lesotho (2015-2017), Madagascar (2014-2017), Malawi (2015-2018), Mozambique (2013-2018), Namibia (2014- 2018), Seychelles (2016-2018), South Africa ( 2014,2015,2017, 2018), Tanzania (2016- 2018), Zambia (2015-2018), Zimbabwe (2016-2018)</t>
  </si>
  <si>
    <t>World Bank DataBank, Health Nutrition and Population Statistics, https://databank.worldbank.org/source/health-nutrition-and-population-statistics/, downloaded 3 December 2020. Data for 2019 for all Member States except Botswana, Mauritius and Tanzania</t>
  </si>
  <si>
    <t>National Statistics Offices of Member States: Angola (2023, 2024), Botswana, Madagascar (2010-2022), Mauritius, Mozambique (2010-2020), Seychelles (2010-2023), Zimbabwe</t>
  </si>
  <si>
    <t>Table 2.2.11    Percentage of Children in SADC Immunized for Measles, (% of Children Ages 12-23 Months), 2010 - 2024</t>
  </si>
  <si>
    <t>World DataBank, Health Nutrition and Population Statistics, database: Education Statistics - All Indicators: http://databank.worldbank.org/data/, downloaded: 12 October 2014: Data for 2012-2013 for:  Democratic Republic of Congo (1991-2013), Lesotho, Madagascar, Namibia, South Africa, Zimbabwe</t>
  </si>
  <si>
    <t>World Bank Data,https://data.worldbank.org/, downloaded 12 November 2019.  Angola (2016-2018), Botswana (2016-2018), Comoros (2007-2018), Democratic Republic of Congo (2015-2018), Eswatini (2017, 2018), Lesotho (2015-2017), Madagascar (2014-2017), Malawi (2015-2018), Mozambique (2016-2018), Namibia (2014- 2018), Seychelles (2016-2018), South Africa ( 2014,2015,2017, 2018), Tanzania (2016- 2018), Zambia (2015-2018), Zimbabwe (2016-2018)</t>
  </si>
  <si>
    <t>National Statistics Offices of Member States: Angola (2023, 2024), Botswana (2023), Democratic Republic of Congo (2013-2024), Madagascar (2010-2022), Mauritius, Mozambique, Seychelles (2010-2023), Tanzania, (2015, 2022), Zimbabwe</t>
  </si>
  <si>
    <t>Table 2.2.12   Percentage of  Children in SADC Immunized for Pol3, (% of One-Year-Old Children), 2010 - 2024</t>
  </si>
  <si>
    <t>World DataBank, Health Nutrition and Population Statistics, database: Education Statistics - All Indicators: http://databank.worldbank.org/data/, downloaded: 12 October 2014: Angola (2013), Democratic Republic of Congo (1990-2013), Lesotho (2010-2013); Data for 2012-2013 for:   Madagascar,  Namibia, South Africa, Zimbabwe</t>
  </si>
  <si>
    <t>World DataBank, Health Nutrition and Population Statistics, database: https://databank.worldbank.org/source/health-nutrition-and-population-statistics/, downloaded 12 November 2019.  Angola (2016-2018), Botswana (2016-2018), Comoros (2007-2018), Democratic Republic of Congo (2015-2018), Eswatini (2017, 2018), Lesotho (2015-2017), Madagascar (2014-2017), Malawi (2015-2018), Mozambique (2016-2018), Namibia (2014- 2018), Seychelles (2016-2018), South Africa ( 2014-2018), Tanzania (2016- 2018), Zambia (2015-2018), Zimbabwe (2016-2018)</t>
  </si>
  <si>
    <t>World DataBank, Health Nutrition and Population Statistics, database: https://databank.worldbank.org/source/health-nutrition-and-population-statistics/, downloaded 3 December 2020.  Angola, Comoros, Madagascar, Malawi, Namibia, Seychelles, South Africa, Zambia and Zimbabwe (2019); Lesotho (2012-2017, 2019)</t>
  </si>
  <si>
    <t>National Statistics Offices of Member States: Angola (2023, 2024), Botswana (2010-2023), Madagascar (2010-2022), Democratic Republic of Congo (2013-2024), Mauritius, Mozambique, Seychelles (2010-2023), Tanzania, (2015, 2022), Zimbabwe</t>
  </si>
  <si>
    <t>Table 2.2.13 Prevalence of Tuberculosis in SADC,  Per Hundred Thousand  Persons, 2006 - 2024</t>
  </si>
  <si>
    <t xml:space="preserve">Country  </t>
  </si>
  <si>
    <t>Notes:</t>
  </si>
  <si>
    <t>Indicator: Tuberculosis prevalence rate (per 100,000 population, WHO) Row: Country Column: Year; midpoint</t>
  </si>
  <si>
    <t xml:space="preserve">Source:  </t>
  </si>
  <si>
    <t>Millennium Development Goals Database | United Nations Statistics Division, http://unstats.un.org/unsd/; downloaded 21 October 2013: Angola, Botswana (2011),  Democratic Republic of Congo, Lesotho (2011), Madagascar,  Mauritius (2001-2011), Namibia,  South Africa, Swaziland (2011), United Republic of Tanzania (2011), Zambia, Zimbabwe</t>
  </si>
  <si>
    <t>Millennium Development Goals: http://mdgs.un.org/unsd/mdg/Data.aspx; downloaded 11 October 2014: Democratic Republic of Congo,Madagascar and  Datta for 2012 for:  Lesotho,  Malawi, Mauritius, Mozambique, Namibia, South Africa, United Republic of Tanzania, Zambia, Zimbabwe</t>
  </si>
  <si>
    <t xml:space="preserve">National Statistics Offices of Member States: Democratic Republic of Congo (2020), Mozambique (2006-2020), </t>
  </si>
  <si>
    <t>Table 2.2.14 Incidence of Tuberculosis in SADC,  (Per Hundred Thousand Persons), 2008 - 2024</t>
  </si>
  <si>
    <t>Midpoint estimates, Millennium Development Goals Database | United Nations Statistics Division, http://unstats.un.org/unsd/; downloaded 21 October 2013: Angola, Botswana (2011),  Democratic Republic of Congo, Lesotho (2011), Madagascar,  Malawi (1990-2004), Namibia,  South Africa, Swaziland (2011), United Republic of Tanzania (2011), Zambia, Zimbabwe</t>
  </si>
  <si>
    <t>World dataBank - Health Nutrition and Population Statistics (HNP), database: Education Statistics - All Indicators: http://databank.worldbank.org; downloaded: 12 October 2014: Data for 2012 or: Angola,  Democratic Republic of Congo, Lesotho, Madagascar,  Malawi, Namibia,  South Africa, Zimbabwe</t>
  </si>
  <si>
    <t>World Health Organization: http://apps.who.int/gho/data/view.main.57040ALL?lang=en; downloaded: 14 November 2019: Data for 2013-2018 for Angola,  Democratic Republic of Congo, Lesotho, Madagascar,  Malawi, Mozambique, Namibia, Zimbabwe. Data for 2016-2018 for Botswana. Data for 2000-2018 for Comoros. Data for 2017-2018 for Eswatini. Data for 2016-2018 for Seychelle and Tanzania. Data for 2013-2017 for South Africa. Data for 2014-2018 for Zambia.</t>
  </si>
  <si>
    <t>World DataBank, Health Nutrition and Population Statistics, database: https://databank.worldbank.org/source/health-nutrition-and-population-statistics/, downloaded 3 December 2020.  Data for 2018 for all Member States except Botswana, Democratic Republic of Congo, Madagascar and Mauritius</t>
  </si>
  <si>
    <t>National Statistics Offices of Member States: Botswana (2013-2020, 2023), Madagascar (2010-2022), Mauritius, Mozambique (2008-2020), Seychelles (2008-2023).</t>
  </si>
  <si>
    <t>Table 2.2.15  AIDS Deaths in SADC, Number, 2010 - 2024</t>
  </si>
  <si>
    <t>World dataBank - Health Nutrition and Population Statistics (HNP), database: Education Statistics - All Indicators: http://databank.worldbank.org; downloaded: 12 October 2014: Angola (2000-2013), Botswana (2012-2013),  Democratic Republic of Congo  (2000-2013), Lesotho (2012-2013), Madagascar  (2000-2013),  Malawi  (2012-2013), Namibia  (2012-2013), Zimbabwe  (2012-2013)</t>
  </si>
  <si>
    <t>World Health Organization: http://apps.who.int/gho/data/view.main.57040ALL?lang=en; downloaded: 14 November 2019: Angola (2016-2018),  Botswana (2016-2018), Comoros (2007-2018), Democratic Republic of Congo (2014-2018), Eswatini (2017, 2018), Lesotho (2016-2018), Madagascar (2014-2018), Malawi (2014-2018), Mozambique (2016-2018), Namibia (2014-2018),  Seychelles (2016-2018), Tanzania (2016-2018), Zambia (2014-2018), Zimbabwe (2015-2018)</t>
  </si>
  <si>
    <t>UNAIDS report 2020: https://www.unaids.org/sites/default/files/media_asset/2020_aids-data-book_en.pdf. Data for 2019 for all Member States except Botswana and Mauritius</t>
  </si>
  <si>
    <t>National Statistics Offices of Member States : Malawi (2013-2024), Mauritius, Mozambique (2010-2018), Seychelles.</t>
  </si>
  <si>
    <t>Table 2.2.16 Prevalence Rate of HIV in SADC by Sex, (% of Population Age 15-49 Years), 2010 - 2024</t>
  </si>
  <si>
    <t>28,2</t>
  </si>
  <si>
    <t>World dataBank - Health Nutrition and Population Statistics (HNP), database: Education Statistics - All Indicators: http://databank.worldbank.org; downloaded: 12 October 2014:  Angola (Total: 2000-2013), Democratic Republic of Congo (Total: 2000-2013), Lesotho (2010-2013), Madagascar (Total:2000-2013), Malawi (Total: 2012-2013), Namibia (Total: 2012-2013),  South Africa (Total: 2012-2013), United Republic of Tanzania (Total: 2013), Zimbabwe (Total: 2012-2013)</t>
  </si>
  <si>
    <t>UNAIDS and the WHO's Report on the Global AIDS Epidemic; Downloaded from the World dataBank - Health Nutrition and Population Statistics (HNP): http://databank.worldbank.org/ddp/home.do?Step=2&amp;id=4&amp;hActiveDimensionId=HNP_Series, 17 January 2012: Democratic Republic of Congo, Lesotho, Madagascar,  Malawi (2004 - Male &amp; Female), South Africa (2005-Male &amp; Female), Zambia (2002-Male &amp; Female)</t>
  </si>
  <si>
    <t xml:space="preserve">Our World in Data: https://ourworldindata.org/hiv-aids#the-prevalence-of-hiv-aids, download 31 January 2020, Total 2015-2017 for Democratic Republic of Congo, Madagascar, Malawi, Namibia, Zambia. Total 2016-2017 for Angola, Botswana, Tanzania, Zimbabwe. Total 1990-2017 for Comoros. </t>
  </si>
  <si>
    <t>UNAIDS report 2020: https://www.unaids.org/sites/default/files/media_asset/2020_aids-data-book_en.pdf. Data for 2019 for all Member States except Botswana, Madagascar, Mauritius, Tanzania and South Africa</t>
  </si>
  <si>
    <t>World DataBank, Health Nutrition and Population Statistics: http://databank.worldbank.org/data/views/reports/tableview.aspx; downloaded March 2026 for Total only: Angola (2018-2022), Botswana (2024), Comoros, Democratic Republic of Congo (excluding 2014, 2020), Eswatini, Lesotho (2018-2024), Madagascar (2017-2024), Namibia (2018-2022), South Africa (2016-2024),Tanzania (2020-2024), Zambia (2015-2024) and Zimbabwe (2014-2024).</t>
  </si>
  <si>
    <t>National Statistics Offices of Member States: Angola (2010-2017, 2023, 2024), Botswana (2013-2023), Democratic Republic of Congo (2014, 2020), Madagascar (2010-2016), Malawi (2013-2024), Mauritius (2010-2023), Mozambique, Namibia (2010-2017), South Africa (2010-2017), Tanzania (2010-2019), Zimbabwe (2010-2014)</t>
  </si>
  <si>
    <t>Table 2.2.17  Adults (age 15+) living with HIV in SADC, 2010 - 2024</t>
  </si>
  <si>
    <t>National Statistics Offices of Member States (Mozambique (2015-2021))</t>
  </si>
  <si>
    <t>Table 2.2.18  Adults (age 15-49 years) newly infected with HIV in SADC, 2010 - 2024</t>
  </si>
  <si>
    <t>National Statistics Offices of Member States (Mozambique (2011-2021))</t>
  </si>
  <si>
    <t>Table 2.2.19 Prevalence Rate of HIV in SADC By Sex, (% of Population Age 15-24 Years), 2010 - 2024</t>
  </si>
  <si>
    <t>World dataBank - Health Nutrition and Population Statistics (HNP), database: Education Statistics - All Indicators: http://databank.worldbank.org; downloaded: 12 October 2014:  Angola, Botswana (2000-2006), Democratic Republic of Congo , Lesotho (2012-2013), Madagascar, Malawi, Namibia,  South Africa, United Republic of Tanzania, Zambia (2000-2008, 2010-2011), Zimbabwe</t>
  </si>
  <si>
    <t>WorldBank dataBank - Health Nutrition and Population Statistics (HNP), database: hhttps://databank.worldbank.org/source/health-nutrition-and-population-statistics#; downloaded: 12 November 2019:  Angola (2014-2018), Botswana (2016-2018), Comoros (2006-2018), Democratic Republic of Congo (2015-2018) , Eswatini (2017, 2018), Lesotho (2014-2016, 2018), Madagascar (2014-2018), Malawi (2014-2018), Mauritius (2018), Namibia (2014-2018),  South Africa (2018), United Republic of Tanzania (2016-2018), Zambia (2014-2018), Zimbabwe (2016-2018)</t>
  </si>
  <si>
    <t>WorldBank dataBank - Health Nutrition and Population Statistics (HNP), database: hhttps://databank.worldbank.org/source/health-nutrition-and-population-statistics#; downloaded: 3 December 2020:  Updated time series for 2007-2018 for Madagascar, Malawi, Mozambique, Zambia and Zimbabwe. Updated data for 2012-2018 for Eswatini. Data 2019 for Angola, Comoros, Eswatini, Lesotho, Madagascar, Malawi, Mozambique, Zambia and Zimbabwe</t>
  </si>
  <si>
    <t>National Statistics Offices of Member States : Botswana (2011-2023), Madagascar (2010-2016), Malawi (2013-2024), Mauritius (2010-2022),  Mozambique (2010-2018,2021), South Africa (2010-2022)</t>
  </si>
  <si>
    <t>Prevalence of HIV is the percentage of people who are infected with HIV. Youth rates are as a percentage of the relevant age group.</t>
  </si>
  <si>
    <t>Table 2.2.20 Percentage of people living with HIV (Antiretroviral therapy coverage) (%) in SADC, 2010 - 2024</t>
  </si>
  <si>
    <t>National Statistics Offices of Member States : Mauritius (2013-2024)</t>
  </si>
  <si>
    <t>Antiretroviral therapy coverage (% of people living with HIV)</t>
  </si>
  <si>
    <t xml:space="preserve">Table 2.2.21 Incidence of Malaria (Per Hundred Thousand Persons) in SADC, 2000 - 2023, Selected years  </t>
  </si>
  <si>
    <t>World Bank DataBank, Health, Nutrition and Population Statistics: https://databank.worldbank.org/source/health-nutrition-and-population-statistics#, Downloaded, February 2025</t>
  </si>
  <si>
    <t>National Statistics Offices of Member States: Mauritius,  Zimbabwe</t>
  </si>
  <si>
    <t>Table 2.2.22 Mortality attributed to cardiovascular disease, cancer, diabetes or chronic respiratory disease between exact ages 30 and 70 (%) in SADC, 2000 - 2023, Selected years</t>
  </si>
  <si>
    <t>World Bank Databank, Health, Nutrition and Population Statistics: https://databank.worldbank.org/source/health-nutrition-and-population-statistics/#,  Downloaded, March 2026. Data from 2015-2021</t>
  </si>
  <si>
    <t>For Mauritius: Mortality rate per 100,000 mid year population aged 30-70 years due to cardiovascular disease, cancer, diabetes and chronic respiratory diseases</t>
  </si>
  <si>
    <t>Table 2.2.23 Contraceptive prevalence, any method (% of all women age 15-49 years old ) in SADC, 2010 - 2024</t>
  </si>
  <si>
    <t>National Statistics Offices of Member States: Angola (2023, 2024), Mozambique, Tanzania (2015-2024)</t>
  </si>
  <si>
    <t>Table 2.2.24 Demand for family planning satisfied by modern methods (% of married women with demand for family planning) in SADC, 2010 - 2024</t>
  </si>
  <si>
    <t>2.3</t>
  </si>
  <si>
    <t>HOUSING AND</t>
  </si>
  <si>
    <t>BASIC SERVICES</t>
  </si>
  <si>
    <t>Area</t>
  </si>
  <si>
    <t>Millennium Development Goals Database, United Nations Statistics Division, http://data.un.org/: downloaded 21 October 2013: Angola (1990-2011), Democratic Republic of Congo (1990-2011), Lesotho (1990-2011), Madagascar (1990-2011),  Malawi (1990-2010), Mauritius (2008-2010), Namibia (1990-2010),  Seychelles (1990-1995, 2011), Swaziland (2011), Zambia (1990-2011)</t>
  </si>
  <si>
    <t>Millennium Development Goals: http://mdgs.un.org/unsd/mdg/Data.aspx; downloaded 11 October 2014: Datta for 2012 for: Angola, Democratic Republic of Congo, Madagascar, Malawi, Mozambique, Namibia, Seychelles (Total)</t>
  </si>
  <si>
    <t>Member State</t>
  </si>
  <si>
    <t>RURAL</t>
  </si>
  <si>
    <t>URBAN</t>
  </si>
  <si>
    <t>ALLAREA</t>
  </si>
  <si>
    <t xml:space="preserve"> Area</t>
  </si>
  <si>
    <t>Millennium Development Goals Database, United Nations Statistics Division, http://data.un.org/: downloaded 21 October 2013:downloaded 21 October 2013: Angola (1990-2011), Democratic Republic of Congo (1990-2011), Lesotho (1990-2011), Madagascar (1990-2011),  Malawi (1990-2011), Mauritius (1995, 2005, 2008-2010), Mozambique (2011), Namibia (1990-2011),  Seychelles (1990-1993, 1995, 2011), South Africa (1990-2001), Swaziland (2011), Zambia (1990-2011)</t>
  </si>
  <si>
    <t>Millennium Development Goals: http://mdgs.un.org/unsd/mdg/Data.aspx; downloaded 11 October 2014: Datta for 2012 for: Angola, Democratic Republic of Congo, Madagascar, Malawi, Mozambique, Namibia</t>
  </si>
  <si>
    <t>Row Labels</t>
  </si>
  <si>
    <t>World Bank DataBank, World Development Indicators: https://databank.worldbank.org/source/world-development-indicators, Downloaded, 21 November 2019</t>
  </si>
  <si>
    <t>World Bank DataBank, World Development Indicators: https://databank.worldbank.org/source/world-development-indicators, Downloaded, 9 December 2020 (No new data)</t>
  </si>
  <si>
    <t xml:space="preserve">POVERTY </t>
  </si>
  <si>
    <t xml:space="preserve"> AND</t>
  </si>
  <si>
    <t>INCOME DISTRIBUTION</t>
  </si>
  <si>
    <t>Table 3.1  Human Development Index Rank in SADC, 2010 - 2024</t>
  </si>
  <si>
    <t xml:space="preserve">Comoros </t>
  </si>
  <si>
    <t>Human Development Reports 2010 - 2023:  http://hdr.undp.org/en/reports/global/, downloaded March 2026</t>
  </si>
  <si>
    <t>Table 3.2  Human Development Index (HDI)  Trends in SADC, Value, 2010 - 2024</t>
  </si>
  <si>
    <t>Human Development Index (HDI) Value</t>
  </si>
  <si>
    <t>Human Development Reports 2010- 2023:  http://hdr.undp.org/en/reports/global/, downloaded March 2026</t>
  </si>
  <si>
    <t>Table 3.3 Population in SADC Below National Poverty Line  By Urban and Rural Areas (Poverty Headcount), (%), 2010-2024</t>
  </si>
  <si>
    <t>Cities and Towns</t>
  </si>
  <si>
    <t>Urban Villages</t>
  </si>
  <si>
    <r>
      <t>Mauritius</t>
    </r>
    <r>
      <rPr>
        <b/>
        <vertAlign val="superscript"/>
        <sz val="11"/>
        <rFont val="Tahoma"/>
        <family val="2"/>
      </rPr>
      <t>1</t>
    </r>
  </si>
  <si>
    <t>Sustainable Development Goals Database; United Nations Statistics Division: UNData - https://unstats.un.org/sdgs/dataportal/database, downloaded November 2023</t>
  </si>
  <si>
    <t>World DataBank, World Development indicators, https://databank.worldbank.org/source/world-development-indicators/Series/SI.POV.UMIC#, downloaded March 2026 : Madagascar (2019), Zambia (2022)</t>
  </si>
  <si>
    <t>National Statistics Offices of Member States: Angola (2010-2015, 2018-2019), Botswana (2015), Eswatini (2017), Lesotho (2017), Madagascar (2013, 2022), Malawi (2017-2023), Mauritius (2012, 2017, 2023), Mozambique, Namibia (2016), Seychelles (2013, 2018),  South Africa (2015), Zimbabwe (2013,2017)</t>
  </si>
  <si>
    <r>
      <rPr>
        <vertAlign val="superscript"/>
        <sz val="10"/>
        <color theme="1"/>
        <rFont val="Tahoma"/>
        <family val="2"/>
      </rPr>
      <t>1</t>
    </r>
    <r>
      <rPr>
        <sz val="10"/>
        <color theme="1"/>
        <rFont val="Tahoma"/>
        <family val="2"/>
      </rPr>
      <t xml:space="preserve"> - Mauritius does not have a National Poverty Line. Statistics Mauritius (SM) produces poverty statistics based on Relative Poverty Line (RPL), set at half of the median monthly </t>
    </r>
    <r>
      <rPr>
        <u/>
        <sz val="10"/>
        <color theme="1"/>
        <rFont val="Tahoma"/>
        <family val="2"/>
      </rPr>
      <t>household income per adult equivalent</t>
    </r>
    <r>
      <rPr>
        <sz val="10"/>
        <color theme="1"/>
        <rFont val="Tahoma"/>
        <family val="2"/>
      </rPr>
      <t xml:space="preserve">.  </t>
    </r>
  </si>
  <si>
    <r>
      <t xml:space="preserve">(i) </t>
    </r>
    <r>
      <rPr>
        <u/>
        <sz val="10"/>
        <color theme="1"/>
        <rFont val="Tahoma"/>
        <family val="2"/>
      </rPr>
      <t xml:space="preserve">Household income </t>
    </r>
    <r>
      <rPr>
        <sz val="10"/>
        <color theme="1"/>
        <rFont val="Tahoma"/>
        <family val="2"/>
      </rPr>
      <t xml:space="preserve">comprises disposable income and imputed rent.  
        a. Household disposable income consists of income  from work (paid and self employment), transfers (government pensions, regular allowances from relatives, alimony, etc.), property income (rent, interest, dividend) and income received from own produced goods and services; it excludes compulsory deductions such as income tax (PAYE) and contributions to pension and social security schemes. 
        b. Imputed rent is a rental value for non-renting households. It is expressed in terms of 'per adult equivalent' - to consider intra-household differentials - by adjusting for household size and age composition as well as economies of scale. </t>
    </r>
  </si>
  <si>
    <t>(ii) The RPL is estimated at  (a) Rs 5,652 (around US$ 189) in 2012 &amp; (b) Rs 7,509 (around US$ 220) in 2017.</t>
  </si>
  <si>
    <t>Table 3.4a  Population in SADC Below $1.90, $3.20 or $5.5 (PPP 2011) Per Day (Poverty Gap), (% Population), 2007 - 2019</t>
  </si>
  <si>
    <t>$ (2011 PPP) Per Day</t>
  </si>
  <si>
    <t>&lt; 1%</t>
  </si>
  <si>
    <t>Table 3.4b  Population in SADC Below $2.15, $3.65 or $6.85 (PPP 2017) Per Day , (% Population), 2007 - 2023</t>
  </si>
  <si>
    <t>$ (2017
PPP) Per
Day</t>
  </si>
  <si>
    <t>&lt; 1</t>
  </si>
  <si>
    <r>
      <rPr>
        <b/>
        <sz val="10"/>
        <rFont val="Tahoma"/>
        <family val="2"/>
      </rPr>
      <t>Source:</t>
    </r>
  </si>
  <si>
    <t>World DataBank, World Development indicators, https://databank.worldbank.org/source/world-development-indicators/Series/SI.POV.UMIC#, downloaded February 2025</t>
  </si>
  <si>
    <t>National Statistics Offices of Member States: Malawi (2017-2023), Mauritius (2007, 2012, 2017, 2023), Mozambique (2014, 2019), Namibia (2016), Seychelles (2018), South Africa (2015).</t>
  </si>
  <si>
    <t>Table 3.4c  Population in SADC Below $3.0, $4.2 or $8.3 (PPP 2021) Per Day , (% Population), 2016 - 2024</t>
  </si>
  <si>
    <t>$ (2021
PPP) Per
Day</t>
  </si>
  <si>
    <t>World DataBank, World Development indicators, https://databank.worldbank.org/source/world-development-indicators/Series/SI.POV.UMIC#, downloaded March 2026</t>
  </si>
  <si>
    <t>Table 3.5  Inequality  (Gini Index) in SADC, (%), 2010 - 2024</t>
  </si>
  <si>
    <t>World DataBank, World Development indicators,https://databank.worldbank.org/source/world-development-indicators/Series/SI.POV.UMIC#, downloaded March 2026</t>
  </si>
  <si>
    <t>National Statistics Offices of Member States: Angola (2010-2015, 2018-2019), Botswana (2010,2015), Eswatini (2017), Madagascar (2013,2022), Malawi (2017, 2020), Mauritius (2012, 2017, 2023), Mozambique, Namibia (2016), Seychelles (2018), South Africa (2015), Tanzania (2019, 2023), Zimbabwe (2013, 2017, 2019)</t>
  </si>
  <si>
    <t>Table 3.6 Population in SADC by Income Share, (%), 2008 - 2024</t>
  </si>
  <si>
    <t>Income Share Held By:</t>
  </si>
  <si>
    <t>Lowest Ten Percent</t>
  </si>
  <si>
    <t>Lowest Twenty Percent</t>
  </si>
  <si>
    <t>Second Twenty Percent</t>
  </si>
  <si>
    <t>Third Twenty Percent</t>
  </si>
  <si>
    <t>Fourth Twenty Percent</t>
  </si>
  <si>
    <t>Highest Twenty Percent</t>
  </si>
  <si>
    <t>Highest Ten Percent</t>
  </si>
  <si>
    <t>National Statistics Offices of Member States: Angola (2010-2015, 2018-2019)</t>
  </si>
  <si>
    <t>Table 3.6 (contd.) Population in SADC by Income Share, (%), 2008 - 2024</t>
  </si>
  <si>
    <t>National Statistics Offices of Member States: Madagascar</t>
  </si>
  <si>
    <t>National Statistics Offices of Member States: Mauritius (2012, 2017)</t>
  </si>
  <si>
    <t>Table 3.7 Global Multidimensional Poverty Index in SADC, 2010-2024</t>
  </si>
  <si>
    <t>Multidimensional Poverty</t>
  </si>
  <si>
    <t>MPI</t>
  </si>
  <si>
    <t>Headcount</t>
  </si>
  <si>
    <t>Intensity</t>
  </si>
  <si>
    <t>Headcount ratio: Population in multidimensional poverty (H)- % Population</t>
  </si>
  <si>
    <t xml:space="preserve">Intensity of deprivation among the poor (A) - Average % of deprivations </t>
  </si>
  <si>
    <t>MPI = H*A (Range 0 to 1)</t>
  </si>
  <si>
    <t>Oxford Poverty &amp; Human Development Initiative (OPHI):  https://ophi.org.uk/global-mpi/2025, downloaded March 2026</t>
  </si>
  <si>
    <t>GENDER EQUALITY</t>
  </si>
  <si>
    <t>Human Development Report 2010: 20th Anniversary Edition, The Real Wealth of Nations: Pathways to Human Development - http://hdr.undp.org/en/reports/global/hdr2010/</t>
  </si>
  <si>
    <t>Human Development Report 2011 - Sustainability and Equity: A Better Future for All - http://hdr.undp.org/en/reports/global/hdr2011/</t>
  </si>
  <si>
    <t>Table 4: HDR_2013_Statistical_Tables, Human Development Report 2013 The Rise of the South Human Progress in a Diverse World, http://hdr.undp.org/en/media/HDR_2013_Statistical_Tables.xlsx</t>
  </si>
  <si>
    <t>Table 4, Human Development Report (HDR 2014), http://hdr.undp.org/sites/default/files/hdr14_statisticaltables.xls, downloaded: 10 October 2014</t>
  </si>
  <si>
    <t>UNDP, Human Development Report  2018</t>
  </si>
  <si>
    <t>For 2018: http://hdr.undp.org/en/composite/GII, dowloaded 9 October 2020</t>
  </si>
  <si>
    <t>For 2021: http://hdr.undp.org/en/composite/GII, dowloaded 15 October 2023</t>
  </si>
  <si>
    <t>Female Proportion (%)</t>
  </si>
  <si>
    <r>
      <t>Namibia</t>
    </r>
    <r>
      <rPr>
        <b/>
        <vertAlign val="superscript"/>
        <sz val="11"/>
        <rFont val="Tahoma"/>
        <family val="2"/>
      </rPr>
      <t>2</t>
    </r>
  </si>
  <si>
    <r>
      <t>South Africa</t>
    </r>
    <r>
      <rPr>
        <b/>
        <vertAlign val="superscript"/>
        <sz val="11"/>
        <rFont val="Tahoma"/>
        <family val="2"/>
      </rPr>
      <t>3</t>
    </r>
  </si>
  <si>
    <r>
      <t>Madagascar</t>
    </r>
    <r>
      <rPr>
        <b/>
        <vertAlign val="superscript"/>
        <sz val="11"/>
        <rFont val="Tahoma"/>
        <family val="2"/>
      </rPr>
      <t>1</t>
    </r>
  </si>
  <si>
    <t xml:space="preserve">* Figures correspond to the number of seats currently filled in Parliament </t>
  </si>
  <si>
    <t>1 - Madagascar: 2010 Parliament has been dissolved or suspended for an indefinite period.</t>
  </si>
  <si>
    <t>2 - Namibia: 2010 Figure excludes 11 members yet to be sworn in.</t>
  </si>
  <si>
    <t>3 - South Africa: The figures on the distribution of seats do not include the 36 special rotating delegates appointed on an ad hoc basis, and all percentages given are therefore calculated on the basis of the 54 permanent seats.</t>
  </si>
  <si>
    <t>Inter-Parliamentary Union; Women in national parliaments;: http://www.ipu.org/wmn-e/classif.htm; downloaded, 14 September 2011, 31 October 2013, 30 November 2015</t>
  </si>
  <si>
    <t>Millenium Development Goals Database, http://data.un.org/, downloaded: 10 October 2014: Democratic Republic of Congo (2012-2013), Lesotho, Madagascar, Namibia, South Africa, United Republic of Tanzania, Zimbabwe</t>
  </si>
  <si>
    <t>SADC  - Average</t>
  </si>
  <si>
    <t>Women in ministerial level positions is the number of women in ministerial or equivalent positions in the government.</t>
  </si>
  <si>
    <t xml:space="preserve">Figure 2.7: Women in Cabinet in SADC: 2009-2012; SADC Gender Protocol 2012 Barometer p. 75: Data for 2009-2012 (Angola, Botswana,  Democratic Republic of Congo, Lesotho, Madagascar,  Malawi, Mauritius, Mozambique, Namibia,  Seychelles, South Africa, United Republic of Tanzania, Zambia, Zimbabwe), Data for 2009-2010 (Swaziland) </t>
  </si>
  <si>
    <t>United Nation's, World's Women: http://unstats.un.org/unsd/demographic/products/Worldswomen/WW_full%20report_color.pdf; http://unstats.un.org/unsd/demographic/products/Worldswomen/WW_full%20report_BW.pdf: Data for 1994-2005 (Angola, Democratic Republic of Congo, Lesotho, Madagascar,  Malawi, Mauritius, Namibia, South Africa, United Republic of Tanzania, Zambia, Zimbabwe)</t>
  </si>
  <si>
    <t>Gender Statistics, database: Education Statistics - All Indicators, The World dataBank: http://databank.worldbank.org, downloaded: 12 October 2014: Data for 2008 (Angola, Mauritius, Mozambique); Data for 2008 &amp; 2010 (Botswana, Democratic Republic of Congo, Madagascar, Malawi, Namibia, Seychelles, Swaziland, United Republic of Tanzania, Zambia, Zimbabwe)</t>
  </si>
  <si>
    <t>World Bank Databank,  Gender Statistics: https://databank.worldbank.org/source/gender-statistics/, Downloaded, 9 December 2023 (Data for 2020 for all Member States except Comoros and Mozambique). 2018 and 2019 for all countries except Botswana, Democratic Republic of Congo, Mauritius, South Africa and Tanzania</t>
  </si>
  <si>
    <t xml:space="preserve">World Bank Databank,  Gender Statistics: https://databank.worldbank.org/source/gender-statistics/, Downloaded, 20 February 2025 (Data for 2022 for all Member States except Comoros and Mozambique). </t>
  </si>
  <si>
    <t>National Statistics Offices of Member States: Angola (2009-2013), Botswana (1994-2005, 2013), Lesotho, Mauritius (2012-2013), Mozambique, Seychelles (1994-2005, 2013), Swaziland, Zambia (2013)</t>
  </si>
  <si>
    <t>Human Development Report (HDR 2014), http://hdr.undp.org/sites/default/files/hdr14_statisticaltables.xls, downloaded: 10 October 2014</t>
  </si>
  <si>
    <t>Human Development Report (HDR 2015), http://hdr.undp.org/en/composite/GDI, downloaded: 14 December 2015</t>
  </si>
  <si>
    <t>UNDP: http://hdr.undp.org/en/data, Downloaded 9 December 2023</t>
  </si>
  <si>
    <t>Human Development Report 2018</t>
  </si>
  <si>
    <t>World Bank Databank,  Gender Statistics: https://databank.worldbank.org/source/gender-statistics/, Downloaded, 2 December 2019</t>
  </si>
  <si>
    <t>World Bank Databank,  Gender Statistics: https://databank.worldbank.org/source/gender-statistics/, Downloaded, 24 November 2023</t>
  </si>
  <si>
    <t>World Bank Databank,  Gender Statistics: https://databank.worldbank.org/source/gender-statistics/, Downloaded, 20 February 2025</t>
  </si>
  <si>
    <t>World Bank Databank,  Gender Statistics: https://databank.worldbank.org/source/gender-statistics/, Downloaded, 4 December 2019</t>
  </si>
  <si>
    <t>World Bank Databank,  Gender Statistics: https://databank.worldbank.org/source/gender-statistics/, Downloaded, 9 December 2020. Updates for Namibia, Seychelles, Zambia, Zimbabwe</t>
  </si>
  <si>
    <t>National Statistics Office of Member States: Updates from Democratic Republic of Congo (2016), Mauritius (2012-2019), South Africa (2019) and Tanzania</t>
  </si>
  <si>
    <t>World Bank Databank,  Gender Statistics: https://databank.worldbank.org/source/gender-statistics/, Downloaded, 19  February 2025 for all Member States for data 2021-2023</t>
  </si>
  <si>
    <t>LABOUR AND EMPLOYMENT</t>
  </si>
  <si>
    <t>Table 5.1  Total Labour Force  in SADC, Thousand, 2010 - 2024</t>
  </si>
  <si>
    <t xml:space="preserve">  Total Labour Force</t>
  </si>
  <si>
    <t>6 329</t>
  </si>
  <si>
    <t>International Labour Organization, https://ilostat.ilo.org/topics/population-and-labour-force/#, Downloaded March 2026</t>
  </si>
  <si>
    <t>National Statistics Offices of Member States  (Angola (2014 - 2024), Botswana (2023), Comoros (2018), DRC (2020), Eswatini (2023), Lesotho (2019-2024), Madagascar (2018), Malawi (2021), Mauritius,  Mozambique, Seychelles (2021), South Africa (2022), Tanzania (2014-2024) &amp; Zimbabwe)</t>
  </si>
  <si>
    <t>Table 5.2  Labour Force Participation Rate in SADC By Sex,  % of Female or Male Population of  Age 15-64 Years, 2010 - 2024</t>
  </si>
  <si>
    <t>National Statistics Offices of Member States  (Angola (2014 - 2024), Botswana (2010-2023), Comoros (2018), DRC (2020), Eswatini (2023), Lesotho (2019-2024), Madagascar (2089), Malawi (2021), Mauritius,  Mozambique, Seychelles (2021), South Africa (2022), Tanzania (2014-2024) &amp; Zimbabwe)</t>
  </si>
  <si>
    <t>Table 5.3 Unemployment Rate in SADC for Persons of Age 15 Years And Above By Sex, (%), 2006 - 2024</t>
  </si>
  <si>
    <t xml:space="preserve">  </t>
  </si>
  <si>
    <t>National Statistics Offices of Member States  (Angola (2014 - 2024), Botswana (2023), Comoros (2018), DRC (2020), Eswatini (2023), Lesotho (2019-2024), Madagascar (2019), Malawi (2021), Mauritius,  Mozambique, Seychelles (2021), South Africa (2022), Tanzania (2014-2024) &amp; Zimbabwe)</t>
  </si>
  <si>
    <t>Table 5.4  Unemployment, total (% of total labor force) in SADC  By Sex, (%), 2011 - 2024</t>
  </si>
  <si>
    <t>World Development Indicators, Unemployment, total (% of total labor force) (modeled ILO estimate): https://databank.worldbank.org/source/world-development-indicators#, downloaded March 2026</t>
  </si>
  <si>
    <t>Table 5.5 Unemployment Rate  in SADC for Persons of Age 15 - 24  Years Old By Sex, (%), 2010 - 2024</t>
  </si>
  <si>
    <t>Mauritius (for 16 to 24 yrs old)</t>
  </si>
  <si>
    <t>Table 5.6 Proportion of youth (15 - 24  Years Old) not in education, employment or training By Sex, (%), 2010 - 2024</t>
  </si>
  <si>
    <t>36.8</t>
  </si>
  <si>
    <t>32.7</t>
  </si>
  <si>
    <t>40.9</t>
  </si>
  <si>
    <t xml:space="preserve">Mauritius </t>
  </si>
  <si>
    <t>National Statistics Offices of Member States (Botswana (2015-2024))</t>
  </si>
  <si>
    <t>Table 5.7   Unemployment Rate  in SADC for Persons with advanced education, (% of total labor force with advanced education),  2010 - 2024</t>
  </si>
  <si>
    <t>Unemployment rate (Those with advanced education)</t>
  </si>
  <si>
    <t>World Development Indicators: https://databank.worldbank.org/source/world-development-indicators#, Download March 2026</t>
  </si>
  <si>
    <t>Table 5.8 Employment by sector (%), 2010 - 2024</t>
  </si>
  <si>
    <t>Sector</t>
  </si>
  <si>
    <t>Industry</t>
  </si>
  <si>
    <t>World Development Indicators: https://databank.worldbank.org/source/world-development-indicators#, downloaded March 2026</t>
  </si>
  <si>
    <t>National Statistics Offices of Member States  (Angola (2015 - 2024), Botswana (2023), Mozambique (2010-2022), South Africa (2010-2022) &amp; Zimbabwe)</t>
  </si>
  <si>
    <t>2.3.1   Population in SADC With Access to Safe Drinking Water By Urban and Rural Areas, (%), 2009 - 2024</t>
  </si>
  <si>
    <t>2.3.2   Proportion of population using basic drinking water services, by location (%), 2000 - 2024</t>
  </si>
  <si>
    <t>2.3.3  Proportion of population using safely managed drinking water services, by urban/rural (%), 2000 - 2024</t>
  </si>
  <si>
    <t>2.3.4  Population in SADC With Access to Improved Sanitation By Urban and Rural Areas, (%), 2006 - 2024</t>
  </si>
  <si>
    <t>2.3.5  People using at least basic sanitation services (% of population), 2008 - 2024</t>
  </si>
  <si>
    <t>2.3.6   Proportion of population practicing open defecation, by urban/rural  (% of population), 2000 - 2024</t>
  </si>
  <si>
    <t>2.3.7 Proportion of population using safely managed sanitation services, by urban/rural (%), 2000 - 2024</t>
  </si>
  <si>
    <t>2.3.8  Percentage of population with access to electricity (%), 2008 - 2023</t>
  </si>
  <si>
    <t>2.3.9 Access to clean fuels and technologies for cooking (% of population), 2007-2023</t>
  </si>
  <si>
    <t>4.1 Gender Inequality Index  in SADC, 2010 - 2023</t>
  </si>
  <si>
    <t>4.2  Number of Seats* in National Parliament in SADC by Sex, 2009 - 2024</t>
  </si>
  <si>
    <t>4.3   Proportion of Women in SADC in Ministerial Level Positions, (%), 2009 - 2024</t>
  </si>
  <si>
    <t>4.4 Gender-Related Development Index (GDI), 2010 - 2023</t>
  </si>
  <si>
    <t>4.5  Female share of graduates in Science, Technology, Engineering and Mathematics on Tertiary education (%), 2008-2024</t>
  </si>
  <si>
    <t>4.7  Female share of employment in senior and middle management (%), 2009-2024</t>
  </si>
  <si>
    <t>National Statistics Offices of Member States , November 2025 - January 2026</t>
  </si>
  <si>
    <t>Table 1.1.2  Population Growth Rate  in SADC, (%), 2014 - 2024</t>
  </si>
  <si>
    <t>World DataBank, Health Nutrition and Population Statistics, database: https://databank.worldbank.org/source/health-nutrition-and-population-statistics, downloaded: 20 February 2026 (2024 Data except for Angola, Lesotho, Madagascar, Malawi, Mauritius, Mozambique, South Africa, Tanzania and Zimbabwe)</t>
  </si>
  <si>
    <t>National Statistics Offices of Member States  (Angola, Lesotho, Madagascar, Malawi, Mauritius, Mozambique, South Africa, Tanzania and Zimbabwe)</t>
  </si>
  <si>
    <t xml:space="preserve"> Table 1.1.4   Dependency Ratio  in SADC, (%), 2014 - 2024</t>
  </si>
  <si>
    <t>Table 1.1.6   Population in Urban and Rural Areas of SADC , (%), 2010 - 2024</t>
  </si>
  <si>
    <t>Table 1.1.7 Birth Rate in  SADC By  Year,   Per Thousand Inhabitants, 2010 - 2024</t>
  </si>
  <si>
    <t>Table 1.1.8 Death Rate in  SADC By  Year ,  Per Thousand Inhabitants, 2010 - 2024</t>
  </si>
  <si>
    <t>Table 1.1.9 Total Fertility Rate in  SADC By Year,  Number of Children Per Woman, 2010 - 2024</t>
  </si>
  <si>
    <t>World Health Organization: https://platform.who.int/data/maternal-newborn-child-adolescent-ageing/indicator-explorer-new/MCA/total-fertility-rate-(live-births-per-woman), downloaded 30 January 2026 (Data 2023)</t>
  </si>
  <si>
    <t>Table 1.1.10 (contd.) Life Expectancy at Birth in SADC By Year and Sex,  2010 - 2024</t>
  </si>
  <si>
    <t>Table 1.1.10 Life Expectancy at Birth in SADC By Year and Sex,  2010 - 2024</t>
  </si>
  <si>
    <t>2023</t>
  </si>
  <si>
    <t>Table 1.1.12 Adolescent birth Rate in  SADC (births per 1000 women aged 15-19), 2010 - 2023</t>
  </si>
  <si>
    <t>World Health Organization: https://www.who.int/data/gho/data/indicators/indicator-details/GHO/adolescent-birth-rate-(per-1000-women-aged-15-19-years), Downloaded 20 February 2026</t>
  </si>
  <si>
    <t>Table 2.3.1   Population in SADC With Access to Safe Drinking Water By Urban and Rural Areas, (%), 2009 - 2024</t>
  </si>
  <si>
    <t>Table 2.3.2   Proportion of population using basic drinking water services, by location (%), 2000 - 2024</t>
  </si>
  <si>
    <t>Table 2.3.3 Proportion of population using safely managed drinking water services, by urban/rural (%), 2000 - 2024</t>
  </si>
  <si>
    <t>Table 2.3.4   Population in SADC With Access to Improved Sanitation By Urban and Rural Areas, (%), 2006 - 2024</t>
  </si>
  <si>
    <t>Table 2.3.5   People using at least basic sanitation services (% of population), 2008 - 2024</t>
  </si>
  <si>
    <t>Table 2.3.6   Proportion of population practicing open defecation, by urban/rural  (% of population), 2000 - 2024</t>
  </si>
  <si>
    <t>Table 2.3.7 Proportion of population using safely managed sanitation services, by urban/rural (%), 2000 - 2024</t>
  </si>
  <si>
    <t>Table 2.3.8  Percentage of population with access to electricity (%), 2008 - 2023</t>
  </si>
  <si>
    <t>Table 2.3.9 Access to clean fuels and technologies for cooking (% of population), 2007-2023</t>
  </si>
  <si>
    <t>United Nations Statistics Division, November 2025</t>
  </si>
  <si>
    <t>*40.2</t>
  </si>
  <si>
    <t>*34.9</t>
  </si>
  <si>
    <t>*36.5</t>
  </si>
  <si>
    <t>*9</t>
  </si>
  <si>
    <t>*8.7</t>
  </si>
  <si>
    <t>*10.7</t>
  </si>
  <si>
    <t>*99.6</t>
  </si>
  <si>
    <t>*99.7</t>
  </si>
  <si>
    <t>*30.1</t>
  </si>
  <si>
    <t>*33.9</t>
  </si>
  <si>
    <t>*13.9</t>
  </si>
  <si>
    <t>*14.8</t>
  </si>
  <si>
    <t xml:space="preserve">*National Statistics Offices of Member States  </t>
  </si>
  <si>
    <t>World Bank DataBank, World Development Indicators: https://databank.worldbank.org/source/world-development-indicators, Downloaded, 24 March 2026 (Data for 2017, except for Botswana, 2018 except for Angola, Botswana and Madagascar, 2019 except for Angola, Botswana and Zimbabwe, 2020-2023 except for Mauritius 2022)</t>
  </si>
  <si>
    <t>World Bank DataBank, World Development Indicators: https://databank.worldbank.org/source/world-development-indicators, Downloaded, 24 March 2026 (Data for 2017-2023, except for Angola 2018-2019, Botswana, 2017-2019, Madagascar 2019, Mauritius 2023 and Zimbabwe 2019)</t>
  </si>
  <si>
    <t>Table 4.1 Gender Inequality Index  in SADC, 2010 - 2023, Selected years</t>
  </si>
  <si>
    <t>Table 4.2  Number of Seats* in National Parliament in SADC by Sex, 2009 - 2024</t>
  </si>
  <si>
    <t>Table 4.3   Proportion of Women in SADC in Ministerial Level Positions, (%), 2009 - 2024</t>
  </si>
  <si>
    <t>Table 4.4 Gender-Related Development Index (GDI), 2010 - 2023</t>
  </si>
  <si>
    <t>Table 4.5  Female share of graduates in Science, Technology, Engineering and Mathematics on Tertiary education (%), 2008-2024</t>
  </si>
  <si>
    <t>Table 4.6  Women married by age 15 (% of women 20-24 years old), 2007-2024</t>
  </si>
  <si>
    <t>Table 4.7  Female share of employment in senior and middle management (%), 2009-2024</t>
  </si>
  <si>
    <t>For 2023 data: https://hdr.undp.org/data-center/thematic-composite-indices/gender-inequality-index#/indicies/GII, downloaded 6 February 2026</t>
  </si>
  <si>
    <t>National Statistics Offices of Member States  ( Mauritius)</t>
  </si>
  <si>
    <t>For 2022: http://hdr.undp.org/en/composite/GII, dowloaded 5 November 2024</t>
  </si>
  <si>
    <t xml:space="preserve">World Bank Databank,  Gender Statistics: https://databank.worldbank.org/source/gender-statistics/, Downloaded, 6 February 2026 (Data for 2023 and 2024 for all Member States except Malawi, Mauritius, Mozambique, Tanzania and Zimbabwe). </t>
  </si>
  <si>
    <t>For 2023 data: https://hdr.undp.org/gender-development-index#/indicies/GDI, Downloaded 6 February 2026</t>
  </si>
  <si>
    <t>World Bank Databank,  Gender Statistics: https://databank.worldbank.org/source/gender-statistics/, Downloaded, 6 February 2026 (except Mozambique)</t>
  </si>
  <si>
    <t>World Bank Databank,  Gender Statistics: https://databank.worldbank.org/source/gender-statistics/, Downloaded, 30 January 2026 (except Malawi)</t>
  </si>
  <si>
    <t>World Bank Databank,  Gender Statistics: https://databank.worldbank.org/source/gender-statistics/, Downloaded, 30 January 2026 (Data for 2024 except Mauritius and Mozambique)</t>
  </si>
  <si>
    <t>Table 1.1.3   Total Land Area, (Sq. Km) and Population Density, (Person  Per  Sq. Km)  in SADC, 2014 - 2024</t>
  </si>
  <si>
    <t>1.1.2    Population Growth Rate  in SADC, (%), 2014 - 2024</t>
  </si>
  <si>
    <t>Table 1.1.1  Total  Mid Year Population in SADC, Thousand Person, 2013 - 2024</t>
  </si>
  <si>
    <t>1.1.1    Total  Mid Year Population in SADC, Thousand Person, 2013 - 2024, Selected Years</t>
  </si>
  <si>
    <t>1.1.3    Total Area (Sq. Km) and Population Density (Person  Per  Sq. Km)  in SADC, 2014 - 2024</t>
  </si>
  <si>
    <t>1.1.4    Dependency Ratio  in SADC, (%), 2014 - 2024, Selected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</si>
</sst>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41" formatCode="_-* #,##0_-;\-* #,##0_-;_-* &quot;-&quot;_-;_-@_-"/>
    <numFmt numFmtId="43" formatCode="_-* #,##0.00_-;\-* #,##0.00_-;_-* &quot;-&quot;??_-;_-@_-"/>
    <numFmt numFmtId="164" formatCode="&quot;$&quot;#,##0.00_);[Red]\(&quot;$&quot;#,##0.00\)"/>
    <numFmt numFmtId="165" formatCode="_(&quot;$&quot;* #,##0_);_(&quot;$&quot;* \(#,##0\);_(&quot;$&quot;* &quot;-&quot;_);_(@_)"/>
    <numFmt numFmtId="166" formatCode="_(&quot;$&quot;* #,##0.00_);_(&quot;$&quot;* \(#,##0.00\);_(&quot;$&quot;* &quot;-&quot;??_);_(@_)"/>
    <numFmt numFmtId="167" formatCode="_(* #,##0.00_);_(* \(#,##0.00\);_(* &quot;-&quot;??_);_(@_)"/>
    <numFmt numFmtId="168" formatCode="_ * #,##0.00_ ;_ * \-#,##0.00_ ;_ * &quot;-&quot;??_ ;_ @_ "/>
    <numFmt numFmtId="169" formatCode="#\ ###\ ##0.0"/>
    <numFmt numFmtId="170" formatCode="0.0"/>
    <numFmt numFmtId="171" formatCode="#\ ##0"/>
    <numFmt numFmtId="172" formatCode="#,##0.0"/>
    <numFmt numFmtId="173" formatCode="#\ ###\ ##0"/>
    <numFmt numFmtId="174" formatCode="0.000"/>
    <numFmt numFmtId="175" formatCode="#,###,##0.000"/>
    <numFmt numFmtId="176" formatCode="#,###,##0"/>
    <numFmt numFmtId="177" formatCode="#,###,##0.0"/>
    <numFmt numFmtId="178" formatCode="#\ ##0.0"/>
    <numFmt numFmtId="179" formatCode="#\ ###\ ##0\ \ "/>
    <numFmt numFmtId="180" formatCode="#\ ##0\ "/>
    <numFmt numFmtId="181" formatCode="###0"/>
    <numFmt numFmtId="182" formatCode="&quot;   &quot;@"/>
    <numFmt numFmtId="183" formatCode="&quot;      &quot;@"/>
    <numFmt numFmtId="184" formatCode="&quot;         &quot;@"/>
    <numFmt numFmtId="185" formatCode="&quot;            &quot;@"/>
    <numFmt numFmtId="186" formatCode="&quot;               &quot;@"/>
    <numFmt numFmtId="187" formatCode="_-* #,##0.00\ _€_-;\-* #,##0.00\ _€_-;_-* &quot;-&quot;??\ _€_-;_-@_-"/>
    <numFmt numFmtId="188" formatCode="_-* #,##0.00\ _F_-;\-* #,##0.00\ _F_-;_-* &quot;-&quot;??\ _F_-;_-@_-"/>
    <numFmt numFmtId="189" formatCode="&quot;$&quot;#,##0;\-&quot;$&quot;#,##0"/>
    <numFmt numFmtId="190" formatCode="_-* #,##0.00\ [$€-1]_-;\-* #,##0.00\ [$€-1]_-;_-* &quot;-&quot;??\ [$€-1]_-"/>
    <numFmt numFmtId="191" formatCode="0_)"/>
    <numFmt numFmtId="192" formatCode="_-&quot;£&quot;* #,##0_-;\-&quot;£&quot;* #,##0_-;_-&quot;£&quot;* &quot;-&quot;_-;_-@_-"/>
    <numFmt numFmtId="193" formatCode="_-&quot;£&quot;* #,##0.00_-;\-&quot;£&quot;* #,##0.00_-;_-&quot;£&quot;* &quot;-&quot;??_-;_-@_-"/>
    <numFmt numFmtId="194" formatCode="_-&quot;¢&quot;* #,##0_-;\-&quot;¢&quot;* #,##0_-;_-&quot;¢&quot;* &quot;-&quot;_-;_-@_-"/>
    <numFmt numFmtId="195" formatCode="_-&quot;¢&quot;* #,##0.00_-;\-&quot;¢&quot;* #,##0.00_-;_-&quot;¢&quot;* &quot;-&quot;??_-;_-@_-"/>
    <numFmt numFmtId="196" formatCode="[&gt;=0.05]#,##0.0;[&lt;=-0.05]\-#,##0.0;?0.0"/>
    <numFmt numFmtId="197" formatCode="[Black]#,##0.0;[Black]\-#,##0.0;;"/>
    <numFmt numFmtId="198" formatCode="[Black][&gt;0.05]#,##0.0;[Black][&lt;-0.05]\-#,##0.0;;"/>
    <numFmt numFmtId="199" formatCode="[Black][&gt;0.5]#,##0;[Black][&lt;-0.5]\-#,##0;;"/>
    <numFmt numFmtId="200" formatCode="_-* #,##0_-;_-* #,##0\-;_-* &quot;-&quot;_-;_-@_-"/>
    <numFmt numFmtId="201" formatCode="\$#,##0.00\ ;\(\$#,##0.00\)"/>
    <numFmt numFmtId="202" formatCode="&quot;ج.م.&quot;\ #,##0_-;[Red]&quot;ج.م.&quot;\ #,##0\-"/>
    <numFmt numFmtId="203" formatCode="&quot;ج.م.&quot;\ #,##0.00_-;[Red]&quot;ج.م.&quot;\ #,##0.00\-"/>
    <numFmt numFmtId="204" formatCode="#\ ###\ ###\ \ "/>
    <numFmt numFmtId="205" formatCode="#\ ###\ ###\ "/>
    <numFmt numFmtId="206" formatCode="_-&quot;$&quot;* #,##0.00_-;\-&quot;$&quot;* #,##0.00_-;_-&quot;$&quot;* &quot;-&quot;??_-;_-@_-"/>
    <numFmt numFmtId="207" formatCode="_(* #,##0_);_(* \(#,##0\);_(* &quot;-&quot;??_);_(@_)"/>
    <numFmt numFmtId="208" formatCode="_(* #,##0.0_);_(* \(#,##0.0\);_(* &quot;-&quot;??_);_(@_)"/>
    <numFmt numFmtId="209" formatCode="\$0.00"/>
    <numFmt numFmtId="210" formatCode="#,##0.000"/>
    <numFmt numFmtId="211" formatCode="\$0.0"/>
    <numFmt numFmtId="212" formatCode="_-* #,##0_-;\-* #,##0_-;_-* &quot;-&quot;??_-;_-@_-"/>
    <numFmt numFmtId="213" formatCode="#.##"/>
    <numFmt numFmtId="214" formatCode=".\ \ ##;00000000000000000000000000000000000000000000000000000000000000000000000000000000000000000000000000000000000.0"/>
  </numFmts>
  <fonts count="19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1"/>
      <name val="Calibri"/>
      <family val="2"/>
    </font>
    <font>
      <sz val="10"/>
      <name val="Times New Roman"/>
      <family val="1"/>
    </font>
    <font>
      <b/>
      <sz val="11"/>
      <name val="Calibri"/>
      <family val="2"/>
    </font>
    <font>
      <sz val="11"/>
      <color indexed="10"/>
      <name val="Calibri"/>
      <family val="2"/>
    </font>
    <font>
      <b/>
      <sz val="10"/>
      <color indexed="8"/>
      <name val="Times New Roman"/>
      <family val="1"/>
    </font>
    <font>
      <sz val="11"/>
      <name val="Calibri"/>
      <family val="2"/>
      <scheme val="minor"/>
    </font>
    <font>
      <b/>
      <sz val="11"/>
      <color indexed="8"/>
      <name val="Tahoma"/>
      <family val="2"/>
    </font>
    <font>
      <sz val="11"/>
      <color indexed="8"/>
      <name val="Tahoma"/>
      <family val="2"/>
    </font>
    <font>
      <sz val="11"/>
      <color rgb="FFFF0000"/>
      <name val="Tahoma"/>
      <family val="2"/>
    </font>
    <font>
      <sz val="8"/>
      <color indexed="8"/>
      <name val="Calibri"/>
      <family val="2"/>
    </font>
    <font>
      <sz val="11"/>
      <color rgb="FF000000"/>
      <name val="Tahoma"/>
      <family val="2"/>
    </font>
    <font>
      <b/>
      <sz val="8"/>
      <name val="Tahoma"/>
      <family val="2"/>
    </font>
    <font>
      <sz val="10"/>
      <color indexed="8"/>
      <name val="Calibri"/>
      <family val="2"/>
    </font>
    <font>
      <b/>
      <sz val="9"/>
      <color indexed="8"/>
      <name val="Calibri"/>
      <family val="2"/>
    </font>
    <font>
      <sz val="11"/>
      <color indexed="10"/>
      <name val="Tahoma"/>
      <family val="2"/>
    </font>
    <font>
      <b/>
      <sz val="11"/>
      <color indexed="10"/>
      <name val="Tahoma"/>
      <family val="2"/>
    </font>
    <font>
      <sz val="11"/>
      <color theme="1"/>
      <name val="Tahoma"/>
      <family val="2"/>
    </font>
    <font>
      <b/>
      <vertAlign val="superscript"/>
      <sz val="11"/>
      <name val="Tahoma"/>
      <family val="2"/>
    </font>
    <font>
      <sz val="12"/>
      <color theme="1"/>
      <name val="Calibri"/>
      <family val="2"/>
      <scheme val="minor"/>
    </font>
    <font>
      <b/>
      <sz val="11"/>
      <name val="Calibri"/>
      <family val="2"/>
      <scheme val="minor"/>
    </font>
    <font>
      <sz val="11"/>
      <color rgb="FFC00000"/>
      <name val="Tahoma"/>
      <family val="2"/>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sz val="11"/>
      <color rgb="FF0000FF"/>
      <name val="Tahoma"/>
      <family val="2"/>
    </font>
    <font>
      <b/>
      <sz val="11"/>
      <color theme="1"/>
      <name val="Tahoma"/>
      <family val="2"/>
    </font>
    <font>
      <u/>
      <sz val="11"/>
      <color theme="10"/>
      <name val="Tahoma"/>
      <family val="2"/>
    </font>
    <font>
      <b/>
      <sz val="11"/>
      <color indexed="62"/>
      <name val="Tahoma"/>
      <family val="2"/>
    </font>
    <font>
      <sz val="8"/>
      <color theme="1"/>
      <name val="Calibri"/>
      <family val="2"/>
      <scheme val="minor"/>
    </font>
    <font>
      <sz val="12"/>
      <color theme="1"/>
      <name val="Tahoma"/>
      <family val="2"/>
    </font>
    <font>
      <b/>
      <sz val="9"/>
      <color rgb="FFFF0000"/>
      <name val="Tahoma"/>
      <family val="2"/>
    </font>
    <font>
      <sz val="9"/>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1"/>
      <color rgb="FFC00000"/>
      <name val="Calibri"/>
      <family val="2"/>
      <scheme val="minor"/>
    </font>
    <font>
      <sz val="12.3"/>
      <name val="Georgia"/>
      <family val="1"/>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28"/>
      <color theme="1"/>
      <name val="Tahoma"/>
      <family val="2"/>
    </font>
    <font>
      <sz val="28"/>
      <color theme="1"/>
      <name val="Calibri"/>
      <family val="2"/>
      <scheme val="minor"/>
    </font>
    <font>
      <b/>
      <sz val="11"/>
      <color rgb="FFFF0000"/>
      <name val="Calibri"/>
      <family val="2"/>
      <scheme val="minor"/>
    </font>
    <font>
      <sz val="9"/>
      <color indexed="81"/>
      <name val="Tahoma"/>
      <family val="2"/>
    </font>
    <font>
      <sz val="11"/>
      <color rgb="FF66FF33"/>
      <name val="Calibri"/>
      <family val="2"/>
      <scheme val="minor"/>
    </font>
    <font>
      <sz val="10"/>
      <color theme="1"/>
      <name val="Tahoma"/>
      <family val="2"/>
    </font>
    <font>
      <b/>
      <sz val="10"/>
      <color indexed="8"/>
      <name val="Arial"/>
      <family val="2"/>
    </font>
    <font>
      <b/>
      <sz val="8"/>
      <color indexed="8"/>
      <name val="Arial"/>
      <family val="2"/>
    </font>
    <font>
      <b/>
      <sz val="7"/>
      <name val="Arial"/>
      <family val="2"/>
    </font>
    <font>
      <sz val="7"/>
      <name val="Arial"/>
      <family val="2"/>
    </font>
    <font>
      <i/>
      <sz val="16"/>
      <color indexed="12"/>
      <name val="Arial"/>
      <family val="2"/>
    </font>
    <font>
      <i/>
      <sz val="14"/>
      <color indexed="12"/>
      <name val="Arial"/>
      <family val="2"/>
    </font>
    <font>
      <b/>
      <sz val="8"/>
      <name val="Arial"/>
      <family val="2"/>
    </font>
    <font>
      <b/>
      <i/>
      <sz val="8"/>
      <color indexed="9"/>
      <name val="Arial"/>
      <family val="2"/>
    </font>
    <font>
      <i/>
      <sz val="6"/>
      <name val="Arial"/>
      <family val="2"/>
    </font>
    <font>
      <b/>
      <i/>
      <sz val="6"/>
      <name val="Arial"/>
      <family val="2"/>
    </font>
    <font>
      <b/>
      <sz val="8"/>
      <color indexed="9"/>
      <name val="Arial"/>
      <family val="2"/>
    </font>
    <font>
      <b/>
      <sz val="18"/>
      <name val="Times New Roman"/>
      <family val="1"/>
    </font>
    <font>
      <b/>
      <sz val="8"/>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color indexed="48"/>
      <name val="Arial"/>
      <family val="2"/>
    </font>
    <font>
      <sz val="9"/>
      <color indexed="20"/>
      <name val="Arial"/>
      <family val="2"/>
    </font>
    <font>
      <sz val="10"/>
      <color rgb="FFFF0000"/>
      <name val="Tahom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theme="1"/>
      <name val="Calibri"/>
      <family val="2"/>
      <scheme val="minor"/>
    </font>
    <font>
      <sz val="12"/>
      <color rgb="FFFF0000"/>
      <name val="Tahoma"/>
      <family val="2"/>
    </font>
    <font>
      <sz val="12"/>
      <name val="Tahoma"/>
      <family val="2"/>
    </font>
    <font>
      <b/>
      <sz val="48"/>
      <color theme="1"/>
      <name val="Tahoma"/>
      <family val="2"/>
    </font>
    <font>
      <sz val="48"/>
      <color theme="1"/>
      <name val="Tahoma"/>
      <family val="2"/>
    </font>
    <font>
      <b/>
      <sz val="50"/>
      <color theme="1"/>
      <name val="Tahoma"/>
      <family val="2"/>
    </font>
    <font>
      <b/>
      <sz val="10"/>
      <color theme="1"/>
      <name val="Tahoma"/>
      <family val="2"/>
    </font>
    <font>
      <sz val="10"/>
      <color indexed="8"/>
      <name val="Tahoma"/>
      <family val="2"/>
    </font>
    <font>
      <sz val="10"/>
      <name val="Tahoma"/>
      <family val="2"/>
    </font>
    <font>
      <b/>
      <sz val="10"/>
      <name val="Tahoma"/>
      <family val="2"/>
    </font>
    <font>
      <sz val="10"/>
      <color theme="1"/>
      <name val="Calibri"/>
      <family val="2"/>
      <scheme val="minor"/>
    </font>
    <font>
      <sz val="10"/>
      <name val="Georgia"/>
      <family val="1"/>
    </font>
    <font>
      <sz val="10"/>
      <color rgb="FF000000"/>
      <name val="Tahoma"/>
      <family val="2"/>
    </font>
    <font>
      <sz val="14"/>
      <color theme="1"/>
      <name val="Tahoma"/>
      <family val="2"/>
    </font>
    <font>
      <sz val="11"/>
      <color rgb="FF33CCFF"/>
      <name val="Calibri"/>
      <family val="2"/>
      <scheme val="minor"/>
    </font>
    <font>
      <b/>
      <sz val="8"/>
      <color indexed="10"/>
      <name val="Calibri"/>
      <family val="2"/>
    </font>
    <font>
      <b/>
      <sz val="11"/>
      <color rgb="FFFF0000"/>
      <name val="Calibri"/>
      <family val="2"/>
    </font>
    <font>
      <sz val="11"/>
      <color rgb="FF66FF33"/>
      <name val="Tahoma"/>
      <family val="2"/>
    </font>
    <font>
      <sz val="8"/>
      <color theme="1"/>
      <name val="Tahoma"/>
      <family val="2"/>
    </font>
    <font>
      <b/>
      <sz val="9"/>
      <name val="Tahoma"/>
      <family val="2"/>
    </font>
    <font>
      <sz val="11"/>
      <name val="Arial"/>
      <family val="2"/>
    </font>
    <font>
      <b/>
      <sz val="10"/>
      <color indexed="10"/>
      <name val="Tahoma"/>
      <family val="2"/>
    </font>
    <font>
      <b/>
      <sz val="16"/>
      <color theme="1"/>
      <name val="Tahoma"/>
      <family val="2"/>
    </font>
    <font>
      <u/>
      <sz val="10"/>
      <color theme="1"/>
      <name val="Tahoma"/>
      <family val="2"/>
    </font>
    <font>
      <vertAlign val="superscript"/>
      <sz val="10"/>
      <color theme="1"/>
      <name val="Tahoma"/>
      <family val="2"/>
    </font>
    <font>
      <sz val="11"/>
      <color rgb="FF000000"/>
      <name val="Arial"/>
      <family val="2"/>
    </font>
    <font>
      <b/>
      <sz val="11"/>
      <name val="Arial"/>
      <family val="2"/>
    </font>
    <font>
      <b/>
      <sz val="11"/>
      <color rgb="FF000000"/>
      <name val="Arial"/>
      <family val="2"/>
    </font>
    <font>
      <sz val="10"/>
      <color rgb="FF000000"/>
      <name val="Arial"/>
      <family val="2"/>
    </font>
    <font>
      <sz val="8"/>
      <name val="Calibri"/>
      <family val="2"/>
      <scheme val="minor"/>
    </font>
    <font>
      <i/>
      <sz val="11"/>
      <name val="Tahoma"/>
      <family val="2"/>
    </font>
    <font>
      <sz val="10"/>
      <color theme="1"/>
      <name val="Tahoma"/>
      <family val="2"/>
    </font>
    <font>
      <b/>
      <sz val="11"/>
      <color rgb="FF000000"/>
      <name val="Tahoma"/>
      <family val="2"/>
    </font>
    <font>
      <sz val="11"/>
      <color rgb="FF000000"/>
      <name val="Calibri"/>
      <family val="2"/>
    </font>
    <font>
      <sz val="10"/>
      <color rgb="FF0033CC"/>
      <name val="Tahoma"/>
      <family val="2"/>
    </font>
    <font>
      <b/>
      <sz val="9"/>
      <color indexed="81"/>
      <name val="Tahoma"/>
      <family val="2"/>
    </font>
    <font>
      <b/>
      <sz val="8"/>
      <color indexed="81"/>
      <name val="Arial"/>
      <family val="2"/>
    </font>
    <font>
      <i/>
      <sz val="8"/>
      <color indexed="81"/>
      <name val="Arial"/>
      <family val="2"/>
    </font>
    <font>
      <u/>
      <sz val="11"/>
      <color rgb="FF0000FF"/>
      <name val="Calibri"/>
      <family val="2"/>
    </font>
  </fonts>
  <fills count="103">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499984740745262"/>
        <bgColor indexed="64"/>
      </patternFill>
    </fill>
    <fill>
      <patternFill patternType="solid">
        <fgColor rgb="FF969696"/>
        <bgColor indexed="64"/>
      </patternFill>
    </fill>
    <fill>
      <patternFill patternType="solid">
        <fgColor rgb="FF66CCFF"/>
        <bgColor indexed="64"/>
      </patternFill>
    </fill>
    <fill>
      <patternFill patternType="solid">
        <fgColor indexed="24"/>
        <bgColor indexed="64"/>
      </patternFill>
    </fill>
    <fill>
      <patternFill patternType="solid">
        <fgColor rgb="FF33CCFF"/>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indexed="9"/>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1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959595"/>
      </patternFill>
    </fill>
    <fill>
      <patternFill patternType="solid">
        <fgColor rgb="FF00CCFF"/>
      </patternFill>
    </fill>
    <fill>
      <patternFill patternType="solid">
        <fgColor rgb="FF00B0F0"/>
        <bgColor theme="4" tint="0.79998168889431442"/>
      </patternFill>
    </fill>
    <fill>
      <patternFill patternType="solid">
        <fgColor rgb="FF0070C0"/>
        <bgColor theme="4" tint="0.79998168889431442"/>
      </patternFill>
    </fill>
    <fill>
      <patternFill patternType="solid">
        <fgColor rgb="FF969696"/>
        <bgColor rgb="FF000000"/>
      </patternFill>
    </fill>
    <fill>
      <patternFill patternType="solid">
        <fgColor rgb="FF00CCFF"/>
        <bgColor rgb="FF000000"/>
      </patternFill>
    </fill>
  </fills>
  <borders count="1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bottom style="thin">
        <color auto="1"/>
      </bottom>
      <diagonal/>
    </border>
    <border>
      <left style="thin">
        <color indexed="64"/>
      </left>
      <right/>
      <top/>
      <bottom style="thin">
        <color indexed="64"/>
      </bottom>
      <diagonal/>
    </border>
    <border>
      <left/>
      <right/>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indexed="64"/>
      </right>
      <top style="medium">
        <color rgb="FF000000"/>
      </top>
      <bottom/>
      <diagonal/>
    </border>
    <border>
      <left style="thin">
        <color indexed="64"/>
      </left>
      <right style="medium">
        <color rgb="FF000000"/>
      </right>
      <top style="medium">
        <color rgb="FF000000"/>
      </top>
      <bottom/>
      <diagonal/>
    </border>
    <border>
      <left style="thin">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top style="thin">
        <color indexed="64"/>
      </top>
      <bottom/>
      <diagonal/>
    </border>
  </borders>
  <cellStyleXfs count="5917">
    <xf numFmtId="0" fontId="0" fillId="0" borderId="0"/>
    <xf numFmtId="0" fontId="4" fillId="0" borderId="0" applyNumberFormat="0" applyFill="0" applyBorder="0" applyAlignment="0" applyProtection="0">
      <alignment vertical="top"/>
      <protection locked="0"/>
    </xf>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7" fontId="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7" fillId="0" borderId="0"/>
    <xf numFmtId="0" fontId="5" fillId="0" borderId="0" applyNumberFormat="0" applyFont="0" applyFill="0" applyBorder="0" applyAlignment="0" applyProtection="0"/>
    <xf numFmtId="0" fontId="8" fillId="0" borderId="0"/>
    <xf numFmtId="0" fontId="5" fillId="0" borderId="0"/>
    <xf numFmtId="0" fontId="5" fillId="0" borderId="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1"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applyNumberFormat="0" applyFont="0" applyFill="0" applyBorder="0" applyAlignment="0" applyProtection="0"/>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applyNumberFormat="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167" fontId="7" fillId="0" borderId="0" applyFont="0" applyFill="0" applyBorder="0" applyAlignment="0" applyProtection="0"/>
    <xf numFmtId="0" fontId="40" fillId="0" borderId="0"/>
    <xf numFmtId="0" fontId="41" fillId="11" borderId="1">
      <alignment horizontal="left" vertical="center" indent="1"/>
    </xf>
    <xf numFmtId="0" fontId="42" fillId="5" borderId="1">
      <alignment horizontal="center" vertical="center"/>
    </xf>
    <xf numFmtId="0" fontId="43" fillId="4" borderId="1">
      <alignment horizontal="left" vertical="center" indent="1"/>
    </xf>
    <xf numFmtId="3" fontId="42" fillId="4" borderId="1">
      <alignment horizontal="right" vertical="center" indent="1"/>
    </xf>
    <xf numFmtId="0" fontId="43" fillId="4" borderId="1">
      <alignment horizontal="left" vertical="center" indent="1"/>
    </xf>
    <xf numFmtId="3" fontId="42" fillId="4" borderId="1">
      <alignment horizontal="right" vertical="center" indent="1"/>
    </xf>
    <xf numFmtId="0" fontId="44" fillId="4" borderId="1">
      <alignment horizontal="left" indent="1"/>
    </xf>
    <xf numFmtId="0" fontId="5" fillId="0" borderId="0" applyNumberFormat="0" applyFill="0" applyBorder="0" applyAlignment="0" applyProtection="0"/>
    <xf numFmtId="0" fontId="5" fillId="0" borderId="0" applyNumberForma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9" fontId="8" fillId="0" borderId="0" applyFont="0" applyFill="0" applyBorder="0" applyAlignment="0" applyProtection="0"/>
    <xf numFmtId="168" fontId="1" fillId="0" borderId="0" applyFont="0" applyFill="0" applyBorder="0" applyAlignment="0" applyProtection="0"/>
    <xf numFmtId="0" fontId="1" fillId="0" borderId="0"/>
    <xf numFmtId="167" fontId="1" fillId="0" borderId="0" applyFont="0" applyFill="0" applyBorder="0" applyAlignment="0" applyProtection="0"/>
    <xf numFmtId="0" fontId="5" fillId="0" borderId="0"/>
    <xf numFmtId="0" fontId="8" fillId="0" borderId="0"/>
    <xf numFmtId="182" fontId="53" fillId="0" borderId="0" applyFont="0" applyFill="0" applyBorder="0" applyAlignment="0" applyProtection="0"/>
    <xf numFmtId="183" fontId="53" fillId="0" borderId="0" applyFont="0" applyFill="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184" fontId="53" fillId="0" borderId="0" applyFont="0" applyFill="0" applyBorder="0" applyAlignment="0" applyProtection="0"/>
    <xf numFmtId="185" fontId="53"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186" fontId="53" fillId="0" borderId="0" applyFont="0" applyFill="0" applyBorder="0" applyAlignment="0" applyProtection="0"/>
    <xf numFmtId="0" fontId="54" fillId="24"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24"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4" fillId="32"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4" fillId="36"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54" fillId="30"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7" fillId="28" borderId="0" applyNumberFormat="0" applyBorder="0" applyAlignment="0" applyProtection="0"/>
    <xf numFmtId="0" fontId="7" fillId="37"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20" fillId="0" borderId="2">
      <alignment horizontal="center" vertical="center"/>
    </xf>
    <xf numFmtId="0" fontId="6" fillId="0" borderId="0">
      <alignment horizontal="left" wrapText="1"/>
    </xf>
    <xf numFmtId="0" fontId="22" fillId="0" borderId="0" applyNumberFormat="0" applyFill="0" applyBorder="0" applyAlignment="0" applyProtection="0"/>
    <xf numFmtId="0" fontId="55" fillId="15" borderId="0" applyNumberFormat="0" applyBorder="0" applyAlignment="0" applyProtection="0"/>
    <xf numFmtId="0" fontId="56" fillId="40" borderId="6" applyNumberFormat="0" applyAlignment="0" applyProtection="0"/>
    <xf numFmtId="0" fontId="56" fillId="40" borderId="6" applyNumberFormat="0" applyAlignment="0" applyProtection="0"/>
    <xf numFmtId="0" fontId="57" fillId="0" borderId="7" applyNumberFormat="0" applyFill="0" applyAlignment="0" applyProtection="0"/>
    <xf numFmtId="0" fontId="58" fillId="41" borderId="8" applyNumberFormat="0" applyAlignment="0" applyProtection="0"/>
    <xf numFmtId="170" fontId="59" fillId="42" borderId="1">
      <alignment horizontal="right" vertical="center" indent="1"/>
    </xf>
    <xf numFmtId="3" fontId="59" fillId="4" borderId="1">
      <alignment horizontal="right" vertical="center" indent="1"/>
    </xf>
    <xf numFmtId="0" fontId="60" fillId="42" borderId="1">
      <alignment horizontal="right" vertical="center" indent="1"/>
    </xf>
    <xf numFmtId="3" fontId="60" fillId="4" borderId="1">
      <alignment horizontal="right" vertical="center" indent="1"/>
    </xf>
    <xf numFmtId="172" fontId="60" fillId="4" borderId="1">
      <alignment horizontal="right" vertical="center" indent="1"/>
    </xf>
    <xf numFmtId="0" fontId="61" fillId="4" borderId="1">
      <alignment horizontal="left" vertical="center" indent="1"/>
    </xf>
    <xf numFmtId="0" fontId="5" fillId="4" borderId="9"/>
    <xf numFmtId="0" fontId="62" fillId="13" borderId="1">
      <alignment horizontal="center" vertical="center"/>
    </xf>
    <xf numFmtId="170" fontId="59" fillId="4" borderId="1">
      <alignment horizontal="right" vertical="center" indent="1"/>
    </xf>
    <xf numFmtId="3" fontId="59" fillId="4" borderId="1">
      <alignment horizontal="right" vertical="center" indent="1"/>
    </xf>
    <xf numFmtId="0" fontId="5" fillId="4" borderId="0"/>
    <xf numFmtId="0" fontId="44" fillId="4" borderId="1">
      <alignment horizontal="left" vertical="center" indent="1"/>
    </xf>
    <xf numFmtId="0" fontId="44" fillId="4" borderId="10">
      <alignment horizontal="left" vertical="center" indent="1"/>
    </xf>
    <xf numFmtId="0" fontId="62" fillId="4" borderId="11">
      <alignment horizontal="left" vertical="center" indent="1"/>
    </xf>
    <xf numFmtId="0" fontId="60" fillId="4" borderId="1">
      <alignment horizontal="right" vertical="center" indent="1"/>
    </xf>
    <xf numFmtId="3" fontId="60" fillId="4" borderId="1">
      <alignment horizontal="right" vertical="center" indent="1"/>
    </xf>
    <xf numFmtId="0" fontId="63" fillId="11" borderId="1">
      <alignment horizontal="left" vertical="center" indent="1"/>
    </xf>
    <xf numFmtId="0" fontId="64" fillId="11" borderId="1">
      <alignment horizontal="left" vertical="center" indent="1"/>
    </xf>
    <xf numFmtId="0" fontId="65" fillId="4" borderId="9"/>
    <xf numFmtId="0" fontId="62" fillId="43" borderId="1">
      <alignment horizontal="left" vertical="center" indent="1"/>
    </xf>
    <xf numFmtId="167" fontId="1" fillId="0" borderId="0" applyFont="0" applyFill="0" applyBorder="0" applyAlignment="0" applyProtection="0"/>
    <xf numFmtId="187" fontId="1"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88" fontId="5" fillId="0" borderId="0" applyFon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7" fontId="5"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3" fontId="5" fillId="0" borderId="0" applyFont="0" applyFill="0" applyBorder="0" applyAlignment="0" applyProtection="0"/>
    <xf numFmtId="0" fontId="5" fillId="44" borderId="12" applyNumberFormat="0" applyFont="0" applyAlignment="0" applyProtection="0"/>
    <xf numFmtId="0" fontId="7" fillId="44" borderId="12" applyNumberFormat="0" applyFont="0" applyAlignment="0" applyProtection="0"/>
    <xf numFmtId="189" fontId="5" fillId="0" borderId="0" applyFont="0" applyFill="0" applyBorder="0" applyAlignment="0" applyProtection="0"/>
    <xf numFmtId="14" fontId="5" fillId="0" borderId="0" applyFont="0" applyFill="0" applyBorder="0" applyAlignment="0" applyProtection="0"/>
    <xf numFmtId="170" fontId="20" fillId="0" borderId="0" applyBorder="0"/>
    <xf numFmtId="170" fontId="20" fillId="0" borderId="5"/>
    <xf numFmtId="0" fontId="18" fillId="45"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66" fillId="19" borderId="6" applyNumberFormat="0" applyAlignment="0" applyProtection="0"/>
    <xf numFmtId="190" fontId="5" fillId="0" borderId="0" applyFont="0" applyFill="0" applyBorder="0" applyAlignment="0" applyProtection="0"/>
    <xf numFmtId="190" fontId="5" fillId="0" borderId="0" applyFont="0" applyFill="0" applyBorder="0" applyAlignment="0" applyProtection="0"/>
    <xf numFmtId="0" fontId="5" fillId="0" borderId="0" applyFont="0" applyFill="0" applyBorder="0" applyAlignment="0" applyProtection="0"/>
    <xf numFmtId="0" fontId="67" fillId="0" borderId="0" applyNumberFormat="0" applyFill="0" applyBorder="0" applyAlignment="0" applyProtection="0"/>
    <xf numFmtId="2" fontId="5" fillId="0" borderId="0" applyFont="0" applyFill="0" applyBorder="0" applyAlignment="0" applyProtection="0"/>
    <xf numFmtId="1" fontId="68" fillId="0" borderId="0" applyNumberFormat="0" applyFill="0" applyBorder="0" applyAlignment="0" applyProtection="0">
      <alignment horizontal="center" vertical="top"/>
    </xf>
    <xf numFmtId="0" fontId="69" fillId="16" borderId="0" applyNumberFormat="0" applyBorder="0" applyAlignment="0" applyProtection="0"/>
    <xf numFmtId="38" fontId="15" fillId="13" borderId="0" applyNumberFormat="0" applyBorder="0" applyAlignment="0" applyProtection="0"/>
    <xf numFmtId="191" fontId="70" fillId="0" borderId="4" applyNumberFormat="0" applyFill="0" applyBorder="0" applyProtection="0">
      <alignment horizontal="left"/>
    </xf>
    <xf numFmtId="0" fontId="71" fillId="0" borderId="13" applyNumberFormat="0" applyFill="0" applyAlignment="0" applyProtection="0"/>
    <xf numFmtId="0" fontId="72" fillId="0" borderId="14" applyNumberFormat="0" applyFill="0" applyAlignment="0" applyProtection="0"/>
    <xf numFmtId="0" fontId="73" fillId="0" borderId="15"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72" fontId="53" fillId="0" borderId="0" applyFont="0" applyFill="0" applyBorder="0" applyAlignment="0" applyProtection="0"/>
    <xf numFmtId="3" fontId="53" fillId="0" borderId="0" applyFont="0" applyFill="0" applyBorder="0" applyAlignment="0" applyProtection="0"/>
    <xf numFmtId="10" fontId="15" fillId="4" borderId="1" applyNumberFormat="0" applyBorder="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66" fillId="19" borderId="6" applyNumberFormat="0" applyAlignment="0" applyProtection="0"/>
    <xf numFmtId="0" fontId="55" fillId="15" borderId="0" applyNumberFormat="0" applyBorder="0" applyAlignment="0" applyProtection="0"/>
    <xf numFmtId="0" fontId="57" fillId="0" borderId="7" applyNumberFormat="0" applyFill="0" applyAlignment="0" applyProtection="0"/>
    <xf numFmtId="0" fontId="75" fillId="0" borderId="9" applyNumberFormat="0" applyFill="0" applyProtection="0">
      <alignment horizontal="left" vertical="top" wrapText="1"/>
    </xf>
    <xf numFmtId="0" fontId="76" fillId="0" borderId="0"/>
    <xf numFmtId="41" fontId="20" fillId="0" borderId="0" applyFont="0" applyFill="0" applyBorder="0" applyAlignment="0" applyProtection="0"/>
    <xf numFmtId="43" fontId="20"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92" fontId="5" fillId="0" borderId="0" applyFont="0" applyFill="0" applyBorder="0" applyAlignment="0" applyProtection="0"/>
    <xf numFmtId="193" fontId="5" fillId="0" borderId="0" applyFont="0" applyFill="0" applyBorder="0" applyAlignment="0" applyProtection="0"/>
    <xf numFmtId="194" fontId="20" fillId="0" borderId="0" applyFont="0" applyFill="0" applyBorder="0" applyAlignment="0" applyProtection="0"/>
    <xf numFmtId="195" fontId="20" fillId="0" borderId="0" applyFont="0" applyFill="0" applyBorder="0" applyAlignment="0" applyProtection="0"/>
    <xf numFmtId="0" fontId="77" fillId="0" borderId="0" applyNumberFormat="0">
      <alignment horizontal="right"/>
    </xf>
    <xf numFmtId="0" fontId="78" fillId="48" borderId="0" applyNumberFormat="0" applyBorder="0" applyAlignment="0" applyProtection="0"/>
    <xf numFmtId="0" fontId="78" fillId="48" borderId="0" applyNumberFormat="0" applyBorder="0" applyAlignment="0" applyProtection="0"/>
    <xf numFmtId="0" fontId="79" fillId="0" borderId="0"/>
    <xf numFmtId="0" fontId="80" fillId="0" borderId="0"/>
    <xf numFmtId="0" fontId="81"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20" fillId="0" borderId="0"/>
    <xf numFmtId="0" fontId="20" fillId="0" borderId="0"/>
    <xf numFmtId="0" fontId="5" fillId="0" borderId="0"/>
    <xf numFmtId="0" fontId="82" fillId="0" borderId="0"/>
    <xf numFmtId="0" fontId="5" fillId="0" borderId="0"/>
    <xf numFmtId="0" fontId="1" fillId="0" borderId="0"/>
    <xf numFmtId="0" fontId="82" fillId="0" borderId="0"/>
    <xf numFmtId="0" fontId="7" fillId="0" borderId="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xf numFmtId="0" fontId="5" fillId="0" borderId="0"/>
    <xf numFmtId="0" fontId="82" fillId="0" borderId="0"/>
    <xf numFmtId="0" fontId="82" fillId="0" borderId="0"/>
    <xf numFmtId="0" fontId="82" fillId="0" borderId="0"/>
    <xf numFmtId="0" fontId="5" fillId="0" borderId="0"/>
    <xf numFmtId="0" fontId="82" fillId="0" borderId="0"/>
    <xf numFmtId="0" fontId="5" fillId="0" borderId="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2" fillId="0" borderId="0"/>
    <xf numFmtId="0" fontId="82"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1"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20" fillId="0" borderId="0" applyFill="0" applyBorder="0" applyAlignment="0" applyProtection="0">
      <alignment horizontal="right"/>
    </xf>
    <xf numFmtId="0" fontId="7" fillId="44" borderId="12" applyNumberFormat="0" applyFont="0" applyAlignment="0" applyProtection="0"/>
    <xf numFmtId="0" fontId="53" fillId="0" borderId="0">
      <alignment horizontal="left"/>
    </xf>
    <xf numFmtId="0" fontId="83" fillId="40" borderId="16"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7" fontId="80" fillId="0" borderId="0" applyFont="0" applyFill="0" applyBorder="0" applyAlignment="0" applyProtection="0"/>
    <xf numFmtId="198" fontId="53" fillId="0" borderId="0" applyFont="0" applyFill="0" applyBorder="0" applyAlignment="0" applyProtection="0"/>
    <xf numFmtId="199" fontId="53" fillId="0" borderId="0" applyFont="0" applyFill="0" applyBorder="0" applyAlignment="0" applyProtection="0"/>
    <xf numFmtId="9" fontId="8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3" fillId="0" borderId="0"/>
    <xf numFmtId="3" fontId="75" fillId="0" borderId="0" applyFill="0" applyBorder="0" applyProtection="0">
      <alignment horizontal="right"/>
    </xf>
    <xf numFmtId="49" fontId="75" fillId="0" borderId="0" applyFill="0" applyBorder="0" applyProtection="0">
      <alignment horizontal="right"/>
    </xf>
    <xf numFmtId="49" fontId="75" fillId="0" borderId="0" applyFill="0" applyBorder="0" applyProtection="0">
      <alignment horizontal="left"/>
    </xf>
    <xf numFmtId="49" fontId="84" fillId="0" borderId="0" applyFill="0" applyBorder="0" applyProtection="0">
      <alignment horizontal="right"/>
    </xf>
    <xf numFmtId="49" fontId="6" fillId="0" borderId="0" applyFill="0" applyBorder="0" applyProtection="0">
      <alignment horizontal="left"/>
    </xf>
    <xf numFmtId="0" fontId="84" fillId="0" borderId="0" applyNumberFormat="0" applyFill="0" applyBorder="0" applyProtection="0"/>
    <xf numFmtId="49" fontId="84" fillId="0" borderId="9" applyFill="0" applyProtection="0">
      <alignment horizontal="center"/>
    </xf>
    <xf numFmtId="49" fontId="84" fillId="0" borderId="9" applyFill="0" applyProtection="0">
      <alignment horizontal="center" vertical="justify" wrapText="1"/>
    </xf>
    <xf numFmtId="49" fontId="85" fillId="0" borderId="9" applyFill="0" applyProtection="0">
      <alignment horizontal="center" vertical="top" wrapText="1"/>
    </xf>
    <xf numFmtId="49" fontId="84" fillId="0" borderId="0" applyFill="0" applyBorder="0" applyProtection="0">
      <alignment horizontal="right" vertical="top"/>
    </xf>
    <xf numFmtId="49" fontId="75" fillId="0" borderId="0" applyFill="0" applyBorder="0" applyProtection="0">
      <alignment horizontal="right" vertical="top" wrapText="1"/>
    </xf>
    <xf numFmtId="0" fontId="9" fillId="0" borderId="0" applyNumberFormat="0" applyFill="0" applyBorder="0" applyAlignment="0" applyProtection="0"/>
    <xf numFmtId="0" fontId="86" fillId="0" borderId="0" applyNumberFormat="0" applyFill="0" applyBorder="0" applyAlignment="0" applyProtection="0"/>
    <xf numFmtId="49" fontId="84" fillId="0" borderId="17" applyFill="0" applyProtection="0">
      <alignment horizontal="center"/>
    </xf>
    <xf numFmtId="49" fontId="84" fillId="0" borderId="17" applyFill="0" applyProtection="0">
      <alignment horizontal="center" wrapText="1"/>
    </xf>
    <xf numFmtId="0" fontId="84" fillId="0" borderId="17" applyFill="0" applyProtection="0">
      <alignment horizontal="center"/>
    </xf>
    <xf numFmtId="0" fontId="85" fillId="0" borderId="17" applyFill="0" applyProtection="0">
      <alignment horizontal="center" vertical="top"/>
    </xf>
    <xf numFmtId="0" fontId="75" fillId="0" borderId="18" applyNumberFormat="0" applyFill="0" applyProtection="0">
      <alignment vertical="top"/>
    </xf>
    <xf numFmtId="49" fontId="84" fillId="0" borderId="18" applyFill="0" applyProtection="0">
      <alignment horizontal="center" vertical="justify" wrapText="1"/>
    </xf>
    <xf numFmtId="49" fontId="84" fillId="0" borderId="18" applyFill="0" applyProtection="0">
      <alignment horizontal="center"/>
    </xf>
    <xf numFmtId="0" fontId="84" fillId="0" borderId="18" applyFill="0" applyProtection="0">
      <alignment horizontal="center"/>
    </xf>
    <xf numFmtId="0" fontId="85" fillId="0" borderId="18" applyFill="0" applyProtection="0">
      <alignment horizontal="center" vertical="top"/>
    </xf>
    <xf numFmtId="0" fontId="84" fillId="0" borderId="0" applyNumberFormat="0" applyFill="0" applyBorder="0" applyProtection="0">
      <alignment horizontal="left"/>
    </xf>
    <xf numFmtId="0" fontId="75" fillId="49" borderId="9" applyNumberFormat="0" applyAlignment="0" applyProtection="0"/>
    <xf numFmtId="3" fontId="75" fillId="49" borderId="9" applyProtection="0">
      <alignment horizontal="right"/>
    </xf>
    <xf numFmtId="49" fontId="75" fillId="13" borderId="0" applyBorder="0" applyProtection="0">
      <alignment horizontal="right"/>
    </xf>
    <xf numFmtId="0" fontId="87" fillId="49" borderId="9" applyNumberFormat="0" applyProtection="0">
      <alignment horizontal="left" vertical="top" wrapText="1"/>
    </xf>
    <xf numFmtId="0" fontId="75" fillId="0" borderId="9" applyNumberFormat="0" applyFill="0" applyAlignment="0" applyProtection="0"/>
    <xf numFmtId="3" fontId="75" fillId="0" borderId="9" applyFill="0" applyProtection="0">
      <alignment horizontal="right"/>
    </xf>
    <xf numFmtId="0" fontId="87" fillId="0" borderId="9" applyNumberFormat="0" applyFill="0" applyProtection="0">
      <alignment horizontal="left" vertical="top" wrapText="1"/>
    </xf>
    <xf numFmtId="0" fontId="69" fillId="16" borderId="0" applyNumberFormat="0" applyBorder="0" applyAlignment="0" applyProtection="0"/>
    <xf numFmtId="0" fontId="20" fillId="0" borderId="3">
      <alignment horizontal="center" vertical="center"/>
    </xf>
    <xf numFmtId="41" fontId="5" fillId="0" borderId="0" applyFont="0" applyFill="0" applyBorder="0" applyAlignment="0" applyProtection="0"/>
    <xf numFmtId="0" fontId="83" fillId="40" borderId="16" applyNumberFormat="0" applyAlignment="0" applyProtection="0"/>
    <xf numFmtId="200" fontId="5" fillId="0" borderId="0" applyFont="0" applyFill="0" applyBorder="0" applyAlignment="0" applyProtection="0"/>
    <xf numFmtId="191" fontId="88" fillId="0" borderId="4" applyNumberFormat="0" applyFill="0" applyBorder="0" applyProtection="0">
      <alignment horizontal="left"/>
    </xf>
    <xf numFmtId="0" fontId="5" fillId="0" borderId="0"/>
    <xf numFmtId="0" fontId="89" fillId="0" borderId="0"/>
    <xf numFmtId="0" fontId="5" fillId="0" borderId="0" applyNumberFormat="0"/>
    <xf numFmtId="0" fontId="67"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2" fillId="0" borderId="0" applyNumberFormat="0" applyFont="0" applyFill="0" applyAlignment="0" applyProtection="0"/>
    <xf numFmtId="0" fontId="71" fillId="0" borderId="13" applyNumberFormat="0" applyFill="0" applyAlignment="0" applyProtection="0"/>
    <xf numFmtId="0" fontId="93" fillId="0" borderId="0" applyNumberFormat="0" applyFont="0" applyFill="0" applyAlignment="0" applyProtection="0"/>
    <xf numFmtId="0" fontId="72" fillId="0" borderId="14" applyNumberFormat="0" applyFill="0" applyAlignment="0" applyProtection="0"/>
    <xf numFmtId="0" fontId="73" fillId="0" borderId="15" applyNumberFormat="0" applyFill="0" applyAlignment="0" applyProtection="0"/>
    <xf numFmtId="0" fontId="73" fillId="0" borderId="0" applyNumberFormat="0" applyFill="0" applyBorder="0" applyAlignment="0" applyProtection="0"/>
    <xf numFmtId="191" fontId="88" fillId="0" borderId="4" applyNumberFormat="0" applyFill="0" applyBorder="0" applyProtection="0">
      <alignment horizontal="right"/>
    </xf>
    <xf numFmtId="0" fontId="18" fillId="0" borderId="19" applyNumberFormat="0" applyFill="0" applyAlignment="0" applyProtection="0"/>
    <xf numFmtId="0" fontId="5" fillId="0" borderId="20" applyNumberFormat="0" applyFont="0" applyBorder="0" applyAlignment="0" applyProtection="0"/>
    <xf numFmtId="191" fontId="94" fillId="0" borderId="0" applyNumberFormat="0" applyFill="0" applyBorder="0" applyAlignment="0" applyProtection="0">
      <alignment horizontal="left"/>
    </xf>
    <xf numFmtId="0" fontId="58" fillId="41" borderId="8" applyNumberFormat="0" applyAlignment="0" applyProtection="0"/>
    <xf numFmtId="43" fontId="5" fillId="0" borderId="0" applyFont="0" applyFill="0" applyBorder="0" applyAlignment="0" applyProtection="0"/>
    <xf numFmtId="0" fontId="22" fillId="0" borderId="0" applyNumberFormat="0" applyFill="0" applyBorder="0" applyAlignment="0" applyProtection="0"/>
    <xf numFmtId="0" fontId="95" fillId="0" borderId="0" applyProtection="0"/>
    <xf numFmtId="201" fontId="95" fillId="0" borderId="0" applyProtection="0"/>
    <xf numFmtId="0" fontId="96" fillId="0" borderId="0" applyProtection="0"/>
    <xf numFmtId="0" fontId="97" fillId="0" borderId="0" applyProtection="0"/>
    <xf numFmtId="0" fontId="95" fillId="0" borderId="21" applyProtection="0"/>
    <xf numFmtId="0" fontId="95" fillId="0" borderId="0"/>
    <xf numFmtId="10" fontId="95" fillId="0" borderId="0" applyProtection="0"/>
    <xf numFmtId="0" fontId="95" fillId="0" borderId="0"/>
    <xf numFmtId="2" fontId="95" fillId="0" borderId="0" applyProtection="0"/>
    <xf numFmtId="4" fontId="95" fillId="0" borderId="0" applyProtection="0"/>
    <xf numFmtId="0" fontId="98"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xf numFmtId="202" fontId="9" fillId="0" borderId="0" applyFont="0" applyFill="0" applyBorder="0" applyAlignment="0" applyProtection="0"/>
    <xf numFmtId="203" fontId="9" fillId="0" borderId="0" applyFont="0" applyFill="0" applyBorder="0" applyAlignment="0" applyProtection="0"/>
    <xf numFmtId="38" fontId="9" fillId="0" borderId="0" applyFont="0" applyFill="0" applyBorder="0" applyAlignment="0" applyProtection="0"/>
    <xf numFmtId="40" fontId="9" fillId="0" borderId="0" applyFont="0" applyFill="0" applyBorder="0" applyAlignment="0" applyProtection="0"/>
    <xf numFmtId="167" fontId="1"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 fillId="0" borderId="0"/>
    <xf numFmtId="0" fontId="1" fillId="0" borderId="0"/>
    <xf numFmtId="0" fontId="101" fillId="0" borderId="0" applyNumberFormat="0" applyFont="0" applyFill="0" applyBorder="0" applyAlignment="0" applyProtection="0"/>
    <xf numFmtId="0" fontId="1" fillId="0" borderId="0"/>
    <xf numFmtId="0" fontId="1" fillId="0" borderId="0"/>
    <xf numFmtId="190" fontId="1" fillId="0" borderId="0"/>
    <xf numFmtId="190" fontId="1" fillId="0" borderId="0"/>
    <xf numFmtId="190" fontId="4" fillId="0" borderId="0" applyNumberFormat="0" applyFill="0" applyBorder="0" applyAlignment="0" applyProtection="0">
      <alignment vertical="top"/>
      <protection locked="0"/>
    </xf>
    <xf numFmtId="190" fontId="7" fillId="0" borderId="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40" fillId="0" borderId="0"/>
    <xf numFmtId="190" fontId="7" fillId="14" borderId="0" applyNumberFormat="0" applyBorder="0" applyAlignment="0" applyProtection="0"/>
    <xf numFmtId="190" fontId="7" fillId="15" borderId="0" applyNumberFormat="0" applyBorder="0" applyAlignment="0" applyProtection="0"/>
    <xf numFmtId="190" fontId="7" fillId="16" borderId="0" applyNumberFormat="0" applyBorder="0" applyAlignment="0" applyProtection="0"/>
    <xf numFmtId="190" fontId="7" fillId="17" borderId="0" applyNumberFormat="0" applyBorder="0" applyAlignment="0" applyProtection="0"/>
    <xf numFmtId="190" fontId="7" fillId="18" borderId="0" applyNumberFormat="0" applyBorder="0" applyAlignment="0" applyProtection="0"/>
    <xf numFmtId="190" fontId="7" fillId="19" borderId="0" applyNumberFormat="0" applyBorder="0" applyAlignment="0" applyProtection="0"/>
    <xf numFmtId="190" fontId="7" fillId="14" borderId="0" applyNumberFormat="0" applyBorder="0" applyAlignment="0" applyProtection="0"/>
    <xf numFmtId="190" fontId="7" fillId="15" borderId="0" applyNumberFormat="0" applyBorder="0" applyAlignment="0" applyProtection="0"/>
    <xf numFmtId="190" fontId="7" fillId="16" borderId="0" applyNumberFormat="0" applyBorder="0" applyAlignment="0" applyProtection="0"/>
    <xf numFmtId="190" fontId="7" fillId="17" borderId="0" applyNumberFormat="0" applyBorder="0" applyAlignment="0" applyProtection="0"/>
    <xf numFmtId="190" fontId="7" fillId="18" borderId="0" applyNumberFormat="0" applyBorder="0" applyAlignment="0" applyProtection="0"/>
    <xf numFmtId="190" fontId="7" fillId="19" borderId="0" applyNumberFormat="0" applyBorder="0" applyAlignment="0" applyProtection="0"/>
    <xf numFmtId="190" fontId="7" fillId="20" borderId="0" applyNumberFormat="0" applyBorder="0" applyAlignment="0" applyProtection="0"/>
    <xf numFmtId="190" fontId="7" fillId="21" borderId="0" applyNumberFormat="0" applyBorder="0" applyAlignment="0" applyProtection="0"/>
    <xf numFmtId="190" fontId="7" fillId="22" borderId="0" applyNumberFormat="0" applyBorder="0" applyAlignment="0" applyProtection="0"/>
    <xf numFmtId="190" fontId="7" fillId="17" borderId="0" applyNumberFormat="0" applyBorder="0" applyAlignment="0" applyProtection="0"/>
    <xf numFmtId="190" fontId="7" fillId="20" borderId="0" applyNumberFormat="0" applyBorder="0" applyAlignment="0" applyProtection="0"/>
    <xf numFmtId="190" fontId="7" fillId="23" borderId="0" applyNumberFormat="0" applyBorder="0" applyAlignment="0" applyProtection="0"/>
    <xf numFmtId="190" fontId="7" fillId="20" borderId="0" applyNumberFormat="0" applyBorder="0" applyAlignment="0" applyProtection="0"/>
    <xf numFmtId="190" fontId="7" fillId="21" borderId="0" applyNumberFormat="0" applyBorder="0" applyAlignment="0" applyProtection="0"/>
    <xf numFmtId="190" fontId="7" fillId="22" borderId="0" applyNumberFormat="0" applyBorder="0" applyAlignment="0" applyProtection="0"/>
    <xf numFmtId="190" fontId="7" fillId="17" borderId="0" applyNumberFormat="0" applyBorder="0" applyAlignment="0" applyProtection="0"/>
    <xf numFmtId="190" fontId="7" fillId="20" borderId="0" applyNumberFormat="0" applyBorder="0" applyAlignment="0" applyProtection="0"/>
    <xf numFmtId="190" fontId="7" fillId="23" borderId="0" applyNumberFormat="0" applyBorder="0" applyAlignment="0" applyProtection="0"/>
    <xf numFmtId="190" fontId="54" fillId="24" borderId="0" applyNumberFormat="0" applyBorder="0" applyAlignment="0" applyProtection="0"/>
    <xf numFmtId="190" fontId="54" fillId="21" borderId="0" applyNumberFormat="0" applyBorder="0" applyAlignment="0" applyProtection="0"/>
    <xf numFmtId="190" fontId="54" fillId="22" borderId="0" applyNumberFormat="0" applyBorder="0" applyAlignment="0" applyProtection="0"/>
    <xf numFmtId="190" fontId="54" fillId="25" borderId="0" applyNumberFormat="0" applyBorder="0" applyAlignment="0" applyProtection="0"/>
    <xf numFmtId="190" fontId="54" fillId="26" borderId="0" applyNumberFormat="0" applyBorder="0" applyAlignment="0" applyProtection="0"/>
    <xf numFmtId="190" fontId="54" fillId="27" borderId="0" applyNumberFormat="0" applyBorder="0" applyAlignment="0" applyProtection="0"/>
    <xf numFmtId="190" fontId="54" fillId="24" borderId="0" applyNumberFormat="0" applyBorder="0" applyAlignment="0" applyProtection="0"/>
    <xf numFmtId="190" fontId="54" fillId="21" borderId="0" applyNumberFormat="0" applyBorder="0" applyAlignment="0" applyProtection="0"/>
    <xf numFmtId="190" fontId="54" fillId="22" borderId="0" applyNumberFormat="0" applyBorder="0" applyAlignment="0" applyProtection="0"/>
    <xf numFmtId="190" fontId="54" fillId="25" borderId="0" applyNumberFormat="0" applyBorder="0" applyAlignment="0" applyProtection="0"/>
    <xf numFmtId="190" fontId="54" fillId="26" borderId="0" applyNumberFormat="0" applyBorder="0" applyAlignment="0" applyProtection="0"/>
    <xf numFmtId="190" fontId="54" fillId="27" borderId="0" applyNumberFormat="0" applyBorder="0" applyAlignment="0" applyProtection="0"/>
    <xf numFmtId="190" fontId="7" fillId="28" borderId="0" applyNumberFormat="0" applyBorder="0" applyAlignment="0" applyProtection="0"/>
    <xf numFmtId="190" fontId="7" fillId="29" borderId="0" applyNumberFormat="0" applyBorder="0" applyAlignment="0" applyProtection="0"/>
    <xf numFmtId="190" fontId="54" fillId="30"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54" fillId="31" borderId="0" applyNumberFormat="0" applyBorder="0" applyAlignment="0" applyProtection="0"/>
    <xf numFmtId="190" fontId="7" fillId="28" borderId="0" applyNumberFormat="0" applyBorder="0" applyAlignment="0" applyProtection="0"/>
    <xf numFmtId="190" fontId="7" fillId="32" borderId="0" applyNumberFormat="0" applyBorder="0" applyAlignment="0" applyProtection="0"/>
    <xf numFmtId="190" fontId="54" fillId="33"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54" fillId="34" borderId="0" applyNumberFormat="0" applyBorder="0" applyAlignment="0" applyProtection="0"/>
    <xf numFmtId="190" fontId="7" fillId="28" borderId="0" applyNumberFormat="0" applyBorder="0" applyAlignment="0" applyProtection="0"/>
    <xf numFmtId="190" fontId="7" fillId="28" borderId="0" applyNumberFormat="0" applyBorder="0" applyAlignment="0" applyProtection="0"/>
    <xf numFmtId="190" fontId="54" fillId="32"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54" fillId="35" borderId="0" applyNumberFormat="0" applyBorder="0" applyAlignment="0" applyProtection="0"/>
    <xf numFmtId="190" fontId="7" fillId="28" borderId="0" applyNumberFormat="0" applyBorder="0" applyAlignment="0" applyProtection="0"/>
    <xf numFmtId="190" fontId="7" fillId="32" borderId="0" applyNumberFormat="0" applyBorder="0" applyAlignment="0" applyProtection="0"/>
    <xf numFmtId="190" fontId="54" fillId="36"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54" fillId="25" borderId="0" applyNumberFormat="0" applyBorder="0" applyAlignment="0" applyProtection="0"/>
    <xf numFmtId="190" fontId="7" fillId="28" borderId="0" applyNumberFormat="0" applyBorder="0" applyAlignment="0" applyProtection="0"/>
    <xf numFmtId="190" fontId="7" fillId="30" borderId="0" applyNumberFormat="0" applyBorder="0" applyAlignment="0" applyProtection="0"/>
    <xf numFmtId="190" fontId="54" fillId="30"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54" fillId="26" borderId="0" applyNumberFormat="0" applyBorder="0" applyAlignment="0" applyProtection="0"/>
    <xf numFmtId="190" fontId="7" fillId="28" borderId="0" applyNumberFormat="0" applyBorder="0" applyAlignment="0" applyProtection="0"/>
    <xf numFmtId="190" fontId="7" fillId="37" borderId="0" applyNumberFormat="0" applyBorder="0" applyAlignment="0" applyProtection="0"/>
    <xf numFmtId="190" fontId="54" fillId="38"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4" fillId="39" borderId="0" applyNumberFormat="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20" fillId="0" borderId="2">
      <alignment horizontal="center" vertical="center"/>
    </xf>
    <xf numFmtId="190" fontId="6" fillId="0" borderId="0">
      <alignment horizontal="left" wrapText="1"/>
    </xf>
    <xf numFmtId="190" fontId="22" fillId="0" borderId="0" applyNumberFormat="0" applyFill="0" applyBorder="0" applyAlignment="0" applyProtection="0"/>
    <xf numFmtId="190" fontId="55" fillId="15" borderId="0" applyNumberFormat="0" applyBorder="0" applyAlignment="0" applyProtection="0"/>
    <xf numFmtId="190" fontId="56" fillId="40" borderId="6" applyNumberFormat="0" applyAlignment="0" applyProtection="0"/>
    <xf numFmtId="190" fontId="56" fillId="40" borderId="6" applyNumberFormat="0" applyAlignment="0" applyProtection="0"/>
    <xf numFmtId="190" fontId="57" fillId="0" borderId="7" applyNumberFormat="0" applyFill="0" applyAlignment="0" applyProtection="0"/>
    <xf numFmtId="190" fontId="58" fillId="41" borderId="8" applyNumberFormat="0" applyAlignment="0" applyProtection="0"/>
    <xf numFmtId="190" fontId="60" fillId="42" borderId="1">
      <alignment horizontal="right" vertical="center" indent="1"/>
    </xf>
    <xf numFmtId="190" fontId="43" fillId="4" borderId="1">
      <alignment horizontal="left" vertical="center" indent="1"/>
    </xf>
    <xf numFmtId="190" fontId="61" fillId="4" borderId="1">
      <alignment horizontal="left" vertical="center" indent="1"/>
    </xf>
    <xf numFmtId="190" fontId="5" fillId="4" borderId="9"/>
    <xf numFmtId="190" fontId="42" fillId="5" borderId="1">
      <alignment horizontal="center" vertical="center"/>
    </xf>
    <xf numFmtId="190" fontId="62" fillId="13" borderId="1">
      <alignment horizontal="center" vertical="center"/>
    </xf>
    <xf numFmtId="190" fontId="5" fillId="4" borderId="0"/>
    <xf numFmtId="190" fontId="44" fillId="4" borderId="1">
      <alignment horizontal="left" vertical="center" indent="1"/>
    </xf>
    <xf numFmtId="190" fontId="44" fillId="4" borderId="10">
      <alignment horizontal="left" vertical="center" indent="1"/>
    </xf>
    <xf numFmtId="190" fontId="62" fillId="4" borderId="11">
      <alignment horizontal="left" vertical="center" indent="1"/>
    </xf>
    <xf numFmtId="190" fontId="44" fillId="4" borderId="1">
      <alignment horizontal="left" indent="1"/>
    </xf>
    <xf numFmtId="190" fontId="60" fillId="4" borderId="1">
      <alignment horizontal="right" vertical="center" indent="1"/>
    </xf>
    <xf numFmtId="190" fontId="63" fillId="11" borderId="1">
      <alignment horizontal="left" vertical="center" indent="1"/>
    </xf>
    <xf numFmtId="190" fontId="41" fillId="11" borderId="1">
      <alignment horizontal="left" vertical="center" indent="1"/>
    </xf>
    <xf numFmtId="190" fontId="64" fillId="11" borderId="1">
      <alignment horizontal="left" vertical="center" indent="1"/>
    </xf>
    <xf numFmtId="190" fontId="43" fillId="4" borderId="1">
      <alignment horizontal="left" vertical="center" indent="1"/>
    </xf>
    <xf numFmtId="190" fontId="65" fillId="4" borderId="9"/>
    <xf numFmtId="190" fontId="62" fillId="43" borderId="1">
      <alignment horizontal="left" vertical="center" indent="1"/>
    </xf>
    <xf numFmtId="190" fontId="5" fillId="44" borderId="12" applyNumberFormat="0" applyFont="0" applyAlignment="0" applyProtection="0"/>
    <xf numFmtId="190" fontId="7" fillId="44" borderId="12" applyNumberFormat="0" applyFont="0" applyAlignment="0" applyProtection="0"/>
    <xf numFmtId="190" fontId="18" fillId="45" borderId="0" applyNumberFormat="0" applyBorder="0" applyAlignment="0" applyProtection="0"/>
    <xf numFmtId="190" fontId="18" fillId="46" borderId="0" applyNumberFormat="0" applyBorder="0" applyAlignment="0" applyProtection="0"/>
    <xf numFmtId="190" fontId="18" fillId="47" borderId="0" applyNumberFormat="0" applyBorder="0" applyAlignment="0" applyProtection="0"/>
    <xf numFmtId="190" fontId="66" fillId="19" borderId="6" applyNumberFormat="0" applyAlignment="0" applyProtection="0"/>
    <xf numFmtId="190" fontId="67" fillId="0" borderId="0" applyNumberFormat="0" applyFill="0" applyBorder="0" applyAlignment="0" applyProtection="0"/>
    <xf numFmtId="190" fontId="69" fillId="16" borderId="0" applyNumberFormat="0" applyBorder="0" applyAlignment="0" applyProtection="0"/>
    <xf numFmtId="191" fontId="102" fillId="0" borderId="4" applyNumberFormat="0" applyFill="0" applyBorder="0" applyProtection="0">
      <alignment horizontal="left"/>
    </xf>
    <xf numFmtId="190" fontId="71" fillId="0" borderId="13" applyNumberFormat="0" applyFill="0" applyAlignment="0" applyProtection="0"/>
    <xf numFmtId="190" fontId="72" fillId="0" borderId="14" applyNumberFormat="0" applyFill="0" applyAlignment="0" applyProtection="0"/>
    <xf numFmtId="190" fontId="73" fillId="0" borderId="15" applyNumberFormat="0" applyFill="0" applyAlignment="0" applyProtection="0"/>
    <xf numFmtId="190" fontId="73" fillId="0" borderId="0" applyNumberFormat="0" applyFill="0" applyBorder="0" applyAlignment="0" applyProtection="0"/>
    <xf numFmtId="190" fontId="10" fillId="0" borderId="0" applyNumberFormat="0" applyFill="0" applyBorder="0" applyAlignment="0" applyProtection="0"/>
    <xf numFmtId="190" fontId="11" fillId="0" borderId="0" applyNumberFormat="0" applyFill="0" applyBorder="0" applyAlignment="0" applyProtection="0"/>
    <xf numFmtId="190" fontId="12" fillId="0" borderId="0" applyNumberFormat="0" applyFill="0" applyBorder="0" applyAlignment="0" applyProtection="0">
      <alignment vertical="top"/>
      <protection locked="0"/>
    </xf>
    <xf numFmtId="190" fontId="12" fillId="0" borderId="0" applyNumberFormat="0" applyFill="0" applyBorder="0" applyAlignment="0" applyProtection="0">
      <alignment vertical="top"/>
      <protection locked="0"/>
    </xf>
    <xf numFmtId="190" fontId="13" fillId="0" borderId="0" applyNumberFormat="0" applyFill="0" applyBorder="0" applyAlignment="0" applyProtection="0"/>
    <xf numFmtId="0" fontId="4" fillId="0" borderId="0" applyNumberFormat="0" applyFill="0" applyBorder="0" applyAlignment="0" applyProtection="0">
      <alignment vertical="top"/>
      <protection locked="0"/>
    </xf>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66" fillId="19" borderId="6" applyNumberFormat="0" applyAlignment="0" applyProtection="0"/>
    <xf numFmtId="190" fontId="55" fillId="15" borderId="0" applyNumberFormat="0" applyBorder="0" applyAlignment="0" applyProtection="0"/>
    <xf numFmtId="190" fontId="57" fillId="0" borderId="7" applyNumberFormat="0" applyFill="0" applyAlignment="0" applyProtection="0"/>
    <xf numFmtId="190" fontId="75" fillId="0" borderId="9" applyNumberFormat="0" applyFill="0" applyProtection="0">
      <alignment horizontal="left" vertical="top" wrapText="1"/>
    </xf>
    <xf numFmtId="190" fontId="103" fillId="0" borderId="0"/>
    <xf numFmtId="190" fontId="78" fillId="48" borderId="0" applyNumberFormat="0" applyBorder="0" applyAlignment="0" applyProtection="0"/>
    <xf numFmtId="190" fontId="78" fillId="48" borderId="0" applyNumberFormat="0" applyBorder="0" applyAlignment="0" applyProtection="0"/>
    <xf numFmtId="190" fontId="79" fillId="0" borderId="0"/>
    <xf numFmtId="190" fontId="80" fillId="0" borderId="0"/>
    <xf numFmtId="190" fontId="81" fillId="0" borderId="0"/>
    <xf numFmtId="190" fontId="8" fillId="0" borderId="0">
      <alignment vertical="top"/>
    </xf>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7" fillId="0" borderId="0"/>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1" fillId="0" borderId="0"/>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7" fillId="0" borderId="0"/>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0" fontId="5" fillId="0" borderId="0"/>
    <xf numFmtId="190" fontId="8" fillId="0" borderId="0">
      <alignment vertical="top"/>
    </xf>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7"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7"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20"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20"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5" fillId="0" borderId="0"/>
    <xf numFmtId="190" fontId="5" fillId="0" borderId="0"/>
    <xf numFmtId="190" fontId="82" fillId="0" borderId="0"/>
    <xf numFmtId="190" fontId="5" fillId="0" borderId="0"/>
    <xf numFmtId="190" fontId="1" fillId="0" borderId="0"/>
    <xf numFmtId="190" fontId="5" fillId="0" borderId="0"/>
    <xf numFmtId="190" fontId="82" fillId="0" borderId="0"/>
    <xf numFmtId="190" fontId="7" fillId="0" borderId="0"/>
    <xf numFmtId="190" fontId="5" fillId="0" borderId="0"/>
    <xf numFmtId="190" fontId="82"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82"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7" fillId="0" borderId="0"/>
    <xf numFmtId="190" fontId="7" fillId="0" borderId="0"/>
    <xf numFmtId="190" fontId="7" fillId="0" borderId="0"/>
    <xf numFmtId="190" fontId="5" fillId="0" borderId="0"/>
    <xf numFmtId="190" fontId="5" fillId="0" borderId="0"/>
    <xf numFmtId="190" fontId="5"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7" fillId="0" borderId="0"/>
    <xf numFmtId="190" fontId="5" fillId="0" borderId="0"/>
    <xf numFmtId="190" fontId="5" fillId="0" borderId="0" applyNumberFormat="0" applyFont="0" applyFill="0" applyBorder="0" applyAlignment="0" applyProtection="0"/>
    <xf numFmtId="190" fontId="5" fillId="0" borderId="0"/>
    <xf numFmtId="190" fontId="5" fillId="0" borderId="0"/>
    <xf numFmtId="190" fontId="5" fillId="0" borderId="0"/>
    <xf numFmtId="190" fontId="5" fillId="0" borderId="0"/>
    <xf numFmtId="190" fontId="5" fillId="0" borderId="0"/>
    <xf numFmtId="190" fontId="5" fillId="0" borderId="0"/>
    <xf numFmtId="190" fontId="82" fillId="0" borderId="0"/>
    <xf numFmtId="190" fontId="5" fillId="0" borderId="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applyNumberFormat="0" applyFont="0" applyFill="0" applyBorder="0" applyAlignment="0" applyProtection="0"/>
    <xf numFmtId="190" fontId="5" fillId="0" borderId="0"/>
    <xf numFmtId="190" fontId="5" fillId="0" borderId="0"/>
    <xf numFmtId="190" fontId="5" fillId="0" borderId="0"/>
    <xf numFmtId="190" fontId="8" fillId="0" borderId="0"/>
    <xf numFmtId="190" fontId="82" fillId="0" borderId="0"/>
    <xf numFmtId="190" fontId="5" fillId="0" borderId="0"/>
    <xf numFmtId="190" fontId="5" fillId="0" borderId="0"/>
    <xf numFmtId="190" fontId="5" fillId="0" borderId="0"/>
    <xf numFmtId="190" fontId="82" fillId="0" borderId="0"/>
    <xf numFmtId="190" fontId="9" fillId="0" borderId="0"/>
    <xf numFmtId="190" fontId="82" fillId="0" borderId="0"/>
    <xf numFmtId="190" fontId="5" fillId="0" borderId="0"/>
    <xf numFmtId="190" fontId="5" fillId="0" borderId="0"/>
    <xf numFmtId="190" fontId="82" fillId="0" borderId="0"/>
    <xf numFmtId="190" fontId="5" fillId="0" borderId="0"/>
    <xf numFmtId="190" fontId="82" fillId="0" borderId="0"/>
    <xf numFmtId="190" fontId="8" fillId="0" borderId="0">
      <alignment vertical="top"/>
    </xf>
    <xf numFmtId="190" fontId="5"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5"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5"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5"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5" fillId="0" borderId="0"/>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8" fillId="0" borderId="0">
      <alignment vertical="top"/>
    </xf>
    <xf numFmtId="190" fontId="9" fillId="0" borderId="0"/>
    <xf numFmtId="190" fontId="8" fillId="0" borderId="0">
      <alignment vertical="top"/>
    </xf>
    <xf numFmtId="190" fontId="5" fillId="0" borderId="0"/>
    <xf numFmtId="190" fontId="5" fillId="0" borderId="0"/>
    <xf numFmtId="190" fontId="5" fillId="0" borderId="0"/>
    <xf numFmtId="190" fontId="5" fillId="0" borderId="0"/>
    <xf numFmtId="190" fontId="5" fillId="0" borderId="0"/>
    <xf numFmtId="0" fontId="1" fillId="0" borderId="0"/>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5" fillId="0" borderId="0" applyNumberFormat="0" applyFill="0" applyBorder="0" applyAlignment="0" applyProtection="0"/>
    <xf numFmtId="190" fontId="5" fillId="0" borderId="0" applyNumberFormat="0" applyFill="0" applyBorder="0" applyAlignment="0" applyProtection="0"/>
    <xf numFmtId="190" fontId="5" fillId="0" borderId="0"/>
    <xf numFmtId="190" fontId="1" fillId="0" borderId="0"/>
    <xf numFmtId="190" fontId="1" fillId="0" borderId="0"/>
    <xf numFmtId="190" fontId="1" fillId="0" borderId="0"/>
    <xf numFmtId="190" fontId="1"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xf numFmtId="190" fontId="5" fillId="0" borderId="0" applyNumberFormat="0" applyFill="0" applyBorder="0" applyAlignment="0" applyProtection="0"/>
    <xf numFmtId="190" fontId="5" fillId="0" borderId="0" applyNumberFormat="0" applyFill="0" applyBorder="0" applyAlignment="0" applyProtection="0"/>
    <xf numFmtId="190" fontId="5" fillId="0" borderId="0"/>
    <xf numFmtId="190" fontId="5" fillId="0" borderId="0" applyNumberFormat="0" applyFill="0" applyBorder="0" applyAlignment="0" applyProtection="0"/>
    <xf numFmtId="190" fontId="82" fillId="0" borderId="0"/>
    <xf numFmtId="190" fontId="82" fillId="0" borderId="0"/>
    <xf numFmtId="190" fontId="9" fillId="0" borderId="0"/>
    <xf numFmtId="190" fontId="5" fillId="0" borderId="0"/>
    <xf numFmtId="190" fontId="5" fillId="0" borderId="0"/>
    <xf numFmtId="190" fontId="5" fillId="0" borderId="0"/>
    <xf numFmtId="190" fontId="5" fillId="0" borderId="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5" fillId="0" borderId="0" applyNumberFormat="0" applyFill="0" applyBorder="0" applyAlignment="0" applyProtection="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5" fillId="0" borderId="0"/>
    <xf numFmtId="190" fontId="5" fillId="0" borderId="0"/>
    <xf numFmtId="190" fontId="5" fillId="0" borderId="0"/>
    <xf numFmtId="190" fontId="5" fillId="0" borderId="0"/>
    <xf numFmtId="190" fontId="7" fillId="0" borderId="0"/>
    <xf numFmtId="190" fontId="1" fillId="0" borderId="0"/>
    <xf numFmtId="190" fontId="5" fillId="0" borderId="0"/>
    <xf numFmtId="190" fontId="5" fillId="0" borderId="0"/>
    <xf numFmtId="190" fontId="5" fillId="0" borderId="0"/>
    <xf numFmtId="190" fontId="5" fillId="0" borderId="0"/>
    <xf numFmtId="190" fontId="1" fillId="0" borderId="0"/>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5" fillId="0" borderId="0"/>
    <xf numFmtId="190" fontId="5" fillId="0" borderId="0" applyNumberFormat="0" applyFont="0" applyFill="0" applyBorder="0" applyAlignment="0" applyProtection="0"/>
    <xf numFmtId="190" fontId="5" fillId="0" borderId="0"/>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5" fillId="0" borderId="0"/>
    <xf numFmtId="190" fontId="5" fillId="0" borderId="0"/>
    <xf numFmtId="190" fontId="5" fillId="0" borderId="0" applyNumberFormat="0" applyFont="0" applyFill="0" applyBorder="0" applyAlignment="0" applyProtection="0"/>
    <xf numFmtId="190" fontId="8" fillId="0" borderId="0">
      <alignment vertical="top"/>
    </xf>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5" fillId="0" borderId="0"/>
    <xf numFmtId="190" fontId="5" fillId="0" borderId="0"/>
    <xf numFmtId="190" fontId="8" fillId="0" borderId="0">
      <alignment vertical="top"/>
    </xf>
    <xf numFmtId="190" fontId="5" fillId="0" borderId="0"/>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14" fillId="0" borderId="0"/>
    <xf numFmtId="190" fontId="8" fillId="0" borderId="0">
      <alignment vertical="top"/>
    </xf>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7" fillId="0" borderId="0"/>
    <xf numFmtId="190" fontId="7"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8" fillId="0" borderId="0">
      <alignment vertical="top"/>
    </xf>
    <xf numFmtId="190" fontId="5" fillId="0" borderId="0"/>
    <xf numFmtId="190" fontId="7" fillId="44" borderId="12" applyNumberFormat="0" applyFont="0" applyAlignment="0" applyProtection="0"/>
    <xf numFmtId="190" fontId="53" fillId="0" borderId="0">
      <alignment horizontal="left"/>
    </xf>
    <xf numFmtId="190" fontId="83" fillId="40" borderId="16" applyNumberFormat="0" applyAlignment="0" applyProtection="0"/>
    <xf numFmtId="190" fontId="53" fillId="0" borderId="0"/>
    <xf numFmtId="190" fontId="84" fillId="0" borderId="0" applyNumberFormat="0" applyFill="0" applyBorder="0" applyProtection="0"/>
    <xf numFmtId="190" fontId="9" fillId="0" borderId="0" applyNumberFormat="0" applyFill="0" applyBorder="0" applyAlignment="0" applyProtection="0"/>
    <xf numFmtId="190" fontId="86" fillId="0" borderId="0" applyNumberFormat="0" applyFill="0" applyBorder="0" applyAlignment="0" applyProtection="0"/>
    <xf numFmtId="190" fontId="84" fillId="0" borderId="17" applyFill="0" applyProtection="0">
      <alignment horizontal="center"/>
    </xf>
    <xf numFmtId="190" fontId="85" fillId="0" borderId="17" applyFill="0" applyProtection="0">
      <alignment horizontal="center" vertical="top"/>
    </xf>
    <xf numFmtId="190" fontId="75" fillId="0" borderId="18" applyNumberFormat="0" applyFill="0" applyProtection="0">
      <alignment vertical="top"/>
    </xf>
    <xf numFmtId="190" fontId="84" fillId="0" borderId="18" applyFill="0" applyProtection="0">
      <alignment horizontal="center"/>
    </xf>
    <xf numFmtId="190" fontId="85" fillId="0" borderId="18" applyFill="0" applyProtection="0">
      <alignment horizontal="center" vertical="top"/>
    </xf>
    <xf numFmtId="190" fontId="84" fillId="0" borderId="0" applyNumberFormat="0" applyFill="0" applyBorder="0" applyProtection="0">
      <alignment horizontal="left"/>
    </xf>
    <xf numFmtId="190" fontId="75" fillId="49" borderId="9" applyNumberFormat="0" applyAlignment="0" applyProtection="0"/>
    <xf numFmtId="190" fontId="87" fillId="49" borderId="9" applyNumberFormat="0" applyProtection="0">
      <alignment horizontal="left" vertical="top" wrapText="1"/>
    </xf>
    <xf numFmtId="190" fontId="75" fillId="0" borderId="9" applyNumberFormat="0" applyFill="0" applyAlignment="0" applyProtection="0"/>
    <xf numFmtId="190" fontId="87" fillId="0" borderId="9" applyNumberFormat="0" applyFill="0" applyProtection="0">
      <alignment horizontal="left" vertical="top" wrapText="1"/>
    </xf>
    <xf numFmtId="190" fontId="69" fillId="16" borderId="0" applyNumberFormat="0" applyBorder="0" applyAlignment="0" applyProtection="0"/>
    <xf numFmtId="190" fontId="20" fillId="0" borderId="3">
      <alignment horizontal="center" vertical="center"/>
    </xf>
    <xf numFmtId="190" fontId="83" fillId="40" borderId="16" applyNumberFormat="0" applyAlignment="0" applyProtection="0"/>
    <xf numFmtId="191" fontId="104" fillId="0" borderId="4" applyNumberFormat="0" applyFill="0" applyBorder="0" applyProtection="0">
      <alignment horizontal="left"/>
    </xf>
    <xf numFmtId="190" fontId="5" fillId="0" borderId="0"/>
    <xf numFmtId="190" fontId="89" fillId="0" borderId="0"/>
    <xf numFmtId="190" fontId="5" fillId="0" borderId="0" applyNumberFormat="0"/>
    <xf numFmtId="190" fontId="67" fillId="0" borderId="0" applyNumberFormat="0" applyFill="0" applyBorder="0" applyAlignment="0" applyProtection="0"/>
    <xf numFmtId="190" fontId="90" fillId="0" borderId="0" applyNumberFormat="0" applyFill="0" applyBorder="0" applyAlignment="0" applyProtection="0"/>
    <xf numFmtId="190" fontId="90" fillId="0" borderId="0" applyNumberFormat="0" applyFill="0" applyBorder="0" applyAlignment="0" applyProtection="0"/>
    <xf numFmtId="190" fontId="91" fillId="0" borderId="0" applyNumberFormat="0" applyFill="0" applyBorder="0" applyAlignment="0" applyProtection="0"/>
    <xf numFmtId="190" fontId="92" fillId="0" borderId="0" applyNumberFormat="0" applyFont="0" applyFill="0" applyAlignment="0" applyProtection="0"/>
    <xf numFmtId="190" fontId="71" fillId="0" borderId="13" applyNumberFormat="0" applyFill="0" applyAlignment="0" applyProtection="0"/>
    <xf numFmtId="190" fontId="93" fillId="0" borderId="0" applyNumberFormat="0" applyFont="0" applyFill="0" applyAlignment="0" applyProtection="0"/>
    <xf numFmtId="190" fontId="72" fillId="0" borderId="14" applyNumberFormat="0" applyFill="0" applyAlignment="0" applyProtection="0"/>
    <xf numFmtId="190" fontId="73" fillId="0" borderId="15" applyNumberFormat="0" applyFill="0" applyAlignment="0" applyProtection="0"/>
    <xf numFmtId="190" fontId="73" fillId="0" borderId="0" applyNumberFormat="0" applyFill="0" applyBorder="0" applyAlignment="0" applyProtection="0"/>
    <xf numFmtId="191" fontId="104" fillId="0" borderId="4" applyNumberFormat="0" applyFill="0" applyBorder="0" applyProtection="0">
      <alignment horizontal="right"/>
    </xf>
    <xf numFmtId="190" fontId="18" fillId="0" borderId="19" applyNumberFormat="0" applyFill="0" applyAlignment="0" applyProtection="0"/>
    <xf numFmtId="190" fontId="5" fillId="0" borderId="20" applyNumberFormat="0" applyFont="0" applyBorder="0" applyAlignment="0" applyProtection="0"/>
    <xf numFmtId="191" fontId="105" fillId="0" borderId="0" applyNumberFormat="0" applyFill="0" applyBorder="0" applyAlignment="0" applyProtection="0">
      <alignment horizontal="left"/>
    </xf>
    <xf numFmtId="190" fontId="58" fillId="41" borderId="8" applyNumberFormat="0" applyAlignment="0" applyProtection="0"/>
    <xf numFmtId="190" fontId="22" fillId="0" borderId="0" applyNumberFormat="0" applyFill="0" applyBorder="0" applyAlignment="0" applyProtection="0"/>
    <xf numFmtId="190" fontId="95" fillId="0" borderId="0" applyProtection="0"/>
    <xf numFmtId="190" fontId="96" fillId="0" borderId="0" applyProtection="0"/>
    <xf numFmtId="190" fontId="97" fillId="0" borderId="0" applyProtection="0"/>
    <xf numFmtId="190" fontId="95" fillId="0" borderId="21" applyProtection="0"/>
    <xf numFmtId="190" fontId="95" fillId="0" borderId="0"/>
    <xf numFmtId="167" fontId="106" fillId="0" borderId="0" applyFont="0" applyFill="0" applyBorder="0" applyAlignment="0" applyProtection="0"/>
    <xf numFmtId="0" fontId="5" fillId="0" borderId="0"/>
    <xf numFmtId="167" fontId="107" fillId="0" borderId="0" applyFont="0" applyFill="0" applyBorder="0" applyAlignment="0" applyProtection="0"/>
    <xf numFmtId="167" fontId="5" fillId="0" borderId="0" applyFont="0" applyFill="0" applyBorder="0" applyAlignment="0" applyProtection="0"/>
    <xf numFmtId="0" fontId="1" fillId="0" borderId="0"/>
    <xf numFmtId="0" fontId="5" fillId="0" borderId="0"/>
    <xf numFmtId="0" fontId="1" fillId="0" borderId="0"/>
    <xf numFmtId="0" fontId="1" fillId="0" borderId="0"/>
    <xf numFmtId="0" fontId="1" fillId="0" borderId="0"/>
    <xf numFmtId="0" fontId="1" fillId="0" borderId="0"/>
    <xf numFmtId="0" fontId="1" fillId="50" borderId="23"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7" fillId="44" borderId="12"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1" fillId="50" borderId="23" applyNumberFormat="0" applyFont="0" applyAlignment="0" applyProtection="0"/>
    <xf numFmtId="0" fontId="7" fillId="44" borderId="12" applyNumberFormat="0" applyFont="0" applyAlignment="0" applyProtection="0"/>
    <xf numFmtId="0" fontId="5" fillId="0" borderId="0"/>
    <xf numFmtId="0" fontId="20" fillId="0" borderId="22">
      <alignment horizontal="center" vertical="center"/>
    </xf>
    <xf numFmtId="167" fontId="1" fillId="0" borderId="0" applyFont="0" applyFill="0" applyBorder="0" applyAlignment="0" applyProtection="0"/>
    <xf numFmtId="0" fontId="1" fillId="0" borderId="0"/>
    <xf numFmtId="0" fontId="66" fillId="19" borderId="36" applyNumberFormat="0" applyAlignment="0" applyProtection="0"/>
    <xf numFmtId="0" fontId="66" fillId="19" borderId="36"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66" fillId="19" borderId="36" applyNumberFormat="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7" fillId="44" borderId="37" applyNumberFormat="0" applyFont="0" applyAlignment="0" applyProtection="0"/>
    <xf numFmtId="0" fontId="20" fillId="0" borderId="33">
      <alignment horizontal="center" vertical="center"/>
    </xf>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0" fontId="5" fillId="44" borderId="37" applyNumberFormat="0" applyFont="0" applyAlignment="0" applyProtection="0"/>
    <xf numFmtId="43" fontId="1" fillId="0" borderId="0" applyFont="0" applyFill="0" applyBorder="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5" fillId="44" borderId="37" applyNumberFormat="0" applyFont="0" applyAlignment="0" applyProtection="0"/>
    <xf numFmtId="190" fontId="56" fillId="40" borderId="36" applyNumberFormat="0" applyAlignment="0" applyProtection="0"/>
    <xf numFmtId="190" fontId="20" fillId="0" borderId="33">
      <alignment horizontal="center" vertical="center"/>
    </xf>
    <xf numFmtId="4" fontId="133" fillId="64" borderId="40" applyNumberFormat="0" applyProtection="0">
      <alignment horizontal="right" vertical="center"/>
    </xf>
    <xf numFmtId="4" fontId="132" fillId="3" borderId="41" applyNumberFormat="0" applyProtection="0">
      <alignment horizontal="left" vertical="center" indent="1"/>
    </xf>
    <xf numFmtId="0" fontId="8" fillId="3" borderId="40" applyNumberFormat="0" applyProtection="0">
      <alignment horizontal="left" vertical="top" indent="1"/>
    </xf>
    <xf numFmtId="4" fontId="128" fillId="5" borderId="40" applyNumberFormat="0" applyProtection="0">
      <alignment horizontal="left" vertical="center" indent="1"/>
    </xf>
    <xf numFmtId="4" fontId="131" fillId="64" borderId="40" applyNumberFormat="0" applyProtection="0">
      <alignment horizontal="right" vertical="center"/>
    </xf>
    <xf numFmtId="4" fontId="130" fillId="64" borderId="40" applyNumberFormat="0" applyProtection="0">
      <alignment horizontal="right" vertical="center"/>
    </xf>
    <xf numFmtId="4" fontId="128" fillId="5" borderId="41" applyNumberFormat="0" applyProtection="0">
      <alignment horizontal="left" vertical="center" indent="1"/>
    </xf>
    <xf numFmtId="4" fontId="131" fillId="64" borderId="40" applyNumberFormat="0" applyProtection="0">
      <alignment vertical="center"/>
    </xf>
    <xf numFmtId="4" fontId="130" fillId="64" borderId="40" applyNumberFormat="0" applyProtection="0">
      <alignment vertical="center"/>
    </xf>
    <xf numFmtId="0" fontId="5" fillId="64" borderId="40" applyNumberFormat="0" applyProtection="0">
      <alignment horizontal="left" vertical="top" indent="1"/>
    </xf>
    <xf numFmtId="0" fontId="5" fillId="64" borderId="40" applyNumberFormat="0" applyProtection="0">
      <alignment horizontal="left" vertical="center" indent="1"/>
    </xf>
    <xf numFmtId="0" fontId="5" fillId="5" borderId="40" applyNumberFormat="0" applyProtection="0">
      <alignment horizontal="left" vertical="top" indent="1"/>
    </xf>
    <xf numFmtId="0" fontId="5" fillId="5" borderId="40" applyNumberFormat="0" applyProtection="0">
      <alignment horizontal="left" vertical="center" indent="1"/>
    </xf>
    <xf numFmtId="0" fontId="5" fillId="3" borderId="40" applyNumberFormat="0" applyProtection="0">
      <alignment horizontal="left" vertical="top" indent="1"/>
    </xf>
    <xf numFmtId="0" fontId="5" fillId="3" borderId="40" applyNumberFormat="0" applyProtection="0">
      <alignment horizontal="left" vertical="center" indent="1"/>
    </xf>
    <xf numFmtId="0" fontId="5" fillId="53" borderId="40" applyNumberFormat="0" applyProtection="0">
      <alignment horizontal="left" vertical="top" indent="1"/>
    </xf>
    <xf numFmtId="0" fontId="5" fillId="53" borderId="40" applyNumberFormat="0" applyProtection="0">
      <alignment horizontal="left" vertical="center" indent="1"/>
    </xf>
    <xf numFmtId="4" fontId="130" fillId="5" borderId="40" applyNumberFormat="0" applyProtection="0">
      <alignment horizontal="right" vertical="center"/>
    </xf>
    <xf numFmtId="4" fontId="130" fillId="62" borderId="40" applyNumberFormat="0" applyProtection="0">
      <alignment horizontal="right" vertical="center"/>
    </xf>
    <xf numFmtId="4" fontId="130" fillId="61" borderId="40" applyNumberFormat="0" applyProtection="0">
      <alignment horizontal="right" vertical="center"/>
    </xf>
    <xf numFmtId="4" fontId="130" fillId="60" borderId="40" applyNumberFormat="0" applyProtection="0">
      <alignment horizontal="right" vertical="center"/>
    </xf>
    <xf numFmtId="4" fontId="130" fillId="59" borderId="40" applyNumberFormat="0" applyProtection="0">
      <alignment horizontal="right" vertical="center"/>
    </xf>
    <xf numFmtId="4" fontId="130" fillId="58" borderId="40" applyNumberFormat="0" applyProtection="0">
      <alignment horizontal="right" vertical="center"/>
    </xf>
    <xf numFmtId="4" fontId="130" fillId="57" borderId="40" applyNumberFormat="0" applyProtection="0">
      <alignment horizontal="right" vertical="center"/>
    </xf>
    <xf numFmtId="4" fontId="130" fillId="56" borderId="40" applyNumberFormat="0" applyProtection="0">
      <alignment horizontal="right" vertical="center"/>
    </xf>
    <xf numFmtId="4" fontId="130" fillId="55" borderId="40" applyNumberFormat="0" applyProtection="0">
      <alignment horizontal="right" vertical="center"/>
    </xf>
    <xf numFmtId="4" fontId="130" fillId="54" borderId="40" applyNumberFormat="0" applyProtection="0">
      <alignment horizontal="right" vertical="center"/>
    </xf>
    <xf numFmtId="0" fontId="115" fillId="52" borderId="40" applyNumberFormat="0" applyProtection="0">
      <alignment horizontal="left" vertical="top" indent="1"/>
    </xf>
    <xf numFmtId="4" fontId="130" fillId="52" borderId="40" applyNumberFormat="0" applyProtection="0">
      <alignment horizontal="left" vertical="center" indent="1"/>
    </xf>
    <xf numFmtId="4" fontId="129" fillId="52" borderId="40" applyNumberFormat="0" applyProtection="0">
      <alignment vertical="center"/>
    </xf>
    <xf numFmtId="4" fontId="128" fillId="52" borderId="40" applyNumberFormat="0" applyProtection="0">
      <alignment vertical="center"/>
    </xf>
    <xf numFmtId="0" fontId="5" fillId="44" borderId="37" applyNumberFormat="0" applyFont="0" applyAlignment="0" applyProtection="0"/>
    <xf numFmtId="0" fontId="56" fillId="40" borderId="36" applyNumberFormat="0" applyAlignment="0" applyProtection="0"/>
    <xf numFmtId="0" fontId="18" fillId="0" borderId="39" applyNumberFormat="0" applyFill="0" applyAlignment="0" applyProtection="0"/>
    <xf numFmtId="0" fontId="83" fillId="40" borderId="38" applyNumberFormat="0" applyAlignment="0" applyProtection="0"/>
    <xf numFmtId="0" fontId="7" fillId="44" borderId="37" applyNumberFormat="0" applyFont="0" applyAlignment="0" applyProtection="0"/>
    <xf numFmtId="0" fontId="56" fillId="40" borderId="26" applyNumberFormat="0" applyAlignment="0" applyProtection="0"/>
    <xf numFmtId="0" fontId="56" fillId="40" borderId="26"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6" fillId="19" borderId="36"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6" fillId="19" borderId="36" applyNumberFormat="0" applyAlignment="0" applyProtection="0"/>
    <xf numFmtId="0" fontId="5" fillId="44" borderId="27" applyNumberFormat="0" applyFont="0" applyAlignment="0" applyProtection="0"/>
    <xf numFmtId="0" fontId="7" fillId="44" borderId="27" applyNumberFormat="0" applyFon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2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191" fontId="102" fillId="0" borderId="25" applyNumberFormat="0" applyFill="0" applyBorder="0" applyProtection="0">
      <alignment horizontal="left"/>
    </xf>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2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103" fillId="0" borderId="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56" fillId="40" borderId="36" applyNumberFormat="0" applyAlignment="0" applyProtection="0"/>
    <xf numFmtId="0" fontId="7" fillId="44" borderId="27" applyNumberFormat="0" applyFont="0" applyAlignment="0" applyProtection="0"/>
    <xf numFmtId="0" fontId="83" fillId="40" borderId="28" applyNumberFormat="0" applyAlignment="0" applyProtection="0"/>
    <xf numFmtId="0" fontId="83" fillId="40" borderId="28" applyNumberFormat="0" applyAlignment="0" applyProtection="0"/>
    <xf numFmtId="191" fontId="104" fillId="0" borderId="25" applyNumberFormat="0" applyFill="0" applyBorder="0" applyProtection="0">
      <alignment horizontal="left"/>
    </xf>
    <xf numFmtId="191" fontId="104" fillId="0" borderId="25" applyNumberFormat="0" applyFill="0" applyBorder="0" applyProtection="0">
      <alignment horizontal="right"/>
    </xf>
    <xf numFmtId="0" fontId="18" fillId="0" borderId="29" applyNumberFormat="0" applyFill="0" applyAlignment="0" applyProtection="0"/>
    <xf numFmtId="0" fontId="5" fillId="0" borderId="0"/>
    <xf numFmtId="0" fontId="5" fillId="0" borderId="0"/>
    <xf numFmtId="0" fontId="20" fillId="0" borderId="0"/>
    <xf numFmtId="0" fontId="20" fillId="0" borderId="0"/>
    <xf numFmtId="0" fontId="117" fillId="14" borderId="0"/>
    <xf numFmtId="0" fontId="117" fillId="14" borderId="0"/>
    <xf numFmtId="0" fontId="118" fillId="14" borderId="0"/>
    <xf numFmtId="0" fontId="118" fillId="14" borderId="0"/>
    <xf numFmtId="0" fontId="117" fillId="14" borderId="0"/>
    <xf numFmtId="0" fontId="117" fillId="14" borderId="0"/>
    <xf numFmtId="0" fontId="106" fillId="0" borderId="0"/>
    <xf numFmtId="0" fontId="106" fillId="0" borderId="0"/>
    <xf numFmtId="0" fontId="106" fillId="0" borderId="0"/>
    <xf numFmtId="0" fontId="106" fillId="0" borderId="0"/>
    <xf numFmtId="0" fontId="15" fillId="0" borderId="0"/>
    <xf numFmtId="0" fontId="15"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18" fillId="14" borderId="0"/>
    <xf numFmtId="0" fontId="118" fillId="14" borderId="0"/>
    <xf numFmtId="0" fontId="117" fillId="14" borderId="0"/>
    <xf numFmtId="0" fontId="117" fillId="14" borderId="0"/>
    <xf numFmtId="0" fontId="121" fillId="51" borderId="0"/>
    <xf numFmtId="0" fontId="121" fillId="51" borderId="0"/>
    <xf numFmtId="0" fontId="122" fillId="24" borderId="0"/>
    <xf numFmtId="0" fontId="122" fillId="24" borderId="0"/>
    <xf numFmtId="0" fontId="122" fillId="24" borderId="0"/>
    <xf numFmtId="0" fontId="122" fillId="24" borderId="0"/>
    <xf numFmtId="0" fontId="119" fillId="0" borderId="0"/>
    <xf numFmtId="0" fontId="119" fillId="0" borderId="0"/>
    <xf numFmtId="0" fontId="120" fillId="0" borderId="0"/>
    <xf numFmtId="0" fontId="120" fillId="0" borderId="0"/>
    <xf numFmtId="0" fontId="116" fillId="0" borderId="0"/>
    <xf numFmtId="0" fontId="11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17" fillId="14" borderId="0"/>
    <xf numFmtId="0" fontId="117" fillId="14" borderId="0"/>
    <xf numFmtId="0" fontId="118" fillId="14" borderId="0"/>
    <xf numFmtId="0" fontId="118" fillId="14" borderId="0"/>
    <xf numFmtId="0" fontId="15" fillId="0" borderId="0"/>
    <xf numFmtId="0" fontId="15" fillId="0" borderId="0"/>
    <xf numFmtId="0" fontId="125" fillId="51" borderId="0"/>
    <xf numFmtId="0" fontId="125" fillId="51" borderId="0"/>
    <xf numFmtId="0" fontId="125" fillId="51" borderId="0"/>
    <xf numFmtId="0" fontId="125" fillId="51" borderId="0"/>
    <xf numFmtId="0" fontId="125" fillId="51" borderId="0"/>
    <xf numFmtId="0" fontId="125" fillId="51" borderId="0"/>
    <xf numFmtId="0" fontId="121" fillId="51" borderId="0"/>
    <xf numFmtId="0" fontId="121" fillId="51" borderId="0"/>
    <xf numFmtId="0" fontId="122" fillId="24" borderId="0"/>
    <xf numFmtId="0" fontId="122" fillId="24" borderId="0"/>
    <xf numFmtId="0" fontId="122" fillId="24" borderId="0"/>
    <xf numFmtId="0" fontId="122" fillId="24" borderId="0"/>
    <xf numFmtId="0" fontId="122" fillId="24" borderId="0"/>
    <xf numFmtId="0" fontId="122" fillId="24" borderId="0"/>
    <xf numFmtId="0" fontId="119" fillId="0" borderId="0"/>
    <xf numFmtId="0" fontId="119" fillId="0" borderId="0"/>
    <xf numFmtId="0" fontId="120" fillId="0" borderId="0"/>
    <xf numFmtId="0" fontId="120" fillId="0" borderId="0"/>
    <xf numFmtId="0" fontId="116" fillId="0" borderId="0"/>
    <xf numFmtId="0" fontId="116"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17" fillId="14" borderId="0"/>
    <xf numFmtId="0" fontId="117" fillId="14" borderId="0"/>
    <xf numFmtId="0" fontId="118" fillId="14" borderId="0"/>
    <xf numFmtId="0" fontId="118" fillId="14" borderId="0"/>
    <xf numFmtId="0" fontId="15" fillId="0" borderId="0"/>
    <xf numFmtId="0" fontId="15" fillId="0" borderId="0"/>
    <xf numFmtId="0" fontId="15" fillId="51" borderId="0"/>
    <xf numFmtId="0" fontId="15" fillId="51" borderId="0"/>
    <xf numFmtId="0" fontId="121" fillId="51" borderId="0"/>
    <xf numFmtId="0" fontId="121" fillId="51" borderId="0"/>
    <xf numFmtId="0" fontId="5" fillId="0" borderId="0">
      <alignment vertical="top"/>
    </xf>
    <xf numFmtId="0" fontId="5" fillId="0" borderId="0">
      <alignment vertical="top"/>
    </xf>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54" fillId="24"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5" fillId="15" borderId="0" applyNumberFormat="0" applyBorder="0" applyAlignment="0" applyProtection="0"/>
    <xf numFmtId="0" fontId="56" fillId="40" borderId="26" applyNumberFormat="0" applyAlignment="0" applyProtection="0"/>
    <xf numFmtId="0" fontId="58" fillId="41" borderId="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72" fontId="126" fillId="0" borderId="0">
      <alignment horizontal="center"/>
    </xf>
    <xf numFmtId="0" fontId="69" fillId="16" borderId="0" applyNumberFormat="0" applyBorder="0" applyAlignment="0" applyProtection="0"/>
    <xf numFmtId="0" fontId="127" fillId="0" borderId="0" applyNumberFormat="0" applyFill="0" applyBorder="0">
      <alignment horizontal="right"/>
    </xf>
    <xf numFmtId="0" fontId="127" fillId="0" borderId="0" applyNumberFormat="0" applyFill="0" applyBorder="0">
      <alignment horizontal="right"/>
    </xf>
    <xf numFmtId="41" fontId="5" fillId="0" borderId="0" applyFont="0" applyFill="0" applyBorder="0" applyAlignment="0" applyProtection="0"/>
    <xf numFmtId="43" fontId="5" fillId="0" borderId="0" applyFont="0" applyFill="0" applyBorder="0" applyAlignment="0" applyProtection="0"/>
    <xf numFmtId="0" fontId="78" fillId="48" borderId="0" applyNumberFormat="0" applyBorder="0" applyAlignment="0" applyProtection="0"/>
    <xf numFmtId="0" fontId="5" fillId="44" borderId="27" applyNumberFormat="0" applyFont="0" applyAlignment="0" applyProtection="0"/>
    <xf numFmtId="0" fontId="83" fillId="40" borderId="28" applyNumberFormat="0" applyAlignment="0" applyProtection="0"/>
    <xf numFmtId="4" fontId="128" fillId="52" borderId="30" applyNumberFormat="0" applyProtection="0">
      <alignment vertical="center"/>
    </xf>
    <xf numFmtId="4" fontId="128" fillId="52" borderId="30" applyNumberFormat="0" applyProtection="0">
      <alignment vertical="center"/>
    </xf>
    <xf numFmtId="4" fontId="129" fillId="52" borderId="30" applyNumberFormat="0" applyProtection="0">
      <alignment vertical="center"/>
    </xf>
    <xf numFmtId="4" fontId="129" fillId="52" borderId="30" applyNumberFormat="0" applyProtection="0">
      <alignment vertical="center"/>
    </xf>
    <xf numFmtId="4" fontId="130" fillId="52" borderId="30" applyNumberFormat="0" applyProtection="0">
      <alignment horizontal="left" vertical="center" indent="1"/>
    </xf>
    <xf numFmtId="4" fontId="130" fillId="52" borderId="30" applyNumberFormat="0" applyProtection="0">
      <alignment horizontal="left" vertical="center" indent="1"/>
    </xf>
    <xf numFmtId="0" fontId="115" fillId="52" borderId="30" applyNumberFormat="0" applyProtection="0">
      <alignment horizontal="left" vertical="top" indent="1"/>
    </xf>
    <xf numFmtId="4" fontId="130" fillId="53" borderId="0" applyNumberFormat="0" applyProtection="0">
      <alignment horizontal="left" vertical="center" indent="1"/>
    </xf>
    <xf numFmtId="4" fontId="130" fillId="53" borderId="0" applyNumberFormat="0" applyProtection="0">
      <alignment horizontal="left" vertical="center" indent="1"/>
    </xf>
    <xf numFmtId="4" fontId="130" fillId="54" borderId="30" applyNumberFormat="0" applyProtection="0">
      <alignment horizontal="right" vertical="center"/>
    </xf>
    <xf numFmtId="4" fontId="130" fillId="54" borderId="30" applyNumberFormat="0" applyProtection="0">
      <alignment horizontal="right" vertical="center"/>
    </xf>
    <xf numFmtId="4" fontId="130" fillId="55" borderId="30" applyNumberFormat="0" applyProtection="0">
      <alignment horizontal="right" vertical="center"/>
    </xf>
    <xf numFmtId="4" fontId="130" fillId="55" borderId="30" applyNumberFormat="0" applyProtection="0">
      <alignment horizontal="right" vertical="center"/>
    </xf>
    <xf numFmtId="4" fontId="130" fillId="56" borderId="30" applyNumberFormat="0" applyProtection="0">
      <alignment horizontal="right" vertical="center"/>
    </xf>
    <xf numFmtId="4" fontId="130" fillId="56" borderId="30" applyNumberFormat="0" applyProtection="0">
      <alignment horizontal="right" vertical="center"/>
    </xf>
    <xf numFmtId="4" fontId="130" fillId="57" borderId="30" applyNumberFormat="0" applyProtection="0">
      <alignment horizontal="right" vertical="center"/>
    </xf>
    <xf numFmtId="4" fontId="130" fillId="57" borderId="30" applyNumberFormat="0" applyProtection="0">
      <alignment horizontal="right" vertical="center"/>
    </xf>
    <xf numFmtId="4" fontId="130" fillId="58" borderId="30" applyNumberFormat="0" applyProtection="0">
      <alignment horizontal="right" vertical="center"/>
    </xf>
    <xf numFmtId="4" fontId="130" fillId="58" borderId="30" applyNumberFormat="0" applyProtection="0">
      <alignment horizontal="right" vertical="center"/>
    </xf>
    <xf numFmtId="4" fontId="130" fillId="59" borderId="30" applyNumberFormat="0" applyProtection="0">
      <alignment horizontal="right" vertical="center"/>
    </xf>
    <xf numFmtId="4" fontId="130" fillId="59" borderId="30" applyNumberFormat="0" applyProtection="0">
      <alignment horizontal="right" vertical="center"/>
    </xf>
    <xf numFmtId="4" fontId="130" fillId="60" borderId="30" applyNumberFormat="0" applyProtection="0">
      <alignment horizontal="right" vertical="center"/>
    </xf>
    <xf numFmtId="4" fontId="130" fillId="60" borderId="30" applyNumberFormat="0" applyProtection="0">
      <alignment horizontal="right" vertical="center"/>
    </xf>
    <xf numFmtId="4" fontId="130" fillId="61" borderId="30" applyNumberFormat="0" applyProtection="0">
      <alignment horizontal="right" vertical="center"/>
    </xf>
    <xf numFmtId="4" fontId="130" fillId="61" borderId="30" applyNumberFormat="0" applyProtection="0">
      <alignment horizontal="right" vertical="center"/>
    </xf>
    <xf numFmtId="4" fontId="130" fillId="62" borderId="30" applyNumberFormat="0" applyProtection="0">
      <alignment horizontal="right" vertical="center"/>
    </xf>
    <xf numFmtId="4" fontId="130" fillId="62" borderId="30" applyNumberFormat="0" applyProtection="0">
      <alignment horizontal="right" vertical="center"/>
    </xf>
    <xf numFmtId="4" fontId="128" fillId="63" borderId="31" applyNumberFormat="0" applyProtection="0">
      <alignment horizontal="left" vertical="center" indent="1"/>
    </xf>
    <xf numFmtId="4" fontId="128" fillId="63" borderId="31" applyNumberFormat="0" applyProtection="0">
      <alignment horizontal="left" vertical="center" indent="1"/>
    </xf>
    <xf numFmtId="4" fontId="128" fillId="5" borderId="0" applyNumberFormat="0" applyProtection="0">
      <alignment horizontal="left" vertical="center" indent="1"/>
    </xf>
    <xf numFmtId="4" fontId="128" fillId="5" borderId="0" applyNumberFormat="0" applyProtection="0">
      <alignment horizontal="left" vertical="center" indent="1"/>
    </xf>
    <xf numFmtId="4" fontId="128" fillId="53" borderId="0" applyNumberFormat="0" applyProtection="0">
      <alignment horizontal="left" vertical="center" indent="1"/>
    </xf>
    <xf numFmtId="4" fontId="128" fillId="53" borderId="0" applyNumberFormat="0" applyProtection="0">
      <alignment horizontal="left" vertical="center" indent="1"/>
    </xf>
    <xf numFmtId="4" fontId="130" fillId="5" borderId="30" applyNumberFormat="0" applyProtection="0">
      <alignment horizontal="right" vertical="center"/>
    </xf>
    <xf numFmtId="4" fontId="130" fillId="5" borderId="30" applyNumberFormat="0" applyProtection="0">
      <alignment horizontal="right" vertical="center"/>
    </xf>
    <xf numFmtId="4" fontId="8" fillId="5" borderId="0" applyNumberFormat="0" applyProtection="0">
      <alignment horizontal="left" vertical="center" indent="1"/>
    </xf>
    <xf numFmtId="4" fontId="8" fillId="5" borderId="0" applyNumberFormat="0" applyProtection="0">
      <alignment horizontal="left" vertical="center" indent="1"/>
    </xf>
    <xf numFmtId="4" fontId="8" fillId="53" borderId="0" applyNumberFormat="0" applyProtection="0">
      <alignment horizontal="left" vertical="center" indent="1"/>
    </xf>
    <xf numFmtId="4" fontId="8" fillId="53" borderId="0" applyNumberFormat="0" applyProtection="0">
      <alignment horizontal="left" vertical="center" indent="1"/>
    </xf>
    <xf numFmtId="0" fontId="5" fillId="53" borderId="30" applyNumberFormat="0" applyProtection="0">
      <alignment horizontal="left" vertical="center" indent="1"/>
    </xf>
    <xf numFmtId="0" fontId="5" fillId="53" borderId="30" applyNumberFormat="0" applyProtection="0">
      <alignment horizontal="left" vertical="center" indent="1"/>
    </xf>
    <xf numFmtId="0" fontId="5" fillId="53" borderId="30" applyNumberFormat="0" applyProtection="0">
      <alignment horizontal="left" vertical="top" indent="1"/>
    </xf>
    <xf numFmtId="0" fontId="5" fillId="53" borderId="30" applyNumberFormat="0" applyProtection="0">
      <alignment horizontal="left" vertical="top" indent="1"/>
    </xf>
    <xf numFmtId="0" fontId="5" fillId="3" borderId="30" applyNumberFormat="0" applyProtection="0">
      <alignment horizontal="left" vertical="center" indent="1"/>
    </xf>
    <xf numFmtId="0" fontId="5" fillId="3" borderId="30" applyNumberFormat="0" applyProtection="0">
      <alignment horizontal="left" vertical="center" indent="1"/>
    </xf>
    <xf numFmtId="0" fontId="5" fillId="3" borderId="30" applyNumberFormat="0" applyProtection="0">
      <alignment horizontal="left" vertical="top" indent="1"/>
    </xf>
    <xf numFmtId="0" fontId="5" fillId="3" borderId="30" applyNumberFormat="0" applyProtection="0">
      <alignment horizontal="left" vertical="top" indent="1"/>
    </xf>
    <xf numFmtId="0" fontId="5" fillId="5" borderId="30" applyNumberFormat="0" applyProtection="0">
      <alignment horizontal="left" vertical="center" indent="1"/>
    </xf>
    <xf numFmtId="0" fontId="5" fillId="5" borderId="30" applyNumberFormat="0" applyProtection="0">
      <alignment horizontal="left" vertical="center" indent="1"/>
    </xf>
    <xf numFmtId="0" fontId="5" fillId="5" borderId="30" applyNumberFormat="0" applyProtection="0">
      <alignment horizontal="left" vertical="top" indent="1"/>
    </xf>
    <xf numFmtId="0" fontId="5" fillId="5" borderId="30" applyNumberFormat="0" applyProtection="0">
      <alignment horizontal="left" vertical="top" indent="1"/>
    </xf>
    <xf numFmtId="0" fontId="5" fillId="64" borderId="30" applyNumberFormat="0" applyProtection="0">
      <alignment horizontal="left" vertical="center" indent="1"/>
    </xf>
    <xf numFmtId="0" fontId="5" fillId="64" borderId="30" applyNumberFormat="0" applyProtection="0">
      <alignment horizontal="left" vertical="center" indent="1"/>
    </xf>
    <xf numFmtId="0" fontId="5" fillId="64" borderId="30" applyNumberFormat="0" applyProtection="0">
      <alignment horizontal="left" vertical="top" indent="1"/>
    </xf>
    <xf numFmtId="0" fontId="5" fillId="64" borderId="30" applyNumberFormat="0" applyProtection="0">
      <alignment horizontal="left" vertical="top" indent="1"/>
    </xf>
    <xf numFmtId="4" fontId="130" fillId="64" borderId="30" applyNumberFormat="0" applyProtection="0">
      <alignment vertical="center"/>
    </xf>
    <xf numFmtId="4" fontId="130" fillId="64" borderId="30" applyNumberFormat="0" applyProtection="0">
      <alignment vertical="center"/>
    </xf>
    <xf numFmtId="4" fontId="131" fillId="64" borderId="30" applyNumberFormat="0" applyProtection="0">
      <alignment vertical="center"/>
    </xf>
    <xf numFmtId="4" fontId="131" fillId="64" borderId="30" applyNumberFormat="0" applyProtection="0">
      <alignment vertical="center"/>
    </xf>
    <xf numFmtId="4" fontId="128" fillId="5" borderId="32" applyNumberFormat="0" applyProtection="0">
      <alignment horizontal="left" vertical="center" indent="1"/>
    </xf>
    <xf numFmtId="4" fontId="128" fillId="5" borderId="32" applyNumberFormat="0" applyProtection="0">
      <alignment horizontal="left" vertical="center" indent="1"/>
    </xf>
    <xf numFmtId="0" fontId="8" fillId="43" borderId="30" applyNumberFormat="0" applyProtection="0">
      <alignment horizontal="left" vertical="top" indent="1"/>
    </xf>
    <xf numFmtId="4" fontId="130" fillId="64" borderId="30" applyNumberFormat="0" applyProtection="0">
      <alignment horizontal="right" vertical="center"/>
    </xf>
    <xf numFmtId="4" fontId="130" fillId="64" borderId="30" applyNumberFormat="0" applyProtection="0">
      <alignment horizontal="right" vertical="center"/>
    </xf>
    <xf numFmtId="4" fontId="131" fillId="64" borderId="30" applyNumberFormat="0" applyProtection="0">
      <alignment horizontal="right" vertical="center"/>
    </xf>
    <xf numFmtId="4" fontId="131" fillId="64" borderId="30" applyNumberFormat="0" applyProtection="0">
      <alignment horizontal="right" vertical="center"/>
    </xf>
    <xf numFmtId="4" fontId="128" fillId="5" borderId="30" applyNumberFormat="0" applyProtection="0">
      <alignment horizontal="left" vertical="center" indent="1"/>
    </xf>
    <xf numFmtId="4" fontId="128" fillId="5" borderId="30" applyNumberFormat="0" applyProtection="0">
      <alignment horizontal="left" vertical="center" indent="1"/>
    </xf>
    <xf numFmtId="0" fontId="8" fillId="3" borderId="30" applyNumberFormat="0" applyProtection="0">
      <alignment horizontal="left" vertical="top" indent="1"/>
    </xf>
    <xf numFmtId="4" fontId="132" fillId="3" borderId="32" applyNumberFormat="0" applyProtection="0">
      <alignment horizontal="left" vertical="center" indent="1"/>
    </xf>
    <xf numFmtId="4" fontId="132" fillId="3" borderId="32" applyNumberFormat="0" applyProtection="0">
      <alignment horizontal="left" vertical="center" indent="1"/>
    </xf>
    <xf numFmtId="4" fontId="133" fillId="64" borderId="30" applyNumberFormat="0" applyProtection="0">
      <alignment horizontal="right" vertical="center"/>
    </xf>
    <xf numFmtId="4" fontId="133" fillId="64" borderId="30" applyNumberFormat="0" applyProtection="0">
      <alignment horizontal="right" vertical="center"/>
    </xf>
    <xf numFmtId="0" fontId="134" fillId="65" borderId="0"/>
    <xf numFmtId="0" fontId="135" fillId="65" borderId="0"/>
    <xf numFmtId="165" fontId="5" fillId="0" borderId="0" applyFont="0" applyFill="0" applyBorder="0" applyAlignment="0" applyProtection="0"/>
    <xf numFmtId="166" fontId="5" fillId="0" borderId="0" applyFont="0" applyFill="0" applyBorder="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0" fontId="66" fillId="19" borderId="36" applyNumberFormat="0" applyAlignment="0" applyProtection="0"/>
    <xf numFmtId="191" fontId="102" fillId="0" borderId="35" applyNumberFormat="0" applyFill="0" applyBorder="0" applyProtection="0">
      <alignment horizontal="left"/>
    </xf>
    <xf numFmtId="190" fontId="7" fillId="44" borderId="37" applyNumberFormat="0" applyFont="0" applyAlignment="0" applyProtection="0"/>
    <xf numFmtId="190" fontId="56" fillId="40" borderId="36" applyNumberFormat="0" applyAlignment="0" applyProtection="0"/>
    <xf numFmtId="0" fontId="20" fillId="0" borderId="33">
      <alignment horizontal="center" vertical="center"/>
    </xf>
    <xf numFmtId="4" fontId="133" fillId="64" borderId="40" applyNumberFormat="0" applyProtection="0">
      <alignment horizontal="right" vertical="center"/>
    </xf>
    <xf numFmtId="4" fontId="132" fillId="3" borderId="41" applyNumberFormat="0" applyProtection="0">
      <alignment horizontal="left" vertical="center" indent="1"/>
    </xf>
    <xf numFmtId="4" fontId="128" fillId="5" borderId="40" applyNumberFormat="0" applyProtection="0">
      <alignment horizontal="left" vertical="center" indent="1"/>
    </xf>
    <xf numFmtId="4" fontId="131" fillId="64" borderId="40" applyNumberFormat="0" applyProtection="0">
      <alignment horizontal="right" vertical="center"/>
    </xf>
    <xf numFmtId="4" fontId="130" fillId="64" borderId="40" applyNumberFormat="0" applyProtection="0">
      <alignment horizontal="right" vertical="center"/>
    </xf>
    <xf numFmtId="0" fontId="8" fillId="43" borderId="40" applyNumberFormat="0" applyProtection="0">
      <alignment horizontal="left" vertical="top" indent="1"/>
    </xf>
    <xf numFmtId="4" fontId="128" fillId="5" borderId="41" applyNumberFormat="0" applyProtection="0">
      <alignment horizontal="left" vertical="center" indent="1"/>
    </xf>
    <xf numFmtId="4" fontId="131" fillId="64" borderId="40" applyNumberFormat="0" applyProtection="0">
      <alignment vertical="center"/>
    </xf>
    <xf numFmtId="4" fontId="130" fillId="64" borderId="40" applyNumberFormat="0" applyProtection="0">
      <alignment vertical="center"/>
    </xf>
    <xf numFmtId="0" fontId="5" fillId="64" borderId="40" applyNumberFormat="0" applyProtection="0">
      <alignment horizontal="left" vertical="top" indent="1"/>
    </xf>
    <xf numFmtId="0" fontId="5" fillId="64" borderId="40" applyNumberFormat="0" applyProtection="0">
      <alignment horizontal="left" vertical="center" indent="1"/>
    </xf>
    <xf numFmtId="0" fontId="5" fillId="5" borderId="40" applyNumberFormat="0" applyProtection="0">
      <alignment horizontal="left" vertical="top" indent="1"/>
    </xf>
    <xf numFmtId="0" fontId="5" fillId="5" borderId="40" applyNumberFormat="0" applyProtection="0">
      <alignment horizontal="left" vertical="center" indent="1"/>
    </xf>
    <xf numFmtId="0" fontId="5" fillId="3" borderId="40" applyNumberFormat="0" applyProtection="0">
      <alignment horizontal="left" vertical="top" indent="1"/>
    </xf>
    <xf numFmtId="0" fontId="5" fillId="3" borderId="40" applyNumberFormat="0" applyProtection="0">
      <alignment horizontal="left" vertical="center" indent="1"/>
    </xf>
    <xf numFmtId="0" fontId="5" fillId="53" borderId="40" applyNumberFormat="0" applyProtection="0">
      <alignment horizontal="left" vertical="top" indent="1"/>
    </xf>
    <xf numFmtId="0" fontId="5" fillId="53" borderId="40" applyNumberFormat="0" applyProtection="0">
      <alignment horizontal="left" vertical="center" indent="1"/>
    </xf>
    <xf numFmtId="4" fontId="130" fillId="5" borderId="40" applyNumberFormat="0" applyProtection="0">
      <alignment horizontal="right" vertical="center"/>
    </xf>
    <xf numFmtId="4" fontId="130" fillId="62" borderId="40" applyNumberFormat="0" applyProtection="0">
      <alignment horizontal="right" vertical="center"/>
    </xf>
    <xf numFmtId="4" fontId="130" fillId="61" borderId="40" applyNumberFormat="0" applyProtection="0">
      <alignment horizontal="right" vertical="center"/>
    </xf>
    <xf numFmtId="4" fontId="130" fillId="60" borderId="40" applyNumberFormat="0" applyProtection="0">
      <alignment horizontal="right" vertical="center"/>
    </xf>
    <xf numFmtId="4" fontId="130" fillId="59" borderId="40" applyNumberFormat="0" applyProtection="0">
      <alignment horizontal="right" vertical="center"/>
    </xf>
    <xf numFmtId="4" fontId="130" fillId="58" borderId="40" applyNumberFormat="0" applyProtection="0">
      <alignment horizontal="right" vertical="center"/>
    </xf>
    <xf numFmtId="4" fontId="130" fillId="57" borderId="40" applyNumberFormat="0" applyProtection="0">
      <alignment horizontal="right" vertical="center"/>
    </xf>
    <xf numFmtId="4" fontId="130" fillId="56" borderId="40" applyNumberFormat="0" applyProtection="0">
      <alignment horizontal="right" vertical="center"/>
    </xf>
    <xf numFmtId="4" fontId="130" fillId="55" borderId="40" applyNumberFormat="0" applyProtection="0">
      <alignment horizontal="right" vertical="center"/>
    </xf>
    <xf numFmtId="4" fontId="130" fillId="54" borderId="40" applyNumberFormat="0" applyProtection="0">
      <alignment horizontal="right" vertical="center"/>
    </xf>
    <xf numFmtId="4" fontId="130" fillId="52" borderId="40" applyNumberFormat="0" applyProtection="0">
      <alignment horizontal="left" vertical="center" indent="1"/>
    </xf>
    <xf numFmtId="4" fontId="129" fillId="52" borderId="40" applyNumberFormat="0" applyProtection="0">
      <alignment vertical="center"/>
    </xf>
    <xf numFmtId="4" fontId="128" fillId="52" borderId="40" applyNumberFormat="0" applyProtection="0">
      <alignment vertical="center"/>
    </xf>
    <xf numFmtId="0" fontId="83" fillId="40" borderId="38" applyNumberFormat="0" applyAlignment="0" applyProtection="0"/>
    <xf numFmtId="191" fontId="104" fillId="0" borderId="35" applyNumberFormat="0" applyFill="0" applyBorder="0" applyProtection="0">
      <alignment horizontal="right"/>
    </xf>
    <xf numFmtId="191" fontId="104" fillId="0" borderId="35" applyNumberFormat="0" applyFill="0" applyBorder="0" applyProtection="0">
      <alignment horizontal="left"/>
    </xf>
    <xf numFmtId="0" fontId="83" fillId="40" borderId="38" applyNumberFormat="0" applyAlignment="0" applyProtection="0"/>
    <xf numFmtId="190" fontId="20" fillId="0" borderId="22">
      <alignment horizontal="center" vertical="center"/>
    </xf>
    <xf numFmtId="190" fontId="56" fillId="40" borderId="26" applyNumberFormat="0" applyAlignment="0" applyProtection="0"/>
    <xf numFmtId="190" fontId="56" fillId="40" borderId="26" applyNumberFormat="0" applyAlignment="0" applyProtection="0"/>
    <xf numFmtId="43" fontId="5" fillId="0" borderId="0" applyFont="0" applyFill="0" applyBorder="0" applyAlignment="0" applyProtection="0"/>
    <xf numFmtId="43" fontId="107" fillId="0" borderId="0" applyFont="0" applyFill="0" applyBorder="0" applyAlignment="0" applyProtection="0"/>
    <xf numFmtId="190" fontId="7" fillId="44" borderId="27" applyNumberFormat="0" applyFont="0" applyAlignment="0" applyProtection="0"/>
    <xf numFmtId="190" fontId="5" fillId="44" borderId="27" applyNumberFormat="0" applyFon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190" fontId="66" fillId="19" borderId="2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191" fontId="102" fillId="0" borderId="25" applyNumberFormat="0" applyFill="0" applyBorder="0" applyProtection="0">
      <alignment horizontal="left"/>
    </xf>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190" fontId="66" fillId="19" borderId="2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43" fontId="1" fillId="0" borderId="0" applyFont="0" applyFill="0" applyBorder="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0" fontId="66" fillId="19" borderId="36" applyNumberFormat="0" applyAlignment="0" applyProtection="0"/>
    <xf numFmtId="191" fontId="102" fillId="0" borderId="35" applyNumberFormat="0" applyFill="0" applyBorder="0" applyProtection="0">
      <alignment horizontal="left"/>
    </xf>
    <xf numFmtId="0" fontId="56" fillId="40" borderId="36" applyNumberFormat="0" applyAlignment="0" applyProtection="0"/>
    <xf numFmtId="0" fontId="5" fillId="0" borderId="0" applyNumberFormat="0" applyFont="0" applyFill="0" applyBorder="0" applyAlignment="0" applyProtection="0"/>
    <xf numFmtId="190" fontId="7" fillId="44" borderId="27" applyNumberFormat="0" applyFont="0" applyAlignment="0" applyProtection="0"/>
    <xf numFmtId="0" fontId="7" fillId="44" borderId="27" applyNumberFormat="0" applyFont="0" applyAlignment="0" applyProtection="0"/>
    <xf numFmtId="0" fontId="7" fillId="44" borderId="27" applyNumberFormat="0" applyFont="0" applyAlignment="0" applyProtection="0"/>
    <xf numFmtId="190" fontId="83" fillId="40" borderId="28" applyNumberFormat="0" applyAlignment="0" applyProtection="0"/>
    <xf numFmtId="190" fontId="83" fillId="40" borderId="28" applyNumberFormat="0" applyAlignment="0" applyProtection="0"/>
    <xf numFmtId="191" fontId="104" fillId="0" borderId="25" applyNumberFormat="0" applyFill="0" applyBorder="0" applyProtection="0">
      <alignment horizontal="left"/>
    </xf>
    <xf numFmtId="191" fontId="104" fillId="0" borderId="25" applyNumberFormat="0" applyFill="0" applyBorder="0" applyProtection="0">
      <alignment horizontal="right"/>
    </xf>
    <xf numFmtId="190" fontId="18" fillId="0" borderId="29" applyNumberFormat="0" applyFill="0" applyAlignment="0" applyProtection="0"/>
    <xf numFmtId="43" fontId="10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7" fillId="0" borderId="0"/>
    <xf numFmtId="190" fontId="7" fillId="44" borderId="37" applyNumberFormat="0" applyFont="0" applyAlignment="0" applyProtection="0"/>
    <xf numFmtId="0" fontId="7" fillId="44" borderId="37" applyNumberFormat="0" applyFont="0" applyAlignment="0" applyProtection="0"/>
    <xf numFmtId="0" fontId="7" fillId="44" borderId="37" applyNumberFormat="0" applyFont="0" applyAlignment="0" applyProtection="0"/>
    <xf numFmtId="190" fontId="83" fillId="40" borderId="38" applyNumberFormat="0" applyAlignment="0" applyProtection="0"/>
    <xf numFmtId="190" fontId="83" fillId="40" borderId="38" applyNumberFormat="0" applyAlignment="0" applyProtection="0"/>
    <xf numFmtId="191" fontId="104" fillId="0" borderId="35" applyNumberFormat="0" applyFill="0" applyBorder="0" applyProtection="0">
      <alignment horizontal="left"/>
    </xf>
    <xf numFmtId="191" fontId="104" fillId="0" borderId="35" applyNumberFormat="0" applyFill="0" applyBorder="0" applyProtection="0">
      <alignment horizontal="right"/>
    </xf>
    <xf numFmtId="190" fontId="18" fillId="0" borderId="39" applyNumberFormat="0" applyFill="0" applyAlignment="0" applyProtection="0"/>
    <xf numFmtId="0" fontId="1" fillId="0" borderId="0"/>
    <xf numFmtId="0" fontId="1" fillId="0" borderId="0"/>
    <xf numFmtId="0" fontId="1" fillId="0" borderId="0"/>
    <xf numFmtId="0" fontId="1" fillId="0" borderId="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83" fillId="40" borderId="44" applyNumberFormat="0" applyAlignment="0" applyProtection="0"/>
    <xf numFmtId="43" fontId="1" fillId="0" borderId="0" applyFont="0" applyFill="0" applyBorder="0" applyAlignment="0" applyProtection="0"/>
    <xf numFmtId="0" fontId="60" fillId="42" borderId="50">
      <alignment horizontal="right" vertical="center" indent="1"/>
    </xf>
    <xf numFmtId="43" fontId="5" fillId="0" borderId="0" applyFont="0" applyFill="0" applyBorder="0" applyAlignment="0" applyProtection="0"/>
    <xf numFmtId="170" fontId="59" fillId="42" borderId="50">
      <alignment horizontal="right" vertical="center" indent="1"/>
    </xf>
    <xf numFmtId="0" fontId="20" fillId="0" borderId="49">
      <alignment horizontal="center" vertical="center"/>
    </xf>
    <xf numFmtId="43" fontId="1" fillId="0" borderId="0" applyFont="0" applyFill="0" applyBorder="0" applyAlignment="0" applyProtection="0"/>
    <xf numFmtId="0" fontId="83" fillId="40" borderId="55"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5" fillId="44" borderId="43" applyNumberFormat="0" applyFont="0" applyAlignment="0" applyProtection="0"/>
    <xf numFmtId="0" fontId="56" fillId="40" borderId="42"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0" fillId="4" borderId="50">
      <alignment horizontal="right" vertical="center" indent="1"/>
    </xf>
    <xf numFmtId="4" fontId="133" fillId="64" borderId="57" applyNumberFormat="0" applyProtection="0">
      <alignment horizontal="right" vertical="center"/>
    </xf>
    <xf numFmtId="0" fontId="5" fillId="3" borderId="57" applyNumberFormat="0" applyProtection="0">
      <alignment horizontal="left" vertical="center" indent="1"/>
    </xf>
    <xf numFmtId="4" fontId="130" fillId="55" borderId="57" applyNumberFormat="0" applyProtection="0">
      <alignment horizontal="right" vertical="center"/>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41" fillId="11" borderId="34">
      <alignment horizontal="left" vertical="center" indent="1"/>
    </xf>
    <xf numFmtId="0" fontId="42" fillId="5" borderId="34">
      <alignment horizontal="center" vertical="center"/>
    </xf>
    <xf numFmtId="0" fontId="43" fillId="4" borderId="34">
      <alignment horizontal="left" vertical="center" indent="1"/>
    </xf>
    <xf numFmtId="3" fontId="42" fillId="4" borderId="34">
      <alignment horizontal="right" vertical="center" indent="1"/>
    </xf>
    <xf numFmtId="0" fontId="43" fillId="4" borderId="34">
      <alignment horizontal="left" vertical="center" indent="1"/>
    </xf>
    <xf numFmtId="3" fontId="42" fillId="4" borderId="34">
      <alignment horizontal="right" vertical="center" indent="1"/>
    </xf>
    <xf numFmtId="0" fontId="44" fillId="4" borderId="34">
      <alignment horizontal="left" indent="1"/>
    </xf>
    <xf numFmtId="0" fontId="66" fillId="19" borderId="53" applyNumberFormat="0" applyAlignment="0" applyProtection="0"/>
    <xf numFmtId="0" fontId="66" fillId="19" borderId="53" applyNumberFormat="0" applyAlignment="0" applyProtection="0"/>
    <xf numFmtId="4" fontId="131" fillId="64" borderId="57" applyNumberFormat="0" applyProtection="0">
      <alignment horizontal="right" vertical="center"/>
    </xf>
    <xf numFmtId="0" fontId="66" fillId="19" borderId="42"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4" fontId="133" fillId="64" borderId="57" applyNumberFormat="0" applyProtection="0">
      <alignment horizontal="right" vertical="center"/>
    </xf>
    <xf numFmtId="4" fontId="130" fillId="64" borderId="57" applyNumberFormat="0" applyProtection="0">
      <alignment horizontal="right" vertical="center"/>
    </xf>
    <xf numFmtId="4" fontId="130" fillId="64" borderId="57" applyNumberFormat="0" applyProtection="0">
      <alignment vertical="center"/>
    </xf>
    <xf numFmtId="0" fontId="5" fillId="5" borderId="57" applyNumberFormat="0" applyProtection="0">
      <alignment horizontal="left" vertical="center" indent="1"/>
    </xf>
    <xf numFmtId="0" fontId="5" fillId="53" borderId="57" applyNumberFormat="0" applyProtection="0">
      <alignment horizontal="left" vertical="center" indent="1"/>
    </xf>
    <xf numFmtId="4" fontId="130" fillId="61" borderId="57" applyNumberFormat="0" applyProtection="0">
      <alignment horizontal="right" vertical="center"/>
    </xf>
    <xf numFmtId="4" fontId="130" fillId="57" borderId="57" applyNumberFormat="0" applyProtection="0">
      <alignment horizontal="right" vertical="center"/>
    </xf>
    <xf numFmtId="0" fontId="83" fillId="40" borderId="55" applyNumberFormat="0" applyAlignment="0" applyProtection="0"/>
    <xf numFmtId="191" fontId="104" fillId="0" borderId="52" applyNumberFormat="0" applyFill="0" applyBorder="0" applyProtection="0">
      <alignment horizontal="left"/>
    </xf>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90" fontId="66" fillId="19" borderId="42" applyNumberFormat="0" applyAlignment="0" applyProtection="0"/>
    <xf numFmtId="190" fontId="5" fillId="44" borderId="43" applyNumberFormat="0" applyFont="0" applyAlignment="0" applyProtection="0"/>
    <xf numFmtId="190" fontId="56" fillId="40" borderId="42" applyNumberFormat="0" applyAlignment="0" applyProtection="0"/>
    <xf numFmtId="190" fontId="18" fillId="0" borderId="56" applyNumberFormat="0" applyFill="0" applyAlignment="0" applyProtection="0"/>
    <xf numFmtId="190" fontId="83" fillId="40" borderId="55"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5" fillId="44" borderId="54" applyNumberFormat="0" applyFont="0" applyAlignment="0" applyProtection="0"/>
    <xf numFmtId="190" fontId="64" fillId="11" borderId="50">
      <alignment horizontal="left" vertical="center" indent="1"/>
    </xf>
    <xf numFmtId="190" fontId="42" fillId="5" borderId="50">
      <alignment horizontal="center" vertical="center"/>
    </xf>
    <xf numFmtId="190" fontId="56" fillId="40" borderId="53" applyNumberFormat="0" applyAlignment="0" applyProtection="0"/>
    <xf numFmtId="4" fontId="132" fillId="3" borderId="58" applyNumberFormat="0" applyProtection="0">
      <alignment horizontal="left" vertical="center" indent="1"/>
    </xf>
    <xf numFmtId="4" fontId="130" fillId="64" borderId="57" applyNumberFormat="0" applyProtection="0">
      <alignment horizontal="right" vertical="center"/>
    </xf>
    <xf numFmtId="0" fontId="5" fillId="64" borderId="57" applyNumberFormat="0" applyProtection="0">
      <alignment horizontal="left" vertical="top" indent="1"/>
    </xf>
    <xf numFmtId="0" fontId="5" fillId="3" borderId="57" applyNumberFormat="0" applyProtection="0">
      <alignment horizontal="left" vertical="top" indent="1"/>
    </xf>
    <xf numFmtId="4" fontId="130" fillId="60" borderId="57" applyNumberFormat="0" applyProtection="0">
      <alignment horizontal="right" vertical="center"/>
    </xf>
    <xf numFmtId="4" fontId="130" fillId="56" borderId="57" applyNumberFormat="0" applyProtection="0">
      <alignment horizontal="right" vertical="center"/>
    </xf>
    <xf numFmtId="0" fontId="115" fillId="52" borderId="57" applyNumberFormat="0" applyProtection="0">
      <alignment horizontal="left" vertical="top" indent="1"/>
    </xf>
    <xf numFmtId="0" fontId="5" fillId="44" borderId="54" applyNumberFormat="0" applyFont="0" applyAlignment="0" applyProtection="0"/>
    <xf numFmtId="0" fontId="56" fillId="40" borderId="53" applyNumberFormat="0" applyAlignment="0" applyProtection="0"/>
    <xf numFmtId="0" fontId="7" fillId="44" borderId="54" applyNumberFormat="0" applyFon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4" fontId="133" fillId="64" borderId="46" applyNumberFormat="0" applyProtection="0">
      <alignment horizontal="right" vertical="center"/>
    </xf>
    <xf numFmtId="4" fontId="132" fillId="3" borderId="47" applyNumberFormat="0" applyProtection="0">
      <alignment horizontal="left" vertical="center" indent="1"/>
    </xf>
    <xf numFmtId="0" fontId="8" fillId="3" borderId="46" applyNumberFormat="0" applyProtection="0">
      <alignment horizontal="left" vertical="top" indent="1"/>
    </xf>
    <xf numFmtId="4" fontId="128" fillId="5" borderId="46" applyNumberFormat="0" applyProtection="0">
      <alignment horizontal="left" vertical="center" indent="1"/>
    </xf>
    <xf numFmtId="4" fontId="131" fillId="64" borderId="46" applyNumberFormat="0" applyProtection="0">
      <alignment horizontal="right" vertical="center"/>
    </xf>
    <xf numFmtId="4" fontId="130" fillId="64" borderId="46" applyNumberFormat="0" applyProtection="0">
      <alignment horizontal="right" vertical="center"/>
    </xf>
    <xf numFmtId="4" fontId="128" fillId="5" borderId="47" applyNumberFormat="0" applyProtection="0">
      <alignment horizontal="left" vertical="center" indent="1"/>
    </xf>
    <xf numFmtId="4" fontId="131" fillId="64" borderId="46" applyNumberFormat="0" applyProtection="0">
      <alignment vertical="center"/>
    </xf>
    <xf numFmtId="4" fontId="130" fillId="64" borderId="46" applyNumberFormat="0" applyProtection="0">
      <alignment vertical="center"/>
    </xf>
    <xf numFmtId="0" fontId="5" fillId="64" borderId="46" applyNumberFormat="0" applyProtection="0">
      <alignment horizontal="left" vertical="top" indent="1"/>
    </xf>
    <xf numFmtId="0" fontId="5" fillId="64" borderId="46" applyNumberFormat="0" applyProtection="0">
      <alignment horizontal="left" vertical="center" indent="1"/>
    </xf>
    <xf numFmtId="0" fontId="5" fillId="5" borderId="46" applyNumberFormat="0" applyProtection="0">
      <alignment horizontal="left" vertical="top" indent="1"/>
    </xf>
    <xf numFmtId="0" fontId="5" fillId="5" borderId="46" applyNumberFormat="0" applyProtection="0">
      <alignment horizontal="left" vertical="center" indent="1"/>
    </xf>
    <xf numFmtId="0" fontId="5" fillId="3" borderId="46" applyNumberFormat="0" applyProtection="0">
      <alignment horizontal="left" vertical="top" indent="1"/>
    </xf>
    <xf numFmtId="0" fontId="5" fillId="3" borderId="46" applyNumberFormat="0" applyProtection="0">
      <alignment horizontal="left" vertical="center" indent="1"/>
    </xf>
    <xf numFmtId="0" fontId="5" fillId="53" borderId="46" applyNumberFormat="0" applyProtection="0">
      <alignment horizontal="left" vertical="top" indent="1"/>
    </xf>
    <xf numFmtId="0" fontId="5" fillId="53" borderId="46" applyNumberFormat="0" applyProtection="0">
      <alignment horizontal="left" vertical="center" indent="1"/>
    </xf>
    <xf numFmtId="0" fontId="66" fillId="19" borderId="53" applyNumberFormat="0" applyAlignment="0" applyProtection="0"/>
    <xf numFmtId="4" fontId="130" fillId="5" borderId="46" applyNumberFormat="0" applyProtection="0">
      <alignment horizontal="right" vertical="center"/>
    </xf>
    <xf numFmtId="4" fontId="130" fillId="62" borderId="46" applyNumberFormat="0" applyProtection="0">
      <alignment horizontal="right" vertical="center"/>
    </xf>
    <xf numFmtId="4" fontId="130" fillId="61" borderId="46" applyNumberFormat="0" applyProtection="0">
      <alignment horizontal="right" vertical="center"/>
    </xf>
    <xf numFmtId="4" fontId="130" fillId="60" borderId="46" applyNumberFormat="0" applyProtection="0">
      <alignment horizontal="right" vertical="center"/>
    </xf>
    <xf numFmtId="4" fontId="130" fillId="59" borderId="46" applyNumberFormat="0" applyProtection="0">
      <alignment horizontal="right" vertical="center"/>
    </xf>
    <xf numFmtId="4" fontId="130" fillId="58" borderId="46" applyNumberFormat="0" applyProtection="0">
      <alignment horizontal="right" vertical="center"/>
    </xf>
    <xf numFmtId="4" fontId="130" fillId="57" borderId="46" applyNumberFormat="0" applyProtection="0">
      <alignment horizontal="right" vertical="center"/>
    </xf>
    <xf numFmtId="4" fontId="130" fillId="56" borderId="46" applyNumberFormat="0" applyProtection="0">
      <alignment horizontal="right" vertical="center"/>
    </xf>
    <xf numFmtId="4" fontId="130" fillId="55" borderId="46" applyNumberFormat="0" applyProtection="0">
      <alignment horizontal="right" vertical="center"/>
    </xf>
    <xf numFmtId="4" fontId="130" fillId="54" borderId="46" applyNumberFormat="0" applyProtection="0">
      <alignment horizontal="right" vertical="center"/>
    </xf>
    <xf numFmtId="0" fontId="115" fillId="52" borderId="46" applyNumberFormat="0" applyProtection="0">
      <alignment horizontal="left" vertical="top" indent="1"/>
    </xf>
    <xf numFmtId="4" fontId="130" fillId="52" borderId="46" applyNumberFormat="0" applyProtection="0">
      <alignment horizontal="left" vertical="center" indent="1"/>
    </xf>
    <xf numFmtId="4" fontId="129" fillId="52" borderId="46" applyNumberFormat="0" applyProtection="0">
      <alignment vertical="center"/>
    </xf>
    <xf numFmtId="4" fontId="128" fillId="52" borderId="46" applyNumberFormat="0" applyProtection="0">
      <alignment vertical="center"/>
    </xf>
    <xf numFmtId="0" fontId="5" fillId="44" borderId="43" applyNumberFormat="0" applyFont="0" applyAlignment="0" applyProtection="0"/>
    <xf numFmtId="0" fontId="66" fillId="19" borderId="53" applyNumberFormat="0" applyAlignment="0" applyProtection="0"/>
    <xf numFmtId="0" fontId="62" fillId="43" borderId="50">
      <alignment horizontal="left" vertical="center" indent="1"/>
    </xf>
    <xf numFmtId="0" fontId="62" fillId="13" borderId="50">
      <alignment horizontal="center" vertical="center"/>
    </xf>
    <xf numFmtId="0" fontId="56" fillId="40" borderId="42"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3" fontId="60" fillId="4" borderId="50">
      <alignment horizontal="right" vertical="center" indent="1"/>
    </xf>
    <xf numFmtId="170" fontId="59" fillId="42" borderId="34">
      <alignment horizontal="right" vertical="center" indent="1"/>
    </xf>
    <xf numFmtId="3" fontId="59" fillId="4" borderId="34">
      <alignment horizontal="right" vertical="center" indent="1"/>
    </xf>
    <xf numFmtId="0" fontId="60" fillId="42" borderId="34">
      <alignment horizontal="right" vertical="center" indent="1"/>
    </xf>
    <xf numFmtId="3" fontId="60" fillId="4" borderId="34">
      <alignment horizontal="right" vertical="center" indent="1"/>
    </xf>
    <xf numFmtId="172" fontId="60" fillId="4" borderId="34">
      <alignment horizontal="right" vertical="center" indent="1"/>
    </xf>
    <xf numFmtId="0" fontId="61" fillId="4" borderId="34">
      <alignment horizontal="left" vertical="center" indent="1"/>
    </xf>
    <xf numFmtId="0" fontId="62" fillId="13" borderId="34">
      <alignment horizontal="center" vertical="center"/>
    </xf>
    <xf numFmtId="170" fontId="59" fillId="4" borderId="34">
      <alignment horizontal="right" vertical="center" indent="1"/>
    </xf>
    <xf numFmtId="3" fontId="59" fillId="4" borderId="34">
      <alignment horizontal="right" vertical="center" indent="1"/>
    </xf>
    <xf numFmtId="0" fontId="44" fillId="4" borderId="34">
      <alignment horizontal="left" vertical="center" indent="1"/>
    </xf>
    <xf numFmtId="0" fontId="60" fillId="4" borderId="34">
      <alignment horizontal="right" vertical="center" indent="1"/>
    </xf>
    <xf numFmtId="3" fontId="60" fillId="4" borderId="34">
      <alignment horizontal="right" vertical="center" indent="1"/>
    </xf>
    <xf numFmtId="0" fontId="63" fillId="11" borderId="34">
      <alignment horizontal="left" vertical="center" indent="1"/>
    </xf>
    <xf numFmtId="0" fontId="64" fillId="11" borderId="34">
      <alignment horizontal="left" vertical="center" indent="1"/>
    </xf>
    <xf numFmtId="0" fontId="62" fillId="43" borderId="34">
      <alignment horizontal="left" vertical="center" indent="1"/>
    </xf>
    <xf numFmtId="0" fontId="18" fillId="0" borderId="45" applyNumberFormat="0" applyFill="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6" fillId="19" borderId="53" applyNumberFormat="0" applyAlignment="0" applyProtection="0"/>
    <xf numFmtId="0" fontId="63" fillId="11" borderId="50">
      <alignment horizontal="left" vertical="center" indent="1"/>
    </xf>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0" fontId="15" fillId="4" borderId="34" applyNumberFormat="0" applyBorder="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3" fillId="11" borderId="50">
      <alignment horizontal="left" vertical="center" indent="1"/>
    </xf>
    <xf numFmtId="190" fontId="56" fillId="40" borderId="53"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5" fillId="44" borderId="54" applyNumberFormat="0" applyFont="0" applyAlignment="0" applyProtection="0"/>
    <xf numFmtId="0" fontId="56" fillId="40" borderId="53" applyNumberFormat="0" applyAlignment="0" applyProtection="0"/>
    <xf numFmtId="191" fontId="104" fillId="0" borderId="52" applyNumberFormat="0" applyFill="0" applyBorder="0" applyProtection="0">
      <alignment horizontal="left"/>
    </xf>
    <xf numFmtId="0" fontId="7" fillId="44" borderId="54" applyNumberFormat="0" applyFont="0" applyAlignment="0" applyProtection="0"/>
    <xf numFmtId="0" fontId="7" fillId="44" borderId="54" applyNumberFormat="0" applyFont="0" applyAlignment="0" applyProtection="0"/>
    <xf numFmtId="190" fontId="7" fillId="44" borderId="54" applyNumberFormat="0" applyFont="0" applyAlignment="0" applyProtection="0"/>
    <xf numFmtId="190" fontId="66" fillId="19" borderId="53" applyNumberFormat="0" applyAlignment="0" applyProtection="0"/>
    <xf numFmtId="190" fontId="66" fillId="19" borderId="53" applyNumberFormat="0" applyAlignment="0" applyProtection="0"/>
    <xf numFmtId="0" fontId="5" fillId="53" borderId="57" applyNumberFormat="0" applyProtection="0">
      <alignment horizontal="left" vertical="center" indent="1"/>
    </xf>
    <xf numFmtId="4" fontId="130" fillId="61" borderId="57" applyNumberFormat="0" applyProtection="0">
      <alignment horizontal="right" vertical="center"/>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0" fontId="15" fillId="4" borderId="50" applyNumberFormat="0" applyBorder="0" applyAlignment="0" applyProtection="0"/>
    <xf numFmtId="0" fontId="64" fillId="11" borderId="50">
      <alignment horizontal="left" vertical="center" indent="1"/>
    </xf>
    <xf numFmtId="0" fontId="61" fillId="4" borderId="50">
      <alignment horizontal="left" vertical="center" indent="1"/>
    </xf>
    <xf numFmtId="190" fontId="66" fillId="19" borderId="53" applyNumberFormat="0" applyAlignment="0" applyProtection="0"/>
    <xf numFmtId="0" fontId="43" fillId="4" borderId="50">
      <alignment horizontal="left" vertical="center" indent="1"/>
    </xf>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44" fillId="4" borderId="50">
      <alignment horizontal="left" indent="1"/>
    </xf>
    <xf numFmtId="190" fontId="43" fillId="4" borderId="50">
      <alignment horizontal="left" vertical="center" indent="1"/>
    </xf>
    <xf numFmtId="0" fontId="66" fillId="19" borderId="53" applyNumberFormat="0" applyAlignment="0" applyProtection="0"/>
    <xf numFmtId="0" fontId="66" fillId="19" borderId="53" applyNumberFormat="0" applyAlignment="0" applyProtection="0"/>
    <xf numFmtId="190" fontId="83" fillId="40" borderId="44" applyNumberFormat="0" applyAlignment="0" applyProtection="0"/>
    <xf numFmtId="0" fontId="7" fillId="44" borderId="43" applyNumberFormat="0" applyFont="0" applyAlignment="0" applyProtection="0"/>
    <xf numFmtId="0" fontId="7" fillId="44" borderId="43" applyNumberFormat="0" applyFont="0" applyAlignment="0" applyProtection="0"/>
    <xf numFmtId="190" fontId="7" fillId="44" borderId="43" applyNumberFormat="0" applyFont="0" applyAlignment="0" applyProtection="0"/>
    <xf numFmtId="0" fontId="41" fillId="11" borderId="50">
      <alignment horizontal="left" vertical="center" indent="1"/>
    </xf>
    <xf numFmtId="0" fontId="18" fillId="0" borderId="56" applyNumberFormat="0" applyFill="0" applyAlignment="0" applyProtection="0"/>
    <xf numFmtId="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41" fillId="11" borderId="50">
      <alignment horizontal="left" vertical="center" indent="1"/>
    </xf>
    <xf numFmtId="190" fontId="60" fillId="42" borderId="50">
      <alignment horizontal="right" vertical="center" indent="1"/>
    </xf>
    <xf numFmtId="43" fontId="5" fillId="0" borderId="0" applyFont="0" applyFill="0" applyBorder="0" applyAlignment="0" applyProtection="0"/>
    <xf numFmtId="43" fontId="1" fillId="0" borderId="0" applyFont="0" applyFill="0" applyBorder="0" applyAlignment="0" applyProtection="0"/>
    <xf numFmtId="4" fontId="132" fillId="3" borderId="58" applyNumberFormat="0" applyProtection="0">
      <alignment horizontal="left" vertical="center" indent="1"/>
    </xf>
    <xf numFmtId="4" fontId="131" fillId="64" borderId="57" applyNumberFormat="0" applyProtection="0">
      <alignment horizontal="right" vertical="center"/>
    </xf>
    <xf numFmtId="0" fontId="8" fillId="43" borderId="57" applyNumberFormat="0" applyProtection="0">
      <alignment horizontal="left" vertical="top" indent="1"/>
    </xf>
    <xf numFmtId="4" fontId="131" fillId="64" borderId="57" applyNumberFormat="0" applyProtection="0">
      <alignment vertical="center"/>
    </xf>
    <xf numFmtId="0" fontId="5" fillId="64" borderId="57" applyNumberFormat="0" applyProtection="0">
      <alignment horizontal="left" vertical="top" indent="1"/>
    </xf>
    <xf numFmtId="0" fontId="5" fillId="5" borderId="57" applyNumberFormat="0" applyProtection="0">
      <alignment horizontal="left" vertical="top" indent="1"/>
    </xf>
    <xf numFmtId="0" fontId="5" fillId="3" borderId="57" applyNumberFormat="0" applyProtection="0">
      <alignment horizontal="left" vertical="top" indent="1"/>
    </xf>
    <xf numFmtId="0" fontId="5" fillId="53" borderId="57" applyNumberFormat="0" applyProtection="0">
      <alignment horizontal="left" vertical="top" indent="1"/>
    </xf>
    <xf numFmtId="4" fontId="130" fillId="5" borderId="57" applyNumberFormat="0" applyProtection="0">
      <alignment horizontal="right" vertical="center"/>
    </xf>
    <xf numFmtId="4" fontId="130" fillId="62" borderId="57" applyNumberFormat="0" applyProtection="0">
      <alignment horizontal="right" vertical="center"/>
    </xf>
    <xf numFmtId="4" fontId="130" fillId="60" borderId="57" applyNumberFormat="0" applyProtection="0">
      <alignment horizontal="right" vertical="center"/>
    </xf>
    <xf numFmtId="4" fontId="130" fillId="58" borderId="57" applyNumberFormat="0" applyProtection="0">
      <alignment horizontal="right" vertical="center"/>
    </xf>
    <xf numFmtId="4" fontId="130" fillId="56" borderId="57" applyNumberFormat="0" applyProtection="0">
      <alignment horizontal="right" vertical="center"/>
    </xf>
    <xf numFmtId="4" fontId="130" fillId="54" borderId="57" applyNumberFormat="0" applyProtection="0">
      <alignment horizontal="right" vertical="center"/>
    </xf>
    <xf numFmtId="4" fontId="130" fillId="52" borderId="57" applyNumberFormat="0" applyProtection="0">
      <alignment horizontal="left" vertical="center" indent="1"/>
    </xf>
    <xf numFmtId="4" fontId="128" fillId="52" borderId="57" applyNumberFormat="0" applyProtection="0">
      <alignment vertical="center"/>
    </xf>
    <xf numFmtId="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1" fontId="102" fillId="0" borderId="52" applyNumberFormat="0" applyFill="0" applyBorder="0" applyProtection="0">
      <alignment horizontal="left"/>
    </xf>
    <xf numFmtId="190" fontId="7" fillId="44" borderId="54" applyNumberFormat="0" applyFont="0" applyAlignment="0" applyProtection="0"/>
    <xf numFmtId="0" fontId="20" fillId="0" borderId="49">
      <alignment horizontal="center" vertical="center"/>
    </xf>
    <xf numFmtId="4" fontId="128" fillId="5" borderId="57" applyNumberFormat="0" applyProtection="0">
      <alignment horizontal="left" vertical="center" indent="1"/>
    </xf>
    <xf numFmtId="4" fontId="128" fillId="5" borderId="58" applyNumberFormat="0" applyProtection="0">
      <alignment horizontal="left" vertical="center" indent="1"/>
    </xf>
    <xf numFmtId="0" fontId="5" fillId="64" borderId="57" applyNumberFormat="0" applyProtection="0">
      <alignment horizontal="left" vertical="center" indent="1"/>
    </xf>
    <xf numFmtId="0" fontId="5" fillId="3" borderId="57" applyNumberFormat="0" applyProtection="0">
      <alignment horizontal="left" vertical="center" indent="1"/>
    </xf>
    <xf numFmtId="4" fontId="130" fillId="59" borderId="57" applyNumberFormat="0" applyProtection="0">
      <alignment horizontal="right" vertical="center"/>
    </xf>
    <xf numFmtId="4" fontId="130" fillId="55" borderId="57" applyNumberFormat="0" applyProtection="0">
      <alignment horizontal="right" vertical="center"/>
    </xf>
    <xf numFmtId="4" fontId="129" fillId="52" borderId="57" applyNumberFormat="0" applyProtection="0">
      <alignment vertical="center"/>
    </xf>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190" fontId="66" fillId="19" borderId="42"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91" fontId="102" fillId="0" borderId="48" applyNumberFormat="0" applyFill="0" applyBorder="0" applyProtection="0">
      <alignment horizontal="left"/>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90" fontId="7" fillId="44" borderId="43" applyNumberFormat="0" applyFont="0" applyAlignment="0" applyProtection="0"/>
    <xf numFmtId="190" fontId="56" fillId="40" borderId="42" applyNumberFormat="0" applyAlignment="0" applyProtection="0"/>
    <xf numFmtId="3" fontId="42" fillId="4" borderId="50">
      <alignment horizontal="right" vertical="center" indent="1"/>
    </xf>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2" fillId="43" borderId="50">
      <alignment horizontal="left" vertical="center" indent="1"/>
    </xf>
    <xf numFmtId="190" fontId="61" fillId="4" borderId="50">
      <alignment horizontal="left" vertical="center" indent="1"/>
    </xf>
    <xf numFmtId="4" fontId="128" fillId="5" borderId="57" applyNumberFormat="0" applyProtection="0">
      <alignment horizontal="left" vertical="center" indent="1"/>
    </xf>
    <xf numFmtId="4" fontId="131" fillId="64" borderId="57" applyNumberFormat="0" applyProtection="0">
      <alignment vertical="center"/>
    </xf>
    <xf numFmtId="0" fontId="5" fillId="5" borderId="57" applyNumberFormat="0" applyProtection="0">
      <alignment horizontal="left" vertical="top" indent="1"/>
    </xf>
    <xf numFmtId="0" fontId="5" fillId="53" borderId="57" applyNumberFormat="0" applyProtection="0">
      <alignment horizontal="left" vertical="top" indent="1"/>
    </xf>
    <xf numFmtId="4" fontId="130" fillId="5" borderId="57" applyNumberFormat="0" applyProtection="0">
      <alignment horizontal="right" vertical="center"/>
    </xf>
    <xf numFmtId="4" fontId="130" fillId="62" borderId="57" applyNumberFormat="0" applyProtection="0">
      <alignment horizontal="right" vertical="center"/>
    </xf>
    <xf numFmtId="4" fontId="130" fillId="58" borderId="57" applyNumberFormat="0" applyProtection="0">
      <alignment horizontal="right" vertical="center"/>
    </xf>
    <xf numFmtId="4" fontId="130" fillId="54" borderId="57" applyNumberFormat="0" applyProtection="0">
      <alignment horizontal="right" vertical="center"/>
    </xf>
    <xf numFmtId="4" fontId="129" fillId="52" borderId="57" applyNumberFormat="0" applyProtection="0">
      <alignment vertical="center"/>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0" fillId="4" borderId="50">
      <alignment horizontal="right" vertical="center" indent="1"/>
    </xf>
    <xf numFmtId="3" fontId="59" fillId="4" borderId="50">
      <alignment horizontal="right" vertical="center" indent="1"/>
    </xf>
    <xf numFmtId="0" fontId="66" fillId="19" borderId="53" applyNumberFormat="0" applyAlignment="0" applyProtection="0"/>
    <xf numFmtId="4" fontId="133" fillId="64" borderId="46" applyNumberFormat="0" applyProtection="0">
      <alignment horizontal="right" vertical="center"/>
    </xf>
    <xf numFmtId="4" fontId="132" fillId="3" borderId="47" applyNumberFormat="0" applyProtection="0">
      <alignment horizontal="left" vertical="center" indent="1"/>
    </xf>
    <xf numFmtId="4" fontId="128" fillId="5" borderId="46" applyNumberFormat="0" applyProtection="0">
      <alignment horizontal="left" vertical="center" indent="1"/>
    </xf>
    <xf numFmtId="4" fontId="131" fillId="64" borderId="46" applyNumberFormat="0" applyProtection="0">
      <alignment horizontal="right" vertical="center"/>
    </xf>
    <xf numFmtId="4" fontId="130" fillId="64" borderId="46" applyNumberFormat="0" applyProtection="0">
      <alignment horizontal="right" vertical="center"/>
    </xf>
    <xf numFmtId="0" fontId="8" fillId="43" borderId="46" applyNumberFormat="0" applyProtection="0">
      <alignment horizontal="left" vertical="top" indent="1"/>
    </xf>
    <xf numFmtId="4" fontId="128" fillId="5" borderId="47" applyNumberFormat="0" applyProtection="0">
      <alignment horizontal="left" vertical="center" indent="1"/>
    </xf>
    <xf numFmtId="4" fontId="131" fillId="64" borderId="46" applyNumberFormat="0" applyProtection="0">
      <alignment vertical="center"/>
    </xf>
    <xf numFmtId="4" fontId="130" fillId="64" borderId="46" applyNumberFormat="0" applyProtection="0">
      <alignment vertical="center"/>
    </xf>
    <xf numFmtId="0" fontId="5" fillId="64" borderId="46" applyNumberFormat="0" applyProtection="0">
      <alignment horizontal="left" vertical="top" indent="1"/>
    </xf>
    <xf numFmtId="0" fontId="5" fillId="64" borderId="46" applyNumberFormat="0" applyProtection="0">
      <alignment horizontal="left" vertical="center" indent="1"/>
    </xf>
    <xf numFmtId="0" fontId="5" fillId="5" borderId="46" applyNumberFormat="0" applyProtection="0">
      <alignment horizontal="left" vertical="top" indent="1"/>
    </xf>
    <xf numFmtId="0" fontId="5" fillId="5" borderId="46" applyNumberFormat="0" applyProtection="0">
      <alignment horizontal="left" vertical="center" indent="1"/>
    </xf>
    <xf numFmtId="0" fontId="5" fillId="3" borderId="46" applyNumberFormat="0" applyProtection="0">
      <alignment horizontal="left" vertical="top" indent="1"/>
    </xf>
    <xf numFmtId="0" fontId="5" fillId="3" borderId="46" applyNumberFormat="0" applyProtection="0">
      <alignment horizontal="left" vertical="center" indent="1"/>
    </xf>
    <xf numFmtId="0" fontId="5" fillId="53" borderId="46" applyNumberFormat="0" applyProtection="0">
      <alignment horizontal="left" vertical="top" indent="1"/>
    </xf>
    <xf numFmtId="0" fontId="5" fillId="53" borderId="46" applyNumberFormat="0" applyProtection="0">
      <alignment horizontal="left" vertical="center" indent="1"/>
    </xf>
    <xf numFmtId="4" fontId="130" fillId="5" borderId="46" applyNumberFormat="0" applyProtection="0">
      <alignment horizontal="right" vertical="center"/>
    </xf>
    <xf numFmtId="0" fontId="66" fillId="19" borderId="53" applyNumberFormat="0" applyAlignment="0" applyProtection="0"/>
    <xf numFmtId="0" fontId="7" fillId="44" borderId="54" applyNumberFormat="0" applyFont="0" applyAlignment="0" applyProtection="0"/>
    <xf numFmtId="4" fontId="130" fillId="62" borderId="46" applyNumberFormat="0" applyProtection="0">
      <alignment horizontal="right" vertical="center"/>
    </xf>
    <xf numFmtId="4" fontId="130" fillId="61" borderId="46" applyNumberFormat="0" applyProtection="0">
      <alignment horizontal="right" vertical="center"/>
    </xf>
    <xf numFmtId="4" fontId="130" fillId="60" borderId="46" applyNumberFormat="0" applyProtection="0">
      <alignment horizontal="right" vertical="center"/>
    </xf>
    <xf numFmtId="4" fontId="130" fillId="59" borderId="46" applyNumberFormat="0" applyProtection="0">
      <alignment horizontal="right" vertical="center"/>
    </xf>
    <xf numFmtId="4" fontId="130" fillId="58" borderId="46" applyNumberFormat="0" applyProtection="0">
      <alignment horizontal="right" vertical="center"/>
    </xf>
    <xf numFmtId="4" fontId="130" fillId="57" borderId="46" applyNumberFormat="0" applyProtection="0">
      <alignment horizontal="right" vertical="center"/>
    </xf>
    <xf numFmtId="4" fontId="130" fillId="56" borderId="46" applyNumberFormat="0" applyProtection="0">
      <alignment horizontal="right" vertical="center"/>
    </xf>
    <xf numFmtId="4" fontId="130" fillId="55" borderId="46" applyNumberFormat="0" applyProtection="0">
      <alignment horizontal="right" vertical="center"/>
    </xf>
    <xf numFmtId="4" fontId="130" fillId="54" borderId="46" applyNumberFormat="0" applyProtection="0">
      <alignment horizontal="right" vertical="center"/>
    </xf>
    <xf numFmtId="4" fontId="130" fillId="52" borderId="46" applyNumberFormat="0" applyProtection="0">
      <alignment horizontal="left" vertical="center" indent="1"/>
    </xf>
    <xf numFmtId="4" fontId="129" fillId="52" borderId="46" applyNumberFormat="0" applyProtection="0">
      <alignment vertical="center"/>
    </xf>
    <xf numFmtId="4" fontId="128" fillId="52" borderId="46" applyNumberFormat="0" applyProtection="0">
      <alignment vertical="center"/>
    </xf>
    <xf numFmtId="0" fontId="83" fillId="40" borderId="44" applyNumberFormat="0" applyAlignment="0" applyProtection="0"/>
    <xf numFmtId="0" fontId="66" fillId="19" borderId="53" applyNumberFormat="0" applyAlignment="0" applyProtection="0"/>
    <xf numFmtId="0" fontId="44" fillId="4" borderId="50">
      <alignment horizontal="left" vertical="center" indent="1"/>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91" fontId="102" fillId="0" borderId="52" applyNumberFormat="0" applyFill="0" applyBorder="0" applyProtection="0">
      <alignment horizontal="left"/>
    </xf>
    <xf numFmtId="0" fontId="56" fillId="40" borderId="53" applyNumberFormat="0" applyAlignment="0" applyProtection="0"/>
    <xf numFmtId="190" fontId="60" fillId="42" borderId="34">
      <alignment horizontal="right" vertical="center" indent="1"/>
    </xf>
    <xf numFmtId="190" fontId="61" fillId="4" borderId="34">
      <alignment horizontal="left" vertical="center" indent="1"/>
    </xf>
    <xf numFmtId="190" fontId="43" fillId="4" borderId="34">
      <alignment horizontal="left" vertical="center" indent="1"/>
    </xf>
    <xf numFmtId="190" fontId="62" fillId="13" borderId="34">
      <alignment horizontal="center" vertical="center"/>
    </xf>
    <xf numFmtId="190" fontId="42" fillId="5" borderId="34">
      <alignment horizontal="center" vertical="center"/>
    </xf>
    <xf numFmtId="190" fontId="44" fillId="4" borderId="34">
      <alignment horizontal="left" vertical="center" indent="1"/>
    </xf>
    <xf numFmtId="190" fontId="44" fillId="4" borderId="34">
      <alignment horizontal="left" indent="1"/>
    </xf>
    <xf numFmtId="190" fontId="60" fillId="4" borderId="34">
      <alignment horizontal="right" vertical="center" indent="1"/>
    </xf>
    <xf numFmtId="190" fontId="63" fillId="11" borderId="34">
      <alignment horizontal="left" vertical="center" indent="1"/>
    </xf>
    <xf numFmtId="190" fontId="64" fillId="11" borderId="34">
      <alignment horizontal="left" vertical="center" indent="1"/>
    </xf>
    <xf numFmtId="190" fontId="41" fillId="11" borderId="34">
      <alignment horizontal="left" vertical="center" indent="1"/>
    </xf>
    <xf numFmtId="190" fontId="43" fillId="4" borderId="34">
      <alignment horizontal="left" vertical="center" indent="1"/>
    </xf>
    <xf numFmtId="190" fontId="62" fillId="43" borderId="34">
      <alignment horizontal="left" vertical="center" indent="1"/>
    </xf>
    <xf numFmtId="0" fontId="66" fillId="19" borderId="53" applyNumberFormat="0" applyAlignment="0" applyProtection="0"/>
    <xf numFmtId="170" fontId="59" fillId="4" borderId="50">
      <alignment horizontal="right" vertical="center" indent="1"/>
    </xf>
    <xf numFmtId="0" fontId="83" fillId="40" borderId="44" applyNumberFormat="0" applyAlignment="0" applyProtection="0"/>
    <xf numFmtId="0" fontId="7" fillId="44" borderId="43" applyNumberFormat="0" applyFont="0" applyAlignment="0" applyProtection="0"/>
    <xf numFmtId="191" fontId="104" fillId="0" borderId="52" applyNumberFormat="0" applyFill="0" applyBorder="0" applyProtection="0">
      <alignment horizontal="right"/>
    </xf>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2" fillId="13" borderId="50">
      <alignment horizontal="center" vertical="center"/>
    </xf>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42"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42" applyNumberFormat="0" applyAlignment="0" applyProtection="0"/>
    <xf numFmtId="3" fontId="60" fillId="4" borderId="50">
      <alignment horizontal="right" vertical="center" indent="1"/>
    </xf>
    <xf numFmtId="0" fontId="7" fillId="44" borderId="43" applyNumberFormat="0" applyFont="0" applyAlignment="0" applyProtection="0"/>
    <xf numFmtId="0" fontId="56" fillId="40" borderId="42" applyNumberFormat="0" applyAlignment="0" applyProtection="0"/>
    <xf numFmtId="191" fontId="104" fillId="0" borderId="52" applyNumberFormat="0" applyFill="0" applyBorder="0" applyProtection="0">
      <alignment horizontal="right"/>
    </xf>
    <xf numFmtId="190" fontId="83" fillId="40" borderId="55"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66" fillId="19" borderId="53" applyNumberFormat="0" applyAlignment="0" applyProtection="0"/>
    <xf numFmtId="190" fontId="43" fillId="4" borderId="50">
      <alignment horizontal="left" vertical="center" indent="1"/>
    </xf>
    <xf numFmtId="190" fontId="44" fillId="4" borderId="50">
      <alignment horizontal="left" vertical="center" indent="1"/>
    </xf>
    <xf numFmtId="190" fontId="20" fillId="0" borderId="49">
      <alignment horizontal="center" vertical="center"/>
    </xf>
    <xf numFmtId="0" fontId="8" fillId="3" borderId="57" applyNumberFormat="0" applyProtection="0">
      <alignment horizontal="left" vertical="top" indent="1"/>
    </xf>
    <xf numFmtId="4" fontId="128" fillId="5" borderId="58" applyNumberFormat="0" applyProtection="0">
      <alignment horizontal="left" vertical="center" indent="1"/>
    </xf>
    <xf numFmtId="4" fontId="130" fillId="64" borderId="57" applyNumberFormat="0" applyProtection="0">
      <alignment vertical="center"/>
    </xf>
    <xf numFmtId="0" fontId="5" fillId="64" borderId="57" applyNumberFormat="0" applyProtection="0">
      <alignment horizontal="left" vertical="center" indent="1"/>
    </xf>
    <xf numFmtId="0" fontId="5" fillId="5" borderId="57" applyNumberFormat="0" applyProtection="0">
      <alignment horizontal="left" vertical="center" indent="1"/>
    </xf>
    <xf numFmtId="4" fontId="130" fillId="59" borderId="57" applyNumberFormat="0" applyProtection="0">
      <alignment horizontal="right" vertical="center"/>
    </xf>
    <xf numFmtId="4" fontId="130" fillId="57" borderId="57" applyNumberFormat="0" applyProtection="0">
      <alignment horizontal="right" vertical="center"/>
    </xf>
    <xf numFmtId="4" fontId="130" fillId="52" borderId="57" applyNumberFormat="0" applyProtection="0">
      <alignment horizontal="left" vertical="center" indent="1"/>
    </xf>
    <xf numFmtId="4" fontId="128" fillId="52" borderId="57" applyNumberFormat="0" applyProtection="0">
      <alignment vertical="center"/>
    </xf>
    <xf numFmtId="0" fontId="83" fillId="40" borderId="55"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3" fontId="59" fillId="4" borderId="50">
      <alignment horizontal="right" vertical="center" indent="1"/>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72" fontId="60" fillId="4" borderId="50">
      <alignment horizontal="right" vertical="center" indent="1"/>
    </xf>
    <xf numFmtId="0" fontId="66" fillId="19" borderId="53" applyNumberFormat="0" applyAlignment="0" applyProtection="0"/>
    <xf numFmtId="0" fontId="66" fillId="19" borderId="53" applyNumberFormat="0" applyAlignment="0" applyProtection="0"/>
    <xf numFmtId="190" fontId="83" fillId="40" borderId="44" applyNumberFormat="0" applyAlignment="0" applyProtection="0"/>
    <xf numFmtId="191" fontId="104" fillId="0" borderId="48" applyNumberFormat="0" applyFill="0" applyBorder="0" applyProtection="0">
      <alignment horizontal="left"/>
    </xf>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191" fontId="104" fillId="0" borderId="48" applyNumberFormat="0" applyFill="0" applyBorder="0" applyProtection="0">
      <alignment horizontal="right"/>
    </xf>
    <xf numFmtId="190" fontId="18" fillId="0" borderId="45" applyNumberFormat="0" applyFill="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66" fillId="19" borderId="53" applyNumberFormat="0" applyAlignment="0" applyProtection="0"/>
    <xf numFmtId="0" fontId="44" fillId="4" borderId="50">
      <alignment horizontal="left" indent="1"/>
    </xf>
    <xf numFmtId="3" fontId="42" fillId="4" borderId="50">
      <alignment horizontal="right" vertical="center" indent="1"/>
    </xf>
    <xf numFmtId="0" fontId="43" fillId="4" borderId="50">
      <alignment horizontal="left" vertical="center" indent="1"/>
    </xf>
    <xf numFmtId="0" fontId="42" fillId="5" borderId="50">
      <alignment horizontal="center" vertical="center"/>
    </xf>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41" fillId="11" borderId="59">
      <alignment horizontal="left" vertical="center" indent="1"/>
    </xf>
    <xf numFmtId="0" fontId="42" fillId="5" borderId="59">
      <alignment horizontal="center" vertical="center"/>
    </xf>
    <xf numFmtId="0" fontId="43" fillId="4" borderId="59">
      <alignment horizontal="left" vertical="center" indent="1"/>
    </xf>
    <xf numFmtId="3" fontId="42" fillId="4" borderId="59">
      <alignment horizontal="right" vertical="center" indent="1"/>
    </xf>
    <xf numFmtId="0" fontId="43" fillId="4" borderId="59">
      <alignment horizontal="left" vertical="center" indent="1"/>
    </xf>
    <xf numFmtId="3" fontId="42" fillId="4" borderId="59">
      <alignment horizontal="right" vertical="center" indent="1"/>
    </xf>
    <xf numFmtId="0" fontId="44" fillId="4" borderId="59">
      <alignment horizontal="left" indent="1"/>
    </xf>
    <xf numFmtId="0" fontId="20" fillId="0" borderId="60">
      <alignment horizontal="center" vertical="center"/>
    </xf>
    <xf numFmtId="0" fontId="56" fillId="40" borderId="62" applyNumberFormat="0" applyAlignment="0" applyProtection="0"/>
    <xf numFmtId="0" fontId="56" fillId="40" borderId="62" applyNumberFormat="0" applyAlignment="0" applyProtection="0"/>
    <xf numFmtId="170" fontId="59" fillId="42" borderId="59">
      <alignment horizontal="right" vertical="center" indent="1"/>
    </xf>
    <xf numFmtId="3" fontId="59" fillId="4" borderId="59">
      <alignment horizontal="right" vertical="center" indent="1"/>
    </xf>
    <xf numFmtId="0" fontId="60" fillId="42" borderId="59">
      <alignment horizontal="right" vertical="center" indent="1"/>
    </xf>
    <xf numFmtId="3" fontId="60" fillId="4" borderId="59">
      <alignment horizontal="right" vertical="center" indent="1"/>
    </xf>
    <xf numFmtId="172" fontId="60" fillId="4" borderId="59">
      <alignment horizontal="right" vertical="center" indent="1"/>
    </xf>
    <xf numFmtId="0" fontId="61" fillId="4" borderId="59">
      <alignment horizontal="left" vertical="center" indent="1"/>
    </xf>
    <xf numFmtId="0" fontId="62" fillId="13" borderId="59">
      <alignment horizontal="center" vertical="center"/>
    </xf>
    <xf numFmtId="170" fontId="59" fillId="4" borderId="59">
      <alignment horizontal="right" vertical="center" indent="1"/>
    </xf>
    <xf numFmtId="3" fontId="59" fillId="4" borderId="59">
      <alignment horizontal="right" vertical="center" indent="1"/>
    </xf>
    <xf numFmtId="0" fontId="44" fillId="4" borderId="59">
      <alignment horizontal="left" vertical="center" indent="1"/>
    </xf>
    <xf numFmtId="0" fontId="60" fillId="4" borderId="59">
      <alignment horizontal="right" vertical="center" indent="1"/>
    </xf>
    <xf numFmtId="3" fontId="60" fillId="4" borderId="59">
      <alignment horizontal="right" vertical="center" indent="1"/>
    </xf>
    <xf numFmtId="0" fontId="63" fillId="11" borderId="59">
      <alignment horizontal="left" vertical="center" indent="1"/>
    </xf>
    <xf numFmtId="0" fontId="64" fillId="11" borderId="59">
      <alignment horizontal="left" vertical="center" indent="1"/>
    </xf>
    <xf numFmtId="0" fontId="62" fillId="43" borderId="59">
      <alignment horizontal="left" vertical="center" indent="1"/>
    </xf>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44" borderId="63" applyNumberFormat="0" applyFont="0" applyAlignment="0" applyProtection="0"/>
    <xf numFmtId="0" fontId="7" fillId="44" borderId="63" applyNumberFormat="0" applyFont="0" applyAlignment="0" applyProtection="0"/>
    <xf numFmtId="0" fontId="66" fillId="19" borderId="62" applyNumberFormat="0" applyAlignment="0" applyProtection="0"/>
    <xf numFmtId="191" fontId="102" fillId="0" borderId="61" applyNumberFormat="0" applyFill="0" applyBorder="0" applyProtection="0">
      <alignment horizontal="left"/>
    </xf>
    <xf numFmtId="10" fontId="15" fillId="4" borderId="59" applyNumberFormat="0" applyBorder="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66" fillId="19" borderId="62" applyNumberFormat="0" applyAlignment="0" applyProtection="0"/>
    <xf numFmtId="0" fontId="7" fillId="44" borderId="63" applyNumberFormat="0" applyFont="0" applyAlignment="0" applyProtection="0"/>
    <xf numFmtId="0" fontId="83" fillId="40" borderId="64" applyNumberFormat="0" applyAlignment="0" applyProtection="0"/>
    <xf numFmtId="0" fontId="83" fillId="40" borderId="64" applyNumberFormat="0" applyAlignment="0" applyProtection="0"/>
    <xf numFmtId="191" fontId="104" fillId="0" borderId="61" applyNumberFormat="0" applyFill="0" applyBorder="0" applyProtection="0">
      <alignment horizontal="left"/>
    </xf>
    <xf numFmtId="191" fontId="104" fillId="0" borderId="61" applyNumberFormat="0" applyFill="0" applyBorder="0" applyProtection="0">
      <alignment horizontal="right"/>
    </xf>
    <xf numFmtId="0" fontId="18" fillId="0" borderId="65" applyNumberFormat="0" applyFill="0" applyAlignment="0" applyProtection="0"/>
    <xf numFmtId="0" fontId="56" fillId="40" borderId="62" applyNumberFormat="0" applyAlignment="0" applyProtection="0"/>
    <xf numFmtId="43" fontId="5" fillId="0" borderId="0" applyFont="0" applyFill="0" applyBorder="0" applyAlignment="0" applyProtection="0"/>
    <xf numFmtId="43" fontId="1" fillId="0" borderId="0" applyFont="0" applyFill="0" applyBorder="0" applyAlignment="0" applyProtection="0"/>
    <xf numFmtId="0" fontId="5" fillId="44" borderId="63" applyNumberFormat="0" applyFont="0" applyAlignment="0" applyProtection="0"/>
    <xf numFmtId="0" fontId="83" fillId="40" borderId="64" applyNumberFormat="0" applyAlignment="0" applyProtection="0"/>
    <xf numFmtId="4" fontId="128" fillId="52" borderId="66" applyNumberFormat="0" applyProtection="0">
      <alignment vertical="center"/>
    </xf>
    <xf numFmtId="4" fontId="128" fillId="52" borderId="66" applyNumberFormat="0" applyProtection="0">
      <alignment vertical="center"/>
    </xf>
    <xf numFmtId="4" fontId="129" fillId="52" borderId="66" applyNumberFormat="0" applyProtection="0">
      <alignment vertical="center"/>
    </xf>
    <xf numFmtId="4" fontId="129" fillId="52" borderId="66" applyNumberFormat="0" applyProtection="0">
      <alignment vertical="center"/>
    </xf>
    <xf numFmtId="4" fontId="130" fillId="52" borderId="66" applyNumberFormat="0" applyProtection="0">
      <alignment horizontal="left" vertical="center" indent="1"/>
    </xf>
    <xf numFmtId="4" fontId="130" fillId="52" borderId="66" applyNumberFormat="0" applyProtection="0">
      <alignment horizontal="left" vertical="center" indent="1"/>
    </xf>
    <xf numFmtId="0" fontId="115" fillId="52" borderId="66" applyNumberFormat="0" applyProtection="0">
      <alignment horizontal="left" vertical="top" indent="1"/>
    </xf>
    <xf numFmtId="4" fontId="130" fillId="54" borderId="66" applyNumberFormat="0" applyProtection="0">
      <alignment horizontal="right" vertical="center"/>
    </xf>
    <xf numFmtId="4" fontId="130" fillId="54" borderId="66" applyNumberFormat="0" applyProtection="0">
      <alignment horizontal="right" vertical="center"/>
    </xf>
    <xf numFmtId="4" fontId="130" fillId="55" borderId="66" applyNumberFormat="0" applyProtection="0">
      <alignment horizontal="right" vertical="center"/>
    </xf>
    <xf numFmtId="4" fontId="130" fillId="55" borderId="66" applyNumberFormat="0" applyProtection="0">
      <alignment horizontal="right" vertical="center"/>
    </xf>
    <xf numFmtId="4" fontId="130" fillId="56" borderId="66" applyNumberFormat="0" applyProtection="0">
      <alignment horizontal="right" vertical="center"/>
    </xf>
    <xf numFmtId="4" fontId="130" fillId="56" borderId="66" applyNumberFormat="0" applyProtection="0">
      <alignment horizontal="right" vertical="center"/>
    </xf>
    <xf numFmtId="4" fontId="130" fillId="57" borderId="66" applyNumberFormat="0" applyProtection="0">
      <alignment horizontal="right" vertical="center"/>
    </xf>
    <xf numFmtId="4" fontId="130" fillId="57" borderId="66" applyNumberFormat="0" applyProtection="0">
      <alignment horizontal="right" vertical="center"/>
    </xf>
    <xf numFmtId="4" fontId="130" fillId="58" borderId="66" applyNumberFormat="0" applyProtection="0">
      <alignment horizontal="right" vertical="center"/>
    </xf>
    <xf numFmtId="4" fontId="130" fillId="58" borderId="66" applyNumberFormat="0" applyProtection="0">
      <alignment horizontal="right" vertical="center"/>
    </xf>
    <xf numFmtId="4" fontId="130" fillId="59" borderId="66" applyNumberFormat="0" applyProtection="0">
      <alignment horizontal="right" vertical="center"/>
    </xf>
    <xf numFmtId="4" fontId="130" fillId="59" borderId="66" applyNumberFormat="0" applyProtection="0">
      <alignment horizontal="right" vertical="center"/>
    </xf>
    <xf numFmtId="4" fontId="130" fillId="60" borderId="66" applyNumberFormat="0" applyProtection="0">
      <alignment horizontal="right" vertical="center"/>
    </xf>
    <xf numFmtId="4" fontId="130" fillId="60" borderId="66" applyNumberFormat="0" applyProtection="0">
      <alignment horizontal="right" vertical="center"/>
    </xf>
    <xf numFmtId="4" fontId="130" fillId="61" borderId="66" applyNumberFormat="0" applyProtection="0">
      <alignment horizontal="right" vertical="center"/>
    </xf>
    <xf numFmtId="4" fontId="130" fillId="61" borderId="66" applyNumberFormat="0" applyProtection="0">
      <alignment horizontal="right" vertical="center"/>
    </xf>
    <xf numFmtId="4" fontId="130" fillId="62" borderId="66" applyNumberFormat="0" applyProtection="0">
      <alignment horizontal="right" vertical="center"/>
    </xf>
    <xf numFmtId="4" fontId="130" fillId="62" borderId="66" applyNumberFormat="0" applyProtection="0">
      <alignment horizontal="right" vertical="center"/>
    </xf>
    <xf numFmtId="4" fontId="130" fillId="5" borderId="66" applyNumberFormat="0" applyProtection="0">
      <alignment horizontal="right" vertical="center"/>
    </xf>
    <xf numFmtId="4" fontId="130" fillId="5" borderId="66" applyNumberFormat="0" applyProtection="0">
      <alignment horizontal="right" vertical="center"/>
    </xf>
    <xf numFmtId="0" fontId="5" fillId="53" borderId="66" applyNumberFormat="0" applyProtection="0">
      <alignment horizontal="left" vertical="center" indent="1"/>
    </xf>
    <xf numFmtId="0" fontId="5" fillId="53" borderId="66" applyNumberFormat="0" applyProtection="0">
      <alignment horizontal="left" vertical="center" indent="1"/>
    </xf>
    <xf numFmtId="0" fontId="5" fillId="53" borderId="66" applyNumberFormat="0" applyProtection="0">
      <alignment horizontal="left" vertical="top" indent="1"/>
    </xf>
    <xf numFmtId="0" fontId="5" fillId="53" borderId="66" applyNumberFormat="0" applyProtection="0">
      <alignment horizontal="left" vertical="top" indent="1"/>
    </xf>
    <xf numFmtId="0" fontId="5" fillId="3" borderId="66" applyNumberFormat="0" applyProtection="0">
      <alignment horizontal="left" vertical="center" indent="1"/>
    </xf>
    <xf numFmtId="0" fontId="5" fillId="3" borderId="66" applyNumberFormat="0" applyProtection="0">
      <alignment horizontal="left" vertical="center" indent="1"/>
    </xf>
    <xf numFmtId="0" fontId="5" fillId="3" borderId="66" applyNumberFormat="0" applyProtection="0">
      <alignment horizontal="left" vertical="top" indent="1"/>
    </xf>
    <xf numFmtId="0" fontId="5" fillId="3" borderId="66" applyNumberFormat="0" applyProtection="0">
      <alignment horizontal="left" vertical="top" indent="1"/>
    </xf>
    <xf numFmtId="0" fontId="5" fillId="5" borderId="66" applyNumberFormat="0" applyProtection="0">
      <alignment horizontal="left" vertical="center" indent="1"/>
    </xf>
    <xf numFmtId="0" fontId="5" fillId="5" borderId="66" applyNumberFormat="0" applyProtection="0">
      <alignment horizontal="left" vertical="center" indent="1"/>
    </xf>
    <xf numFmtId="0" fontId="5" fillId="5" borderId="66" applyNumberFormat="0" applyProtection="0">
      <alignment horizontal="left" vertical="top" indent="1"/>
    </xf>
    <xf numFmtId="0" fontId="5" fillId="5" borderId="66" applyNumberFormat="0" applyProtection="0">
      <alignment horizontal="left" vertical="top" indent="1"/>
    </xf>
    <xf numFmtId="0" fontId="5" fillId="64" borderId="66" applyNumberFormat="0" applyProtection="0">
      <alignment horizontal="left" vertical="center" indent="1"/>
    </xf>
    <xf numFmtId="0" fontId="5" fillId="64" borderId="66" applyNumberFormat="0" applyProtection="0">
      <alignment horizontal="left" vertical="center" indent="1"/>
    </xf>
    <xf numFmtId="0" fontId="5" fillId="64" borderId="66" applyNumberFormat="0" applyProtection="0">
      <alignment horizontal="left" vertical="top" indent="1"/>
    </xf>
    <xf numFmtId="0" fontId="5" fillId="64" borderId="66" applyNumberFormat="0" applyProtection="0">
      <alignment horizontal="left" vertical="top" indent="1"/>
    </xf>
    <xf numFmtId="4" fontId="130" fillId="64" borderId="66" applyNumberFormat="0" applyProtection="0">
      <alignment vertical="center"/>
    </xf>
    <xf numFmtId="4" fontId="130" fillId="64" borderId="66" applyNumberFormat="0" applyProtection="0">
      <alignment vertical="center"/>
    </xf>
    <xf numFmtId="4" fontId="131" fillId="64" borderId="66" applyNumberFormat="0" applyProtection="0">
      <alignment vertical="center"/>
    </xf>
    <xf numFmtId="4" fontId="131" fillId="64" borderId="66" applyNumberFormat="0" applyProtection="0">
      <alignment vertical="center"/>
    </xf>
    <xf numFmtId="4" fontId="128" fillId="5" borderId="67" applyNumberFormat="0" applyProtection="0">
      <alignment horizontal="left" vertical="center" indent="1"/>
    </xf>
    <xf numFmtId="4" fontId="128" fillId="5" borderId="67" applyNumberFormat="0" applyProtection="0">
      <alignment horizontal="left" vertical="center" indent="1"/>
    </xf>
    <xf numFmtId="0" fontId="8" fillId="43" borderId="66" applyNumberFormat="0" applyProtection="0">
      <alignment horizontal="left" vertical="top" indent="1"/>
    </xf>
    <xf numFmtId="4" fontId="130" fillId="64" borderId="66" applyNumberFormat="0" applyProtection="0">
      <alignment horizontal="right" vertical="center"/>
    </xf>
    <xf numFmtId="4" fontId="130" fillId="64" borderId="66" applyNumberFormat="0" applyProtection="0">
      <alignment horizontal="right" vertical="center"/>
    </xf>
    <xf numFmtId="4" fontId="131" fillId="64" borderId="66" applyNumberFormat="0" applyProtection="0">
      <alignment horizontal="right" vertical="center"/>
    </xf>
    <xf numFmtId="4" fontId="131" fillId="64" borderId="66" applyNumberFormat="0" applyProtection="0">
      <alignment horizontal="right" vertical="center"/>
    </xf>
    <xf numFmtId="4" fontId="128" fillId="5" borderId="66" applyNumberFormat="0" applyProtection="0">
      <alignment horizontal="left" vertical="center" indent="1"/>
    </xf>
    <xf numFmtId="4" fontId="128" fillId="5" borderId="66" applyNumberFormat="0" applyProtection="0">
      <alignment horizontal="left" vertical="center" indent="1"/>
    </xf>
    <xf numFmtId="0" fontId="8" fillId="3" borderId="66" applyNumberFormat="0" applyProtection="0">
      <alignment horizontal="left" vertical="top" indent="1"/>
    </xf>
    <xf numFmtId="4" fontId="132" fillId="3" borderId="67" applyNumberFormat="0" applyProtection="0">
      <alignment horizontal="left" vertical="center" indent="1"/>
    </xf>
    <xf numFmtId="4" fontId="132" fillId="3" borderId="67" applyNumberFormat="0" applyProtection="0">
      <alignment horizontal="left" vertical="center" indent="1"/>
    </xf>
    <xf numFmtId="4" fontId="133" fillId="64" borderId="66" applyNumberFormat="0" applyProtection="0">
      <alignment horizontal="right" vertical="center"/>
    </xf>
    <xf numFmtId="4" fontId="133" fillId="64" borderId="66" applyNumberFormat="0" applyProtection="0">
      <alignment horizontal="right" vertical="center"/>
    </xf>
    <xf numFmtId="190" fontId="20" fillId="0" borderId="60">
      <alignment horizontal="center" vertical="center"/>
    </xf>
    <xf numFmtId="0" fontId="20" fillId="0" borderId="60">
      <alignment horizontal="center" vertical="center"/>
    </xf>
    <xf numFmtId="190" fontId="56" fillId="40" borderId="62" applyNumberFormat="0" applyAlignment="0" applyProtection="0"/>
    <xf numFmtId="190" fontId="56" fillId="40" borderId="62" applyNumberFormat="0" applyAlignment="0" applyProtection="0"/>
    <xf numFmtId="190" fontId="60" fillId="42" borderId="59">
      <alignment horizontal="right" vertical="center" indent="1"/>
    </xf>
    <xf numFmtId="190" fontId="61" fillId="4" borderId="59">
      <alignment horizontal="left" vertical="center" indent="1"/>
    </xf>
    <xf numFmtId="190" fontId="43" fillId="4" borderId="59">
      <alignment horizontal="left" vertical="center" indent="1"/>
    </xf>
    <xf numFmtId="190" fontId="62" fillId="13" borderId="59">
      <alignment horizontal="center" vertical="center"/>
    </xf>
    <xf numFmtId="190" fontId="42" fillId="5" borderId="59">
      <alignment horizontal="center" vertical="center"/>
    </xf>
    <xf numFmtId="190" fontId="44" fillId="4" borderId="59">
      <alignment horizontal="left" vertical="center" indent="1"/>
    </xf>
    <xf numFmtId="190" fontId="44" fillId="4" borderId="59">
      <alignment horizontal="left" indent="1"/>
    </xf>
    <xf numFmtId="190" fontId="60" fillId="4" borderId="59">
      <alignment horizontal="right" vertical="center" indent="1"/>
    </xf>
    <xf numFmtId="190" fontId="63" fillId="11" borderId="59">
      <alignment horizontal="left" vertical="center" indent="1"/>
    </xf>
    <xf numFmtId="190" fontId="64" fillId="11" borderId="59">
      <alignment horizontal="left" vertical="center" indent="1"/>
    </xf>
    <xf numFmtId="190" fontId="41" fillId="11" borderId="59">
      <alignment horizontal="left" vertical="center" indent="1"/>
    </xf>
    <xf numFmtId="190" fontId="43" fillId="4" borderId="59">
      <alignment horizontal="left" vertical="center" indent="1"/>
    </xf>
    <xf numFmtId="190" fontId="62" fillId="43" borderId="59">
      <alignment horizontal="left" vertical="center" indent="1"/>
    </xf>
    <xf numFmtId="190" fontId="7" fillId="44" borderId="63" applyNumberFormat="0" applyFont="0" applyAlignment="0" applyProtection="0"/>
    <xf numFmtId="190" fontId="5" fillId="44" borderId="63" applyNumberFormat="0" applyFont="0" applyAlignment="0" applyProtection="0"/>
    <xf numFmtId="190" fontId="66" fillId="19" borderId="62" applyNumberFormat="0" applyAlignment="0" applyProtection="0"/>
    <xf numFmtId="191" fontId="102" fillId="0" borderId="61" applyNumberFormat="0" applyFill="0" applyBorder="0" applyProtection="0">
      <alignment horizontal="left"/>
    </xf>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66" fillId="19" borderId="62" applyNumberFormat="0" applyAlignment="0" applyProtection="0"/>
    <xf numFmtId="190" fontId="7" fillId="44" borderId="63" applyNumberFormat="0" applyFont="0" applyAlignment="0" applyProtection="0"/>
    <xf numFmtId="0" fontId="7" fillId="44" borderId="63" applyNumberFormat="0" applyFont="0" applyAlignment="0" applyProtection="0"/>
    <xf numFmtId="0" fontId="7" fillId="44" borderId="63" applyNumberFormat="0" applyFont="0" applyAlignment="0" applyProtection="0"/>
    <xf numFmtId="190" fontId="83" fillId="40" borderId="64" applyNumberFormat="0" applyAlignment="0" applyProtection="0"/>
    <xf numFmtId="190" fontId="83" fillId="40" borderId="64" applyNumberFormat="0" applyAlignment="0" applyProtection="0"/>
    <xf numFmtId="191" fontId="104" fillId="0" borderId="61" applyNumberFormat="0" applyFill="0" applyBorder="0" applyProtection="0">
      <alignment horizontal="left"/>
    </xf>
    <xf numFmtId="191" fontId="104" fillId="0" borderId="61" applyNumberFormat="0" applyFill="0" applyBorder="0" applyProtection="0">
      <alignment horizontal="right"/>
    </xf>
    <xf numFmtId="190" fontId="18" fillId="0" borderId="65" applyNumberFormat="0" applyFill="0" applyAlignment="0" applyProtection="0"/>
    <xf numFmtId="0" fontId="137" fillId="0" borderId="0" applyNumberFormat="0" applyFill="0" applyBorder="0" applyAlignment="0" applyProtection="0"/>
    <xf numFmtId="0" fontId="138" fillId="0" borderId="69" applyNumberFormat="0" applyFill="0" applyAlignment="0" applyProtection="0"/>
    <xf numFmtId="0" fontId="139" fillId="0" borderId="70" applyNumberFormat="0" applyFill="0" applyAlignment="0" applyProtection="0"/>
    <xf numFmtId="0" fontId="140" fillId="0" borderId="71" applyNumberFormat="0" applyFill="0" applyAlignment="0" applyProtection="0"/>
    <xf numFmtId="0" fontId="140" fillId="0" borderId="0" applyNumberFormat="0" applyFill="0" applyBorder="0" applyAlignment="0" applyProtection="0"/>
    <xf numFmtId="0" fontId="141" fillId="66" borderId="0" applyNumberFormat="0" applyBorder="0" applyAlignment="0" applyProtection="0"/>
    <xf numFmtId="0" fontId="142" fillId="67" borderId="0" applyNumberFormat="0" applyBorder="0" applyAlignment="0" applyProtection="0"/>
    <xf numFmtId="0" fontId="143" fillId="68" borderId="0" applyNumberFormat="0" applyBorder="0" applyAlignment="0" applyProtection="0"/>
    <xf numFmtId="0" fontId="144" fillId="69" borderId="72" applyNumberFormat="0" applyAlignment="0" applyProtection="0"/>
    <xf numFmtId="0" fontId="145" fillId="70" borderId="73" applyNumberFormat="0" applyAlignment="0" applyProtection="0"/>
    <xf numFmtId="0" fontId="146" fillId="70" borderId="72" applyNumberFormat="0" applyAlignment="0" applyProtection="0"/>
    <xf numFmtId="0" fontId="147" fillId="0" borderId="74" applyNumberFormat="0" applyFill="0" applyAlignment="0" applyProtection="0"/>
    <xf numFmtId="0" fontId="148" fillId="71" borderId="75" applyNumberFormat="0" applyAlignment="0" applyProtection="0"/>
    <xf numFmtId="0" fontId="2" fillId="0" borderId="0" applyNumberFormat="0" applyFill="0" applyBorder="0" applyAlignment="0" applyProtection="0"/>
    <xf numFmtId="0" fontId="1" fillId="50" borderId="23" applyNumberFormat="0" applyFont="0" applyAlignment="0" applyProtection="0"/>
    <xf numFmtId="0" fontId="149" fillId="0" borderId="0" applyNumberFormat="0" applyFill="0" applyBorder="0" applyAlignment="0" applyProtection="0"/>
    <xf numFmtId="0" fontId="3" fillId="0" borderId="76" applyNumberFormat="0" applyFill="0" applyAlignment="0" applyProtection="0"/>
    <xf numFmtId="0" fontId="150"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50" fillId="75" borderId="0" applyNumberFormat="0" applyBorder="0" applyAlignment="0" applyProtection="0"/>
    <xf numFmtId="0" fontId="150"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50" fillId="79" borderId="0" applyNumberFormat="0" applyBorder="0" applyAlignment="0" applyProtection="0"/>
    <xf numFmtId="0" fontId="150"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50" fillId="83" borderId="0" applyNumberFormat="0" applyBorder="0" applyAlignment="0" applyProtection="0"/>
    <xf numFmtId="0" fontId="150" fillId="84" borderId="0" applyNumberFormat="0" applyBorder="0" applyAlignment="0" applyProtection="0"/>
    <xf numFmtId="0" fontId="1" fillId="85" borderId="0" applyNumberFormat="0" applyBorder="0" applyAlignment="0" applyProtection="0"/>
    <xf numFmtId="0" fontId="1" fillId="86" borderId="0" applyNumberFormat="0" applyBorder="0" applyAlignment="0" applyProtection="0"/>
    <xf numFmtId="0" fontId="150" fillId="87" borderId="0" applyNumberFormat="0" applyBorder="0" applyAlignment="0" applyProtection="0"/>
    <xf numFmtId="0" fontId="150"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50" fillId="91" borderId="0" applyNumberFormat="0" applyBorder="0" applyAlignment="0" applyProtection="0"/>
    <xf numFmtId="0" fontId="150" fillId="92"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150" fillId="95" borderId="0" applyNumberFormat="0" applyBorder="0" applyAlignment="0" applyProtection="0"/>
    <xf numFmtId="0" fontId="151" fillId="0" borderId="0"/>
    <xf numFmtId="0" fontId="5" fillId="0" borderId="0"/>
    <xf numFmtId="0" fontId="5" fillId="0" borderId="78">
      <alignment vertical="top"/>
    </xf>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91" fontId="102" fillId="0" borderId="77" applyNumberFormat="0" applyFill="0" applyBorder="0" applyProtection="0">
      <alignment horizontal="left"/>
    </xf>
    <xf numFmtId="191" fontId="104" fillId="0" borderId="77" applyNumberFormat="0" applyFill="0" applyBorder="0" applyProtection="0">
      <alignment horizontal="left"/>
    </xf>
    <xf numFmtId="191" fontId="104" fillId="0" borderId="77" applyNumberFormat="0" applyFill="0" applyBorder="0" applyProtection="0">
      <alignment horizontal="right"/>
    </xf>
    <xf numFmtId="43" fontId="5"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cellStyleXfs>
  <cellXfs count="1082">
    <xf numFmtId="0" fontId="0" fillId="0" borderId="0" xfId="0"/>
    <xf numFmtId="0" fontId="19" fillId="0" borderId="0" xfId="0" applyFont="1"/>
    <xf numFmtId="0" fontId="21" fillId="0" borderId="0" xfId="0" applyFont="1"/>
    <xf numFmtId="0" fontId="28" fillId="0" borderId="0" xfId="0" applyFont="1"/>
    <xf numFmtId="170" fontId="0" fillId="0" borderId="0" xfId="0" applyNumberFormat="1"/>
    <xf numFmtId="0" fontId="30" fillId="0" borderId="0" xfId="0" applyFont="1"/>
    <xf numFmtId="170" fontId="28" fillId="0" borderId="0" xfId="0" applyNumberFormat="1" applyFont="1"/>
    <xf numFmtId="0" fontId="2" fillId="0" borderId="0" xfId="0" applyFont="1"/>
    <xf numFmtId="170" fontId="31" fillId="0" borderId="0" xfId="0" applyNumberFormat="1" applyFont="1" applyAlignment="1">
      <alignment horizontal="right"/>
    </xf>
    <xf numFmtId="170" fontId="20" fillId="0" borderId="0" xfId="0" applyNumberFormat="1" applyFont="1" applyAlignment="1">
      <alignment horizontal="right"/>
    </xf>
    <xf numFmtId="170" fontId="20" fillId="0" borderId="0" xfId="138" applyNumberFormat="1" applyFont="1" applyAlignment="1">
      <alignment horizontal="right"/>
    </xf>
    <xf numFmtId="0" fontId="26" fillId="0" borderId="0" xfId="0" applyFont="1"/>
    <xf numFmtId="0" fontId="0" fillId="0" borderId="0" xfId="0" applyAlignment="1">
      <alignment horizontal="center"/>
    </xf>
    <xf numFmtId="0" fontId="5" fillId="0" borderId="0" xfId="138"/>
    <xf numFmtId="0" fontId="5" fillId="0" borderId="0" xfId="142" applyNumberFormat="1" applyFont="1" applyFill="1" applyBorder="1" applyAlignment="1"/>
    <xf numFmtId="0" fontId="16" fillId="0" borderId="0" xfId="0" applyFont="1"/>
    <xf numFmtId="0" fontId="17" fillId="0" borderId="0" xfId="0" applyFont="1"/>
    <xf numFmtId="0" fontId="16" fillId="0" borderId="0" xfId="138" applyFont="1"/>
    <xf numFmtId="0" fontId="38" fillId="0" borderId="0" xfId="0" applyFont="1"/>
    <xf numFmtId="0" fontId="24" fillId="0" borderId="0" xfId="0" applyFont="1"/>
    <xf numFmtId="0" fontId="15" fillId="0" borderId="0" xfId="0" applyFont="1" applyAlignment="1">
      <alignment horizontal="center"/>
    </xf>
    <xf numFmtId="177" fontId="15" fillId="0" borderId="0" xfId="0" applyNumberFormat="1" applyFont="1" applyAlignment="1">
      <alignment horizontal="center"/>
    </xf>
    <xf numFmtId="0" fontId="16" fillId="0" borderId="0" xfId="142" applyNumberFormat="1" applyFont="1" applyFill="1" applyBorder="1" applyAlignment="1"/>
    <xf numFmtId="0" fontId="47" fillId="0" borderId="0" xfId="1" applyFont="1" applyAlignment="1" applyProtection="1"/>
    <xf numFmtId="0" fontId="35" fillId="0" borderId="0" xfId="0" applyFont="1"/>
    <xf numFmtId="0" fontId="23" fillId="0" borderId="0" xfId="0" applyFont="1"/>
    <xf numFmtId="0" fontId="32" fillId="0" borderId="0" xfId="138" applyFont="1"/>
    <xf numFmtId="0" fontId="16" fillId="0" borderId="0" xfId="0" applyFont="1" applyAlignment="1">
      <alignment vertical="top"/>
    </xf>
    <xf numFmtId="0" fontId="35" fillId="0" borderId="0" xfId="0" applyFont="1" applyAlignment="1">
      <alignment vertical="center"/>
    </xf>
    <xf numFmtId="0" fontId="46" fillId="0" borderId="0" xfId="0" applyFont="1"/>
    <xf numFmtId="0" fontId="34" fillId="4" borderId="0" xfId="0" applyFont="1" applyFill="1"/>
    <xf numFmtId="169" fontId="0" fillId="0" borderId="0" xfId="0" applyNumberFormat="1"/>
    <xf numFmtId="0" fontId="25" fillId="0" borderId="0" xfId="0" applyFont="1"/>
    <xf numFmtId="0" fontId="26" fillId="0" borderId="0" xfId="0" applyFont="1" applyAlignment="1">
      <alignment horizontal="left"/>
    </xf>
    <xf numFmtId="0" fontId="16" fillId="0" borderId="0" xfId="0" applyFont="1" applyAlignment="1">
      <alignment vertical="center"/>
    </xf>
    <xf numFmtId="0" fontId="27" fillId="0" borderId="0" xfId="0" applyFont="1"/>
    <xf numFmtId="170" fontId="35" fillId="0" borderId="0" xfId="0" applyNumberFormat="1" applyFont="1"/>
    <xf numFmtId="169" fontId="35" fillId="0" borderId="0" xfId="0" applyNumberFormat="1" applyFont="1"/>
    <xf numFmtId="0" fontId="17" fillId="0" borderId="0" xfId="142" applyNumberFormat="1" applyFont="1" applyFill="1" applyBorder="1" applyAlignment="1"/>
    <xf numFmtId="0" fontId="26" fillId="4" borderId="0" xfId="0" applyFont="1" applyFill="1"/>
    <xf numFmtId="0" fontId="48" fillId="0" borderId="0" xfId="142" applyNumberFormat="1" applyFont="1" applyFill="1" applyBorder="1" applyAlignment="1">
      <alignment horizontal="left"/>
    </xf>
    <xf numFmtId="0" fontId="35" fillId="4" borderId="0" xfId="0" applyFont="1" applyFill="1"/>
    <xf numFmtId="181" fontId="35" fillId="0" borderId="0" xfId="0" applyNumberFormat="1" applyFont="1" applyAlignment="1">
      <alignment horizontal="right" vertical="center" wrapText="1"/>
    </xf>
    <xf numFmtId="0" fontId="35" fillId="0" borderId="0" xfId="0" applyFont="1" applyAlignment="1">
      <alignment vertical="center" wrapText="1"/>
    </xf>
    <xf numFmtId="0" fontId="35" fillId="0" borderId="0" xfId="0" applyFont="1" applyAlignment="1">
      <alignment horizontal="left"/>
    </xf>
    <xf numFmtId="0" fontId="17" fillId="0" borderId="0" xfId="0" applyFont="1" applyAlignment="1">
      <alignment horizontal="left"/>
    </xf>
    <xf numFmtId="0" fontId="49" fillId="0" borderId="0" xfId="0" applyFont="1"/>
    <xf numFmtId="170" fontId="16" fillId="0" borderId="0" xfId="0" applyNumberFormat="1" applyFont="1"/>
    <xf numFmtId="0" fontId="4" fillId="0" borderId="0" xfId="1" applyAlignment="1" applyProtection="1"/>
    <xf numFmtId="0" fontId="18" fillId="0" borderId="0" xfId="0" applyFont="1"/>
    <xf numFmtId="3" fontId="0" fillId="0" borderId="0" xfId="0" applyNumberFormat="1"/>
    <xf numFmtId="0" fontId="3" fillId="0" borderId="0" xfId="0" applyFont="1"/>
    <xf numFmtId="0" fontId="52" fillId="0" borderId="0" xfId="138" applyFont="1"/>
    <xf numFmtId="0" fontId="50" fillId="0" borderId="0" xfId="0" applyFont="1"/>
    <xf numFmtId="0" fontId="17" fillId="0" borderId="0" xfId="138" applyFont="1"/>
    <xf numFmtId="0" fontId="99" fillId="0" borderId="0" xfId="0" applyFont="1"/>
    <xf numFmtId="0" fontId="17" fillId="4" borderId="0" xfId="0" applyFont="1" applyFill="1" applyAlignment="1">
      <alignment horizontal="left"/>
    </xf>
    <xf numFmtId="0" fontId="46" fillId="0" borderId="0" xfId="0" applyFont="1" applyAlignment="1">
      <alignment horizontal="left"/>
    </xf>
    <xf numFmtId="0" fontId="17" fillId="0" borderId="0" xfId="0" applyFont="1" applyAlignment="1">
      <alignment vertical="top"/>
    </xf>
    <xf numFmtId="0" fontId="29" fillId="0" borderId="0" xfId="0" applyFont="1" applyAlignment="1">
      <alignment vertical="center"/>
    </xf>
    <xf numFmtId="0" fontId="29" fillId="0" borderId="0" xfId="0" applyFont="1" applyAlignment="1">
      <alignment vertical="center" wrapText="1"/>
    </xf>
    <xf numFmtId="0" fontId="35" fillId="0" borderId="0" xfId="0" applyFont="1" applyAlignment="1">
      <alignment horizontal="center"/>
    </xf>
    <xf numFmtId="0" fontId="45" fillId="0" borderId="0" xfId="0" applyFont="1"/>
    <xf numFmtId="0" fontId="5" fillId="0" borderId="0" xfId="139"/>
    <xf numFmtId="0" fontId="16" fillId="0" borderId="0" xfId="0" applyFont="1" applyAlignment="1">
      <alignment horizontal="right" vertical="center" wrapText="1"/>
    </xf>
    <xf numFmtId="0" fontId="16" fillId="0" borderId="0" xfId="1" applyFont="1" applyFill="1" applyAlignment="1" applyProtection="1"/>
    <xf numFmtId="0" fontId="17" fillId="0" borderId="0" xfId="139" applyFont="1"/>
    <xf numFmtId="0" fontId="108" fillId="0" borderId="0" xfId="0" applyFont="1" applyAlignment="1">
      <alignment horizontal="left" vertical="center"/>
    </xf>
    <xf numFmtId="0" fontId="46" fillId="0" borderId="0" xfId="0" applyFont="1" applyAlignment="1">
      <alignment horizontal="justify" vertical="center" wrapText="1"/>
    </xf>
    <xf numFmtId="0" fontId="51" fillId="0" borderId="0" xfId="0" applyFont="1" applyAlignment="1">
      <alignment horizontal="left"/>
    </xf>
    <xf numFmtId="170" fontId="16" fillId="0" borderId="0" xfId="0" applyNumberFormat="1" applyFont="1" applyAlignment="1">
      <alignment horizontal="right" vertical="center" wrapText="1"/>
    </xf>
    <xf numFmtId="0" fontId="16" fillId="0" borderId="0" xfId="0" applyFont="1" applyAlignment="1">
      <alignment horizontal="right"/>
    </xf>
    <xf numFmtId="0" fontId="111" fillId="0" borderId="0" xfId="0" applyFont="1"/>
    <xf numFmtId="0" fontId="113" fillId="0" borderId="0" xfId="0" applyFont="1"/>
    <xf numFmtId="0" fontId="35" fillId="0" borderId="0" xfId="0" applyFont="1" applyAlignment="1">
      <alignment horizontal="justify" vertical="center" wrapText="1"/>
    </xf>
    <xf numFmtId="0" fontId="50" fillId="0" borderId="0" xfId="0" applyFont="1" applyAlignment="1">
      <alignment horizontal="justify" vertical="center" wrapText="1"/>
    </xf>
    <xf numFmtId="0" fontId="50" fillId="0" borderId="0" xfId="0" applyFont="1" applyAlignment="1">
      <alignment vertical="center"/>
    </xf>
    <xf numFmtId="0" fontId="1" fillId="0" borderId="0" xfId="3654"/>
    <xf numFmtId="0" fontId="35" fillId="0" borderId="0" xfId="0" applyFont="1" applyAlignment="1">
      <alignment wrapText="1"/>
    </xf>
    <xf numFmtId="0" fontId="100" fillId="0" borderId="0" xfId="0" applyFont="1" applyAlignment="1">
      <alignment vertical="center"/>
    </xf>
    <xf numFmtId="0" fontId="37" fillId="0" borderId="0" xfId="0" applyFont="1"/>
    <xf numFmtId="0" fontId="50" fillId="0" borderId="0" xfId="0" applyFont="1" applyAlignment="1">
      <alignment horizontal="left" vertical="center"/>
    </xf>
    <xf numFmtId="0" fontId="50" fillId="0" borderId="0" xfId="0" applyFont="1" applyAlignment="1">
      <alignment vertical="center" wrapText="1"/>
    </xf>
    <xf numFmtId="0" fontId="47" fillId="0" borderId="0" xfId="2873" applyFont="1" applyAlignment="1" applyProtection="1"/>
    <xf numFmtId="170" fontId="16" fillId="0" borderId="0" xfId="0" applyNumberFormat="1" applyFont="1" applyAlignment="1">
      <alignment horizontal="right"/>
    </xf>
    <xf numFmtId="0" fontId="17" fillId="0" borderId="0" xfId="0" applyFont="1" applyAlignment="1">
      <alignment horizontal="center"/>
    </xf>
    <xf numFmtId="0" fontId="35" fillId="0" borderId="0" xfId="1" applyFont="1" applyFill="1" applyAlignment="1" applyProtection="1"/>
    <xf numFmtId="0" fontId="46" fillId="0" borderId="0" xfId="139" applyFont="1"/>
    <xf numFmtId="173" fontId="35" fillId="0" borderId="68" xfId="0" applyNumberFormat="1" applyFont="1" applyBorder="1" applyAlignment="1">
      <alignment horizontal="right"/>
    </xf>
    <xf numFmtId="0" fontId="0" fillId="0" borderId="0" xfId="0" applyAlignment="1">
      <alignment vertical="top" wrapText="1"/>
    </xf>
    <xf numFmtId="0" fontId="17" fillId="7" borderId="68" xfId="0" applyFont="1" applyFill="1" applyBorder="1"/>
    <xf numFmtId="0" fontId="17" fillId="7" borderId="68" xfId="0" applyFont="1" applyFill="1" applyBorder="1" applyAlignment="1">
      <alignment horizontal="center" vertical="center"/>
    </xf>
    <xf numFmtId="0" fontId="17" fillId="7" borderId="68" xfId="0" applyFont="1" applyFill="1" applyBorder="1" applyAlignment="1">
      <alignment horizontal="center" vertical="center" wrapText="1"/>
    </xf>
    <xf numFmtId="0" fontId="17" fillId="2" borderId="68" xfId="0" applyFont="1" applyFill="1" applyBorder="1"/>
    <xf numFmtId="170" fontId="35" fillId="0" borderId="68" xfId="0" applyNumberFormat="1" applyFont="1" applyBorder="1" applyAlignment="1">
      <alignment horizontal="right"/>
    </xf>
    <xf numFmtId="0" fontId="153" fillId="0" borderId="0" xfId="0" applyFont="1" applyAlignment="1">
      <alignment horizontal="justify" vertical="center" wrapText="1"/>
    </xf>
    <xf numFmtId="0" fontId="153" fillId="0" borderId="0" xfId="0" applyFont="1" applyAlignment="1">
      <alignment horizontal="left" vertical="center"/>
    </xf>
    <xf numFmtId="0" fontId="152" fillId="0" borderId="0" xfId="0" applyFont="1" applyAlignment="1">
      <alignment vertical="center" wrapText="1"/>
    </xf>
    <xf numFmtId="0" fontId="35" fillId="0" borderId="68" xfId="0" applyFont="1" applyBorder="1"/>
    <xf numFmtId="170" fontId="35" fillId="0" borderId="68" xfId="0" applyNumberFormat="1" applyFont="1" applyBorder="1"/>
    <xf numFmtId="0" fontId="35" fillId="0" borderId="68" xfId="0" applyFont="1" applyBorder="1" applyAlignment="1">
      <alignment horizontal="right"/>
    </xf>
    <xf numFmtId="2" fontId="16" fillId="0" borderId="68" xfId="0" applyNumberFormat="1" applyFont="1" applyBorder="1" applyAlignment="1">
      <alignment horizontal="right"/>
    </xf>
    <xf numFmtId="0" fontId="16" fillId="0" borderId="68" xfId="0" applyFont="1" applyBorder="1" applyAlignment="1">
      <alignment horizontal="right"/>
    </xf>
    <xf numFmtId="0" fontId="17" fillId="6" borderId="68" xfId="0" applyFont="1" applyFill="1" applyBorder="1"/>
    <xf numFmtId="0" fontId="29" fillId="0" borderId="0" xfId="0" applyFont="1" applyAlignment="1">
      <alignment horizontal="left" vertical="center" wrapText="1"/>
    </xf>
    <xf numFmtId="0" fontId="35" fillId="0" borderId="0" xfId="0" applyFont="1" applyAlignment="1">
      <alignment horizontal="left" vertical="top" wrapText="1"/>
    </xf>
    <xf numFmtId="172" fontId="16" fillId="0" borderId="68" xfId="0" applyNumberFormat="1" applyFont="1" applyBorder="1" applyAlignment="1">
      <alignment horizontal="right"/>
    </xf>
    <xf numFmtId="170" fontId="16" fillId="0" borderId="68" xfId="0" applyNumberFormat="1" applyFont="1" applyBorder="1" applyAlignment="1">
      <alignment horizontal="right" vertical="center" wrapText="1"/>
    </xf>
    <xf numFmtId="170" fontId="16" fillId="0" borderId="68" xfId="207" applyNumberFormat="1" applyFont="1" applyFill="1" applyBorder="1" applyAlignment="1">
      <alignment horizontal="right"/>
    </xf>
    <xf numFmtId="170" fontId="16" fillId="0" borderId="68" xfId="0" applyNumberFormat="1" applyFont="1" applyBorder="1" applyAlignment="1">
      <alignment horizontal="right"/>
    </xf>
    <xf numFmtId="0" fontId="17" fillId="12" borderId="68" xfId="0" applyFont="1" applyFill="1" applyBorder="1" applyAlignment="1">
      <alignment horizontal="center"/>
    </xf>
    <xf numFmtId="173" fontId="16" fillId="0" borderId="68" xfId="0" applyNumberFormat="1" applyFont="1" applyBorder="1" applyAlignment="1">
      <alignment horizontal="right"/>
    </xf>
    <xf numFmtId="0" fontId="17" fillId="3" borderId="68" xfId="0" applyFont="1" applyFill="1" applyBorder="1"/>
    <xf numFmtId="1" fontId="16" fillId="0" borderId="68" xfId="0" applyNumberFormat="1" applyFont="1" applyBorder="1" applyAlignment="1">
      <alignment horizontal="right"/>
    </xf>
    <xf numFmtId="173" fontId="17" fillId="8" borderId="68" xfId="0" applyNumberFormat="1" applyFont="1" applyFill="1" applyBorder="1" applyAlignment="1">
      <alignment horizontal="left"/>
    </xf>
    <xf numFmtId="173" fontId="17" fillId="0" borderId="68" xfId="0" applyNumberFormat="1" applyFont="1" applyBorder="1" applyAlignment="1">
      <alignment horizontal="right"/>
    </xf>
    <xf numFmtId="171" fontId="16" fillId="0" borderId="68" xfId="0" applyNumberFormat="1" applyFont="1" applyBorder="1" applyAlignment="1">
      <alignment horizontal="right"/>
    </xf>
    <xf numFmtId="170" fontId="16" fillId="0" borderId="68" xfId="0" applyNumberFormat="1" applyFont="1" applyBorder="1"/>
    <xf numFmtId="0" fontId="17" fillId="9" borderId="68" xfId="0" applyFont="1" applyFill="1" applyBorder="1"/>
    <xf numFmtId="164" fontId="17" fillId="2" borderId="68" xfId="0" applyNumberFormat="1" applyFont="1" applyFill="1" applyBorder="1" applyAlignment="1">
      <alignment horizontal="center"/>
    </xf>
    <xf numFmtId="0" fontId="17" fillId="12" borderId="68" xfId="0" applyFont="1" applyFill="1" applyBorder="1"/>
    <xf numFmtId="49" fontId="0" fillId="0" borderId="0" xfId="0" applyNumberFormat="1"/>
    <xf numFmtId="0" fontId="154" fillId="0" borderId="0" xfId="0" applyFont="1" applyAlignment="1">
      <alignment horizontal="left" vertical="center"/>
    </xf>
    <xf numFmtId="49" fontId="155" fillId="0" borderId="0" xfId="0" applyNumberFormat="1" applyFont="1"/>
    <xf numFmtId="0" fontId="156" fillId="0" borderId="0" xfId="0" applyFont="1" applyAlignment="1">
      <alignment vertical="center"/>
    </xf>
    <xf numFmtId="0" fontId="156" fillId="0" borderId="0" xfId="0" applyFont="1" applyAlignment="1">
      <alignment horizontal="center" vertical="center"/>
    </xf>
    <xf numFmtId="0" fontId="156" fillId="0" borderId="0" xfId="0" applyFont="1"/>
    <xf numFmtId="0" fontId="154" fillId="0" borderId="0" xfId="0" applyFont="1" applyAlignment="1">
      <alignment vertical="center"/>
    </xf>
    <xf numFmtId="0" fontId="154" fillId="0" borderId="0" xfId="0" applyFont="1" applyAlignment="1">
      <alignment horizontal="center" vertical="center"/>
    </xf>
    <xf numFmtId="0" fontId="0" fillId="0" borderId="0" xfId="0" applyAlignment="1">
      <alignment horizontal="left"/>
    </xf>
    <xf numFmtId="0" fontId="108" fillId="0" borderId="0" xfId="0" applyFont="1" applyAlignment="1">
      <alignment horizontal="justify" vertical="center" wrapText="1"/>
    </xf>
    <xf numFmtId="0" fontId="35" fillId="0" borderId="0" xfId="0" applyFont="1" applyAlignment="1">
      <alignment horizontal="left" vertical="center"/>
    </xf>
    <xf numFmtId="0" fontId="17" fillId="2" borderId="68" xfId="0" applyFont="1" applyFill="1" applyBorder="1" applyAlignment="1">
      <alignment horizontal="center" vertical="center"/>
    </xf>
    <xf numFmtId="0" fontId="17" fillId="3" borderId="68" xfId="0" applyFont="1" applyFill="1" applyBorder="1" applyAlignment="1">
      <alignment horizontal="center"/>
    </xf>
    <xf numFmtId="0" fontId="16" fillId="0" borderId="0" xfId="0" applyFont="1" applyAlignment="1">
      <alignment horizontal="left" vertical="center" wrapText="1"/>
    </xf>
    <xf numFmtId="0" fontId="35" fillId="0" borderId="0" xfId="0" applyFont="1" applyAlignment="1">
      <alignment horizontal="left" vertical="center" wrapText="1"/>
    </xf>
    <xf numFmtId="0" fontId="157" fillId="0" borderId="0" xfId="0" applyFont="1"/>
    <xf numFmtId="0" fontId="114" fillId="0" borderId="0" xfId="0" applyFont="1"/>
    <xf numFmtId="0" fontId="114" fillId="0" borderId="0" xfId="0" applyFont="1" applyAlignment="1">
      <alignment vertical="center" wrapText="1"/>
    </xf>
    <xf numFmtId="0" fontId="114" fillId="0" borderId="0" xfId="0" applyFont="1" applyAlignment="1">
      <alignment vertical="center"/>
    </xf>
    <xf numFmtId="0" fontId="159" fillId="0" borderId="0" xfId="0" applyFont="1"/>
    <xf numFmtId="0" fontId="158" fillId="0" borderId="0" xfId="0" applyFont="1"/>
    <xf numFmtId="0" fontId="159" fillId="0" borderId="0" xfId="0" applyFont="1" applyAlignment="1">
      <alignment vertical="center"/>
    </xf>
    <xf numFmtId="0" fontId="160" fillId="4" borderId="0" xfId="0" applyFont="1" applyFill="1" applyAlignment="1">
      <alignment horizontal="left"/>
    </xf>
    <xf numFmtId="0" fontId="161" fillId="0" borderId="0" xfId="0" applyFont="1"/>
    <xf numFmtId="0" fontId="160" fillId="0" borderId="0" xfId="0" applyFont="1"/>
    <xf numFmtId="0" fontId="136" fillId="0" borderId="0" xfId="0" applyFont="1"/>
    <xf numFmtId="0" fontId="163" fillId="0" borderId="0" xfId="0" applyFont="1" applyAlignment="1">
      <alignment vertical="center"/>
    </xf>
    <xf numFmtId="0" fontId="114" fillId="0" borderId="0" xfId="0" applyFont="1" applyAlignment="1">
      <alignment vertical="top"/>
    </xf>
    <xf numFmtId="0" fontId="160" fillId="0" borderId="0" xfId="138" applyFont="1"/>
    <xf numFmtId="0" fontId="159" fillId="0" borderId="0" xfId="138" applyFont="1"/>
    <xf numFmtId="0" fontId="114" fillId="0" borderId="0" xfId="0" applyFont="1" applyAlignment="1">
      <alignment horizontal="left" vertical="center" wrapText="1"/>
    </xf>
    <xf numFmtId="0" fontId="164" fillId="0" borderId="0" xfId="0" applyFont="1"/>
    <xf numFmtId="0" fontId="17" fillId="0" borderId="0" xfId="0" applyFont="1" applyAlignment="1">
      <alignment horizontal="right"/>
    </xf>
    <xf numFmtId="0" fontId="25" fillId="0" borderId="0" xfId="0" applyFont="1" applyAlignment="1">
      <alignment wrapText="1"/>
    </xf>
    <xf numFmtId="0" fontId="25" fillId="0" borderId="0" xfId="0" applyFont="1" applyAlignment="1">
      <alignment horizontal="left" wrapText="1"/>
    </xf>
    <xf numFmtId="0" fontId="17" fillId="2" borderId="80" xfId="0" applyFont="1" applyFill="1" applyBorder="1" applyAlignment="1">
      <alignment horizontal="center" vertical="center" wrapText="1"/>
    </xf>
    <xf numFmtId="0" fontId="17" fillId="2" borderId="87" xfId="0" applyFont="1" applyFill="1" applyBorder="1"/>
    <xf numFmtId="0" fontId="25" fillId="2" borderId="80" xfId="0" applyFont="1" applyFill="1" applyBorder="1" applyAlignment="1">
      <alignment horizontal="center" vertical="center" wrapText="1"/>
    </xf>
    <xf numFmtId="0" fontId="17" fillId="3" borderId="81" xfId="0" applyFont="1" applyFill="1" applyBorder="1"/>
    <xf numFmtId="0" fontId="17" fillId="7" borderId="81" xfId="0" applyFont="1" applyFill="1" applyBorder="1" applyAlignment="1">
      <alignment horizontal="center" vertical="center"/>
    </xf>
    <xf numFmtId="0" fontId="17" fillId="7" borderId="82" xfId="0" applyFont="1" applyFill="1" applyBorder="1" applyAlignment="1">
      <alignment horizontal="center" vertical="center"/>
    </xf>
    <xf numFmtId="0" fontId="25" fillId="2" borderId="84" xfId="0" applyFont="1" applyFill="1" applyBorder="1"/>
    <xf numFmtId="0" fontId="17" fillId="2" borderId="84" xfId="0" applyFont="1" applyFill="1" applyBorder="1"/>
    <xf numFmtId="0" fontId="25" fillId="2" borderId="86" xfId="0" applyFont="1" applyFill="1" applyBorder="1"/>
    <xf numFmtId="2" fontId="16" fillId="0" borderId="87" xfId="0" applyNumberFormat="1" applyFont="1" applyBorder="1" applyAlignment="1">
      <alignment horizontal="right"/>
    </xf>
    <xf numFmtId="0" fontId="159" fillId="0" borderId="0" xfId="0" applyFont="1" applyAlignment="1">
      <alignment horizontal="left" wrapText="1"/>
    </xf>
    <xf numFmtId="0" fontId="17" fillId="3" borderId="82" xfId="0" applyFont="1" applyFill="1" applyBorder="1" applyAlignment="1">
      <alignment horizontal="center"/>
    </xf>
    <xf numFmtId="170" fontId="16" fillId="0" borderId="85" xfId="0" applyNumberFormat="1" applyFont="1" applyBorder="1" applyAlignment="1">
      <alignment horizontal="right"/>
    </xf>
    <xf numFmtId="170" fontId="16" fillId="0" borderId="87" xfId="0" applyNumberFormat="1" applyFont="1" applyBorder="1" applyAlignment="1">
      <alignment horizontal="right"/>
    </xf>
    <xf numFmtId="170" fontId="16" fillId="0" borderId="88" xfId="0" applyNumberFormat="1" applyFont="1" applyBorder="1" applyAlignment="1">
      <alignment horizontal="right"/>
    </xf>
    <xf numFmtId="0" fontId="17" fillId="3" borderId="68" xfId="0" applyFont="1" applyFill="1" applyBorder="1" applyAlignment="1">
      <alignment horizontal="left"/>
    </xf>
    <xf numFmtId="0" fontId="17" fillId="3" borderId="85" xfId="0" applyFont="1" applyFill="1" applyBorder="1" applyAlignment="1">
      <alignment horizontal="center"/>
    </xf>
    <xf numFmtId="172" fontId="16" fillId="0" borderId="85" xfId="0" applyNumberFormat="1" applyFont="1" applyBorder="1" applyAlignment="1">
      <alignment horizontal="right"/>
    </xf>
    <xf numFmtId="0" fontId="17" fillId="2" borderId="86" xfId="0" applyFont="1" applyFill="1" applyBorder="1"/>
    <xf numFmtId="172" fontId="16" fillId="0" borderId="87" xfId="0" applyNumberFormat="1" applyFont="1" applyBorder="1" applyAlignment="1">
      <alignment horizontal="right"/>
    </xf>
    <xf numFmtId="172" fontId="16" fillId="0" borderId="88" xfId="0" applyNumberFormat="1" applyFont="1" applyBorder="1" applyAlignment="1">
      <alignment horizontal="right"/>
    </xf>
    <xf numFmtId="0" fontId="17" fillId="3" borderId="68" xfId="138" applyFont="1" applyFill="1" applyBorder="1" applyAlignment="1">
      <alignment horizontal="center"/>
    </xf>
    <xf numFmtId="0" fontId="17" fillId="96" borderId="68" xfId="0" applyFont="1" applyFill="1" applyBorder="1" applyAlignment="1">
      <alignment horizontal="center"/>
    </xf>
    <xf numFmtId="9" fontId="0" fillId="0" borderId="0" xfId="5916" applyFont="1"/>
    <xf numFmtId="170" fontId="16" fillId="0" borderId="85" xfId="0" applyNumberFormat="1" applyFont="1" applyBorder="1"/>
    <xf numFmtId="170" fontId="16" fillId="0" borderId="87" xfId="0" applyNumberFormat="1" applyFont="1" applyBorder="1"/>
    <xf numFmtId="170" fontId="16" fillId="0" borderId="88" xfId="0" applyNumberFormat="1" applyFont="1" applyBorder="1"/>
    <xf numFmtId="0" fontId="17" fillId="7" borderId="85" xfId="0" applyFont="1" applyFill="1" applyBorder="1" applyAlignment="1">
      <alignment horizontal="center" vertical="center"/>
    </xf>
    <xf numFmtId="0" fontId="0" fillId="0" borderId="0" xfId="0" applyAlignment="1">
      <alignment vertical="center"/>
    </xf>
    <xf numFmtId="0" fontId="165" fillId="0" borderId="0" xfId="0" applyFont="1"/>
    <xf numFmtId="0" fontId="17" fillId="2" borderId="84" xfId="0" applyFont="1" applyFill="1" applyBorder="1" applyAlignment="1">
      <alignment horizontal="left"/>
    </xf>
    <xf numFmtId="0" fontId="166" fillId="4" borderId="0" xfId="0" applyFont="1" applyFill="1"/>
    <xf numFmtId="0" fontId="167" fillId="0" borderId="0" xfId="0" applyFont="1"/>
    <xf numFmtId="0" fontId="15" fillId="0" borderId="0" xfId="0" applyFont="1" applyAlignment="1">
      <alignment horizontal="left" vertical="center" wrapText="1"/>
    </xf>
    <xf numFmtId="0" fontId="17" fillId="2" borderId="86" xfId="0" applyFont="1" applyFill="1" applyBorder="1" applyAlignment="1">
      <alignment horizontal="left"/>
    </xf>
    <xf numFmtId="0" fontId="16" fillId="0" borderId="85" xfId="0" applyFont="1" applyBorder="1" applyAlignment="1">
      <alignment horizontal="right"/>
    </xf>
    <xf numFmtId="3" fontId="16" fillId="0" borderId="68" xfId="0" applyNumberFormat="1" applyFont="1" applyBorder="1" applyAlignment="1">
      <alignment horizontal="right"/>
    </xf>
    <xf numFmtId="0" fontId="17" fillId="9" borderId="80" xfId="0" applyFont="1" applyFill="1" applyBorder="1" applyAlignment="1">
      <alignment horizontal="center" vertical="center"/>
    </xf>
    <xf numFmtId="0" fontId="17" fillId="9" borderId="81" xfId="0" applyFont="1" applyFill="1" applyBorder="1" applyAlignment="1">
      <alignment horizontal="center" vertical="center"/>
    </xf>
    <xf numFmtId="0" fontId="17" fillId="3" borderId="81" xfId="0" applyFont="1" applyFill="1" applyBorder="1" applyAlignment="1">
      <alignment horizontal="center"/>
    </xf>
    <xf numFmtId="0" fontId="17" fillId="10" borderId="81" xfId="0" applyFont="1" applyFill="1" applyBorder="1"/>
    <xf numFmtId="0" fontId="17" fillId="10" borderId="82" xfId="0" applyFont="1" applyFill="1" applyBorder="1"/>
    <xf numFmtId="207" fontId="159" fillId="0" borderId="68" xfId="1925" applyNumberFormat="1" applyFont="1" applyFill="1" applyBorder="1" applyAlignment="1">
      <alignment horizontal="right" vertical="center" wrapText="1"/>
    </xf>
    <xf numFmtId="207" fontId="159" fillId="0" borderId="85" xfId="1925" applyNumberFormat="1" applyFont="1" applyFill="1" applyBorder="1" applyAlignment="1">
      <alignment horizontal="right" vertical="center" wrapText="1"/>
    </xf>
    <xf numFmtId="207" fontId="159" fillId="0" borderId="87" xfId="1925" applyNumberFormat="1" applyFont="1" applyFill="1" applyBorder="1" applyAlignment="1">
      <alignment horizontal="right" vertical="center" wrapText="1"/>
    </xf>
    <xf numFmtId="207" fontId="159" fillId="0" borderId="88" xfId="1925" applyNumberFormat="1" applyFont="1" applyFill="1" applyBorder="1" applyAlignment="1">
      <alignment horizontal="right" vertical="center" wrapText="1"/>
    </xf>
    <xf numFmtId="0" fontId="17" fillId="9" borderId="84" xfId="0" applyFont="1" applyFill="1" applyBorder="1"/>
    <xf numFmtId="1" fontId="16" fillId="0" borderId="85" xfId="0" applyNumberFormat="1" applyFont="1" applyBorder="1" applyAlignment="1">
      <alignment horizontal="right"/>
    </xf>
    <xf numFmtId="1" fontId="16" fillId="0" borderId="85" xfId="22" applyNumberFormat="1" applyFont="1" applyFill="1" applyBorder="1" applyAlignment="1">
      <alignment horizontal="right"/>
    </xf>
    <xf numFmtId="0" fontId="17" fillId="9" borderId="86" xfId="0" applyFont="1" applyFill="1" applyBorder="1"/>
    <xf numFmtId="171" fontId="16" fillId="0" borderId="87" xfId="0" applyNumberFormat="1" applyFont="1" applyBorder="1" applyAlignment="1">
      <alignment horizontal="right"/>
    </xf>
    <xf numFmtId="170" fontId="16" fillId="0" borderId="85" xfId="0" applyNumberFormat="1" applyFont="1" applyBorder="1" applyAlignment="1">
      <alignment horizontal="right" vertical="center" wrapText="1"/>
    </xf>
    <xf numFmtId="170" fontId="16" fillId="0" borderId="87" xfId="0" applyNumberFormat="1" applyFont="1" applyBorder="1" applyAlignment="1">
      <alignment horizontal="right" vertical="center" wrapText="1"/>
    </xf>
    <xf numFmtId="170" fontId="16" fillId="0" borderId="88" xfId="0" applyNumberFormat="1" applyFont="1" applyBorder="1" applyAlignment="1">
      <alignment horizontal="right" vertical="center" wrapText="1"/>
    </xf>
    <xf numFmtId="207" fontId="16" fillId="0" borderId="68" xfId="1925" applyNumberFormat="1" applyFont="1" applyFill="1" applyBorder="1" applyAlignment="1">
      <alignment horizontal="right" vertical="center" wrapText="1"/>
    </xf>
    <xf numFmtId="207" fontId="16" fillId="0" borderId="85" xfId="1925" applyNumberFormat="1" applyFont="1" applyFill="1" applyBorder="1" applyAlignment="1">
      <alignment horizontal="right" vertical="center" wrapText="1"/>
    </xf>
    <xf numFmtId="207" fontId="16" fillId="0" borderId="87" xfId="1925" applyNumberFormat="1" applyFont="1" applyFill="1" applyBorder="1" applyAlignment="1">
      <alignment horizontal="right" vertical="center" wrapText="1"/>
    </xf>
    <xf numFmtId="0" fontId="168" fillId="0" borderId="0" xfId="0" applyFont="1"/>
    <xf numFmtId="0" fontId="17" fillId="9" borderId="80" xfId="0" applyFont="1" applyFill="1" applyBorder="1" applyAlignment="1">
      <alignment vertical="center"/>
    </xf>
    <xf numFmtId="0" fontId="17" fillId="9" borderId="81" xfId="0" applyFont="1" applyFill="1" applyBorder="1" applyAlignment="1">
      <alignment vertical="center"/>
    </xf>
    <xf numFmtId="0" fontId="17" fillId="2" borderId="80" xfId="0" applyFont="1" applyFill="1" applyBorder="1" applyAlignment="1">
      <alignment horizontal="center"/>
    </xf>
    <xf numFmtId="0" fontId="17" fillId="9" borderId="81" xfId="0" applyFont="1" applyFill="1" applyBorder="1"/>
    <xf numFmtId="0" fontId="17" fillId="3" borderId="82" xfId="0" applyFont="1" applyFill="1" applyBorder="1" applyAlignment="1">
      <alignment vertical="center"/>
    </xf>
    <xf numFmtId="2" fontId="16" fillId="0" borderId="68" xfId="0" applyNumberFormat="1" applyFont="1" applyBorder="1" applyAlignment="1">
      <alignment horizontal="right" vertical="center" wrapText="1"/>
    </xf>
    <xf numFmtId="2" fontId="16" fillId="0" borderId="87" xfId="0" applyNumberFormat="1" applyFont="1" applyBorder="1" applyAlignment="1">
      <alignment horizontal="right" vertical="center" wrapText="1"/>
    </xf>
    <xf numFmtId="0" fontId="159" fillId="0" borderId="0" xfId="0" applyFont="1" applyAlignment="1">
      <alignment vertical="center" wrapText="1"/>
    </xf>
    <xf numFmtId="0" fontId="17" fillId="3" borderId="68" xfId="0" applyFont="1" applyFill="1" applyBorder="1" applyAlignment="1">
      <alignment horizontal="left" vertical="center"/>
    </xf>
    <xf numFmtId="0" fontId="17" fillId="8" borderId="102" xfId="0" applyFont="1" applyFill="1" applyBorder="1" applyAlignment="1">
      <alignment vertical="center"/>
    </xf>
    <xf numFmtId="0" fontId="17" fillId="8" borderId="103" xfId="0" applyFont="1" applyFill="1" applyBorder="1" applyAlignment="1">
      <alignment vertical="center" wrapText="1"/>
    </xf>
    <xf numFmtId="0" fontId="17" fillId="8" borderId="81" xfId="0" applyFont="1" applyFill="1" applyBorder="1" applyAlignment="1">
      <alignment horizontal="center" vertical="center"/>
    </xf>
    <xf numFmtId="0" fontId="17" fillId="3" borderId="81" xfId="0" applyFont="1" applyFill="1" applyBorder="1" applyAlignment="1">
      <alignment vertical="center"/>
    </xf>
    <xf numFmtId="0" fontId="17" fillId="0" borderId="0" xfId="0" applyFont="1" applyAlignment="1">
      <alignment vertical="center"/>
    </xf>
    <xf numFmtId="173" fontId="17" fillId="8" borderId="68" xfId="0" applyNumberFormat="1" applyFont="1" applyFill="1" applyBorder="1" applyAlignment="1">
      <alignment horizontal="left" vertical="center"/>
    </xf>
    <xf numFmtId="173" fontId="17" fillId="8" borderId="87" xfId="0" applyNumberFormat="1" applyFont="1" applyFill="1" applyBorder="1" applyAlignment="1">
      <alignment horizontal="left" vertical="center"/>
    </xf>
    <xf numFmtId="173" fontId="16" fillId="0" borderId="85" xfId="0" applyNumberFormat="1" applyFont="1" applyBorder="1" applyAlignment="1">
      <alignment horizontal="right"/>
    </xf>
    <xf numFmtId="173" fontId="17" fillId="8" borderId="24" xfId="0" applyNumberFormat="1" applyFont="1" applyFill="1" applyBorder="1" applyAlignment="1">
      <alignment horizontal="left"/>
    </xf>
    <xf numFmtId="173" fontId="16" fillId="0" borderId="24" xfId="0" applyNumberFormat="1" applyFont="1" applyBorder="1" applyAlignment="1">
      <alignment horizontal="right"/>
    </xf>
    <xf numFmtId="173" fontId="17" fillId="8" borderId="87" xfId="0" applyNumberFormat="1" applyFont="1" applyFill="1" applyBorder="1" applyAlignment="1">
      <alignment horizontal="left"/>
    </xf>
    <xf numFmtId="173" fontId="17" fillId="0" borderId="87" xfId="0" applyNumberFormat="1" applyFont="1" applyBorder="1" applyAlignment="1">
      <alignment horizontal="right"/>
    </xf>
    <xf numFmtId="0" fontId="17" fillId="6" borderId="80" xfId="0" applyFont="1" applyFill="1" applyBorder="1" applyAlignment="1">
      <alignment horizontal="center" vertical="center"/>
    </xf>
    <xf numFmtId="0" fontId="17" fillId="6" borderId="81" xfId="0" applyFont="1" applyFill="1" applyBorder="1" applyAlignment="1">
      <alignment horizontal="center" vertical="center" wrapText="1"/>
    </xf>
    <xf numFmtId="0" fontId="17" fillId="6" borderId="81" xfId="0" applyFont="1" applyFill="1" applyBorder="1" applyAlignment="1">
      <alignment horizontal="center" vertical="center"/>
    </xf>
    <xf numFmtId="0" fontId="17" fillId="6" borderId="68" xfId="0" applyFont="1" applyFill="1" applyBorder="1" applyAlignment="1">
      <alignment wrapText="1"/>
    </xf>
    <xf numFmtId="0" fontId="17" fillId="6" borderId="87" xfId="0" applyFont="1" applyFill="1" applyBorder="1" applyAlignment="1">
      <alignment wrapText="1"/>
    </xf>
    <xf numFmtId="0" fontId="17" fillId="6" borderId="90" xfId="0" applyFont="1" applyFill="1" applyBorder="1" applyAlignment="1">
      <alignment vertical="center"/>
    </xf>
    <xf numFmtId="0" fontId="17" fillId="6" borderId="91" xfId="0" applyFont="1" applyFill="1" applyBorder="1" applyAlignment="1">
      <alignment vertical="center"/>
    </xf>
    <xf numFmtId="0" fontId="17" fillId="6" borderId="93" xfId="0" applyFont="1" applyFill="1" applyBorder="1" applyAlignment="1">
      <alignment vertical="center"/>
    </xf>
    <xf numFmtId="0" fontId="17" fillId="6" borderId="87" xfId="0" applyFont="1" applyFill="1" applyBorder="1"/>
    <xf numFmtId="0" fontId="17" fillId="6" borderId="24" xfId="0" applyFont="1" applyFill="1" applyBorder="1"/>
    <xf numFmtId="0" fontId="51" fillId="0" borderId="0" xfId="0" applyFont="1"/>
    <xf numFmtId="0" fontId="169" fillId="0" borderId="0" xfId="0" applyFont="1"/>
    <xf numFmtId="172" fontId="16" fillId="0" borderId="97" xfId="0" applyNumberFormat="1" applyFont="1" applyBorder="1" applyAlignment="1">
      <alignment horizontal="right"/>
    </xf>
    <xf numFmtId="0" fontId="17" fillId="9" borderId="68" xfId="0" applyFont="1" applyFill="1" applyBorder="1" applyAlignment="1">
      <alignment horizontal="center" vertical="center"/>
    </xf>
    <xf numFmtId="0" fontId="17" fillId="3" borderId="100" xfId="0" applyFont="1" applyFill="1" applyBorder="1" applyAlignment="1">
      <alignment horizontal="center"/>
    </xf>
    <xf numFmtId="0" fontId="17" fillId="9" borderId="84" xfId="0" applyFont="1" applyFill="1" applyBorder="1" applyAlignment="1">
      <alignment horizontal="center" vertical="center"/>
    </xf>
    <xf numFmtId="1" fontId="159" fillId="0" borderId="68" xfId="0" applyNumberFormat="1" applyFont="1" applyBorder="1" applyAlignment="1">
      <alignment horizontal="right"/>
    </xf>
    <xf numFmtId="0" fontId="160" fillId="2" borderId="68" xfId="0" applyFont="1" applyFill="1" applyBorder="1"/>
    <xf numFmtId="0" fontId="17" fillId="3" borderId="100" xfId="0" applyFont="1" applyFill="1" applyBorder="1" applyAlignment="1">
      <alignment vertical="center"/>
    </xf>
    <xf numFmtId="173" fontId="52" fillId="0" borderId="68" xfId="0" applyNumberFormat="1" applyFont="1" applyBorder="1" applyAlignment="1">
      <alignment horizontal="right" vertical="center"/>
    </xf>
    <xf numFmtId="173" fontId="52" fillId="0" borderId="68" xfId="0" applyNumberFormat="1" applyFont="1" applyBorder="1" applyAlignment="1">
      <alignment horizontal="right"/>
    </xf>
    <xf numFmtId="173" fontId="170" fillId="0" borderId="68" xfId="0" applyNumberFormat="1" applyFont="1" applyBorder="1" applyAlignment="1">
      <alignment horizontal="right" vertical="center"/>
    </xf>
    <xf numFmtId="204" fontId="170" fillId="0" borderId="68" xfId="0" applyNumberFormat="1" applyFont="1" applyBorder="1" applyAlignment="1">
      <alignment horizontal="right"/>
    </xf>
    <xf numFmtId="173" fontId="170" fillId="0" borderId="68" xfId="0" applyNumberFormat="1" applyFont="1" applyBorder="1" applyAlignment="1">
      <alignment horizontal="right"/>
    </xf>
    <xf numFmtId="173" fontId="52" fillId="0" borderId="97" xfId="0" applyNumberFormat="1" applyFont="1" applyBorder="1" applyAlignment="1">
      <alignment horizontal="right" vertical="center"/>
    </xf>
    <xf numFmtId="173" fontId="170" fillId="0" borderId="97" xfId="0" applyNumberFormat="1" applyFont="1" applyBorder="1" applyAlignment="1">
      <alignment horizontal="right" vertical="center"/>
    </xf>
    <xf numFmtId="173" fontId="170" fillId="0" borderId="87" xfId="0" applyNumberFormat="1" applyFont="1" applyBorder="1" applyAlignment="1">
      <alignment horizontal="right" vertical="center"/>
    </xf>
    <xf numFmtId="173" fontId="170" fillId="0" borderId="87" xfId="0" applyNumberFormat="1" applyFont="1" applyBorder="1" applyAlignment="1">
      <alignment horizontal="right"/>
    </xf>
    <xf numFmtId="173" fontId="170" fillId="0" borderId="101" xfId="0" applyNumberFormat="1" applyFont="1" applyBorder="1" applyAlignment="1">
      <alignment horizontal="right" vertical="center"/>
    </xf>
    <xf numFmtId="172" fontId="52" fillId="0" borderId="68" xfId="0" applyNumberFormat="1" applyFont="1" applyBorder="1" applyAlignment="1">
      <alignment horizontal="right"/>
    </xf>
    <xf numFmtId="172" fontId="170" fillId="0" borderId="68" xfId="0" applyNumberFormat="1" applyFont="1" applyBorder="1" applyAlignment="1">
      <alignment horizontal="right"/>
    </xf>
    <xf numFmtId="173" fontId="16" fillId="0" borderId="97" xfId="0" applyNumberFormat="1" applyFont="1" applyBorder="1" applyAlignment="1">
      <alignment horizontal="right"/>
    </xf>
    <xf numFmtId="173" fontId="17" fillId="0" borderId="97" xfId="0" applyNumberFormat="1" applyFont="1" applyBorder="1" applyAlignment="1">
      <alignment horizontal="right"/>
    </xf>
    <xf numFmtId="173" fontId="16" fillId="0" borderId="105" xfId="0" applyNumberFormat="1" applyFont="1" applyBorder="1" applyAlignment="1">
      <alignment horizontal="right"/>
    </xf>
    <xf numFmtId="173" fontId="52" fillId="0" borderId="97" xfId="0" applyNumberFormat="1" applyFont="1" applyBorder="1" applyAlignment="1">
      <alignment horizontal="right"/>
    </xf>
    <xf numFmtId="173" fontId="52" fillId="0" borderId="85" xfId="0" applyNumberFormat="1" applyFont="1" applyBorder="1" applyAlignment="1">
      <alignment horizontal="right"/>
    </xf>
    <xf numFmtId="173" fontId="170" fillId="0" borderId="97" xfId="0" applyNumberFormat="1" applyFont="1" applyBorder="1" applyAlignment="1">
      <alignment horizontal="right"/>
    </xf>
    <xf numFmtId="173" fontId="170" fillId="0" borderId="85" xfId="0" applyNumberFormat="1" applyFont="1" applyBorder="1" applyAlignment="1">
      <alignment horizontal="right"/>
    </xf>
    <xf numFmtId="173" fontId="52" fillId="0" borderId="24" xfId="0" applyNumberFormat="1" applyFont="1" applyBorder="1" applyAlignment="1">
      <alignment horizontal="right"/>
    </xf>
    <xf numFmtId="173" fontId="52" fillId="0" borderId="105" xfId="0" applyNumberFormat="1" applyFont="1" applyBorder="1" applyAlignment="1">
      <alignment horizontal="right"/>
    </xf>
    <xf numFmtId="173" fontId="17" fillId="0" borderId="101" xfId="0" applyNumberFormat="1" applyFont="1" applyBorder="1" applyAlignment="1">
      <alignment horizontal="right"/>
    </xf>
    <xf numFmtId="173" fontId="170" fillId="0" borderId="101" xfId="0" applyNumberFormat="1" applyFont="1" applyBorder="1" applyAlignment="1">
      <alignment horizontal="right"/>
    </xf>
    <xf numFmtId="173" fontId="170" fillId="0" borderId="88" xfId="0" applyNumberFormat="1" applyFont="1" applyBorder="1" applyAlignment="1">
      <alignment horizontal="right"/>
    </xf>
    <xf numFmtId="173" fontId="52" fillId="0" borderId="24" xfId="3205" applyNumberFormat="1" applyFont="1" applyBorder="1" applyAlignment="1">
      <alignment horizontal="right"/>
    </xf>
    <xf numFmtId="173" fontId="52" fillId="0" borderId="105" xfId="3205" applyNumberFormat="1" applyFont="1" applyBorder="1" applyAlignment="1">
      <alignment horizontal="right"/>
    </xf>
    <xf numFmtId="173" fontId="52" fillId="0" borderId="68" xfId="3205" applyNumberFormat="1" applyFont="1" applyBorder="1" applyAlignment="1">
      <alignment horizontal="right"/>
    </xf>
    <xf numFmtId="173" fontId="52" fillId="0" borderId="97" xfId="3205" applyNumberFormat="1" applyFont="1" applyBorder="1" applyAlignment="1">
      <alignment horizontal="right"/>
    </xf>
    <xf numFmtId="173" fontId="52" fillId="0" borderId="24" xfId="0" applyNumberFormat="1" applyFont="1" applyBorder="1" applyAlignment="1">
      <alignment horizontal="right" vertical="center"/>
    </xf>
    <xf numFmtId="173" fontId="52" fillId="0" borderId="105" xfId="0" applyNumberFormat="1" applyFont="1" applyBorder="1" applyAlignment="1">
      <alignment horizontal="right" vertical="center"/>
    </xf>
    <xf numFmtId="0" fontId="17" fillId="9" borderId="83" xfId="0" applyFont="1" applyFill="1" applyBorder="1" applyAlignment="1">
      <alignment horizontal="center" vertical="center"/>
    </xf>
    <xf numFmtId="0" fontId="17" fillId="9" borderId="92" xfId="0" applyFont="1" applyFill="1" applyBorder="1" applyAlignment="1">
      <alignment horizontal="center" vertical="center"/>
    </xf>
    <xf numFmtId="0" fontId="17" fillId="9" borderId="78" xfId="0" applyFont="1" applyFill="1" applyBorder="1" applyAlignment="1">
      <alignment horizontal="center" vertical="center"/>
    </xf>
    <xf numFmtId="0" fontId="17" fillId="12" borderId="81" xfId="0" applyFont="1" applyFill="1" applyBorder="1" applyAlignment="1">
      <alignment horizontal="center"/>
    </xf>
    <xf numFmtId="0" fontId="17" fillId="12" borderId="100" xfId="0" applyFont="1" applyFill="1" applyBorder="1" applyAlignment="1">
      <alignment horizontal="center"/>
    </xf>
    <xf numFmtId="0" fontId="17" fillId="12" borderId="82" xfId="0" applyFont="1" applyFill="1" applyBorder="1" applyAlignment="1">
      <alignment horizontal="center"/>
    </xf>
    <xf numFmtId="0" fontId="114" fillId="0" borderId="68" xfId="0" applyFont="1" applyBorder="1" applyAlignment="1">
      <alignment vertical="center" wrapText="1"/>
    </xf>
    <xf numFmtId="170" fontId="159" fillId="0" borderId="68" xfId="0" applyNumberFormat="1" applyFont="1" applyBorder="1" applyAlignment="1">
      <alignment horizontal="right" vertical="center"/>
    </xf>
    <xf numFmtId="170" fontId="159" fillId="0" borderId="97" xfId="0" applyNumberFormat="1" applyFont="1" applyBorder="1" applyAlignment="1">
      <alignment horizontal="right" vertical="center"/>
    </xf>
    <xf numFmtId="170" fontId="159" fillId="0" borderId="85" xfId="0" applyNumberFormat="1" applyFont="1" applyBorder="1" applyAlignment="1">
      <alignment horizontal="right" vertical="center"/>
    </xf>
    <xf numFmtId="0" fontId="114" fillId="0" borderId="87" xfId="0" applyFont="1" applyBorder="1" applyAlignment="1">
      <alignment vertical="center" wrapText="1"/>
    </xf>
    <xf numFmtId="170" fontId="159" fillId="0" borderId="87" xfId="0" applyNumberFormat="1" applyFont="1" applyBorder="1" applyAlignment="1">
      <alignment horizontal="right" vertical="center"/>
    </xf>
    <xf numFmtId="170" fontId="159" fillId="0" borderId="101" xfId="0" applyNumberFormat="1" applyFont="1" applyBorder="1" applyAlignment="1">
      <alignment horizontal="right" vertical="center"/>
    </xf>
    <xf numFmtId="170" fontId="159" fillId="0" borderId="88" xfId="0" applyNumberFormat="1" applyFont="1" applyBorder="1" applyAlignment="1">
      <alignment horizontal="right" vertical="center"/>
    </xf>
    <xf numFmtId="0" fontId="17" fillId="9" borderId="95" xfId="0" applyFont="1" applyFill="1" applyBorder="1" applyAlignment="1">
      <alignment horizontal="center" vertical="center"/>
    </xf>
    <xf numFmtId="0" fontId="17" fillId="9" borderId="91" xfId="0" applyFont="1" applyFill="1" applyBorder="1" applyAlignment="1">
      <alignment horizontal="center" vertical="center"/>
    </xf>
    <xf numFmtId="0" fontId="17" fillId="12" borderId="82" xfId="0" applyFont="1" applyFill="1" applyBorder="1"/>
    <xf numFmtId="0" fontId="17" fillId="12" borderId="108" xfId="0" applyFont="1" applyFill="1" applyBorder="1"/>
    <xf numFmtId="0" fontId="17" fillId="3" borderId="107" xfId="0" applyFont="1" applyFill="1" applyBorder="1"/>
    <xf numFmtId="0" fontId="17" fillId="12" borderId="85" xfId="0" applyFont="1" applyFill="1" applyBorder="1"/>
    <xf numFmtId="170" fontId="0" fillId="0" borderId="68" xfId="0" applyNumberFormat="1" applyBorder="1"/>
    <xf numFmtId="170" fontId="0" fillId="0" borderId="85" xfId="0" applyNumberFormat="1" applyBorder="1"/>
    <xf numFmtId="170" fontId="114" fillId="0" borderId="68" xfId="0" applyNumberFormat="1" applyFont="1" applyBorder="1" applyAlignment="1">
      <alignment vertical="center" wrapText="1"/>
    </xf>
    <xf numFmtId="170" fontId="0" fillId="0" borderId="87" xfId="0" applyNumberFormat="1" applyBorder="1"/>
    <xf numFmtId="170" fontId="0" fillId="0" borderId="88" xfId="0" applyNumberFormat="1" applyBorder="1"/>
    <xf numFmtId="0" fontId="17" fillId="12" borderId="111" xfId="0" applyFont="1" applyFill="1" applyBorder="1" applyAlignment="1">
      <alignment horizontal="center"/>
    </xf>
    <xf numFmtId="208" fontId="159" fillId="0" borderId="85" xfId="1925" applyNumberFormat="1" applyFont="1" applyFill="1" applyBorder="1" applyAlignment="1">
      <alignment horizontal="right" vertical="center" wrapText="1"/>
    </xf>
    <xf numFmtId="0" fontId="17" fillId="2" borderId="80" xfId="0" applyFont="1" applyFill="1" applyBorder="1" applyAlignment="1">
      <alignment horizontal="center" vertical="center"/>
    </xf>
    <xf numFmtId="0" fontId="25" fillId="3" borderId="68" xfId="0" applyFont="1" applyFill="1" applyBorder="1" applyAlignment="1">
      <alignment horizontal="center"/>
    </xf>
    <xf numFmtId="0" fontId="25" fillId="3" borderId="85" xfId="0" applyFont="1" applyFill="1" applyBorder="1" applyAlignment="1">
      <alignment horizontal="center"/>
    </xf>
    <xf numFmtId="178" fontId="16" fillId="0" borderId="68" xfId="0" applyNumberFormat="1" applyFont="1" applyBorder="1" applyAlignment="1">
      <alignment horizontal="right"/>
    </xf>
    <xf numFmtId="178" fontId="16" fillId="0" borderId="85" xfId="0" applyNumberFormat="1" applyFont="1" applyBorder="1" applyAlignment="1">
      <alignment horizontal="right"/>
    </xf>
    <xf numFmtId="178" fontId="16" fillId="0" borderId="87" xfId="0" applyNumberFormat="1" applyFont="1" applyBorder="1" applyAlignment="1">
      <alignment horizontal="right"/>
    </xf>
    <xf numFmtId="0" fontId="16" fillId="0" borderId="87" xfId="0" applyFont="1" applyBorder="1" applyAlignment="1">
      <alignment horizontal="right"/>
    </xf>
    <xf numFmtId="0" fontId="16" fillId="0" borderId="88" xfId="0" applyFont="1" applyBorder="1" applyAlignment="1">
      <alignment horizontal="right"/>
    </xf>
    <xf numFmtId="0" fontId="35" fillId="0" borderId="0" xfId="0" applyFont="1" applyAlignment="1">
      <alignment vertical="top"/>
    </xf>
    <xf numFmtId="0" fontId="16" fillId="0" borderId="68" xfId="0" applyFont="1" applyBorder="1"/>
    <xf numFmtId="0" fontId="17" fillId="0" borderId="3" xfId="0" applyFont="1" applyBorder="1" applyAlignment="1">
      <alignment horizontal="left" vertical="top"/>
    </xf>
    <xf numFmtId="208" fontId="16" fillId="0" borderId="68" xfId="1925" applyNumberFormat="1" applyFont="1" applyFill="1" applyBorder="1" applyAlignment="1">
      <alignment horizontal="right"/>
    </xf>
    <xf numFmtId="0" fontId="114" fillId="0" borderId="0" xfId="0" applyFont="1" applyAlignment="1">
      <alignment horizontal="left" wrapText="1"/>
    </xf>
    <xf numFmtId="0" fontId="35" fillId="0" borderId="0" xfId="0" applyFont="1" applyAlignment="1">
      <alignment horizontal="left" wrapText="1"/>
    </xf>
    <xf numFmtId="0" fontId="17" fillId="9" borderId="80" xfId="0" applyFont="1" applyFill="1" applyBorder="1" applyAlignment="1">
      <alignment horizontal="center"/>
    </xf>
    <xf numFmtId="0" fontId="17" fillId="12" borderId="81" xfId="0" applyFont="1" applyFill="1" applyBorder="1"/>
    <xf numFmtId="0" fontId="17" fillId="9" borderId="87" xfId="0" applyFont="1" applyFill="1" applyBorder="1"/>
    <xf numFmtId="170" fontId="16" fillId="0" borderId="97" xfId="0" applyNumberFormat="1" applyFont="1" applyBorder="1" applyAlignment="1">
      <alignment horizontal="right"/>
    </xf>
    <xf numFmtId="170" fontId="16" fillId="0" borderId="101" xfId="0" applyNumberFormat="1" applyFont="1" applyBorder="1" applyAlignment="1">
      <alignment horizontal="right"/>
    </xf>
    <xf numFmtId="1" fontId="16" fillId="0" borderId="97" xfId="0" applyNumberFormat="1" applyFont="1" applyBorder="1" applyAlignment="1">
      <alignment horizontal="right"/>
    </xf>
    <xf numFmtId="207" fontId="16" fillId="0" borderId="68" xfId="1925" applyNumberFormat="1" applyFont="1" applyFill="1" applyBorder="1" applyAlignment="1">
      <alignment horizontal="right"/>
    </xf>
    <xf numFmtId="0" fontId="6" fillId="0" borderId="0" xfId="138" applyFont="1"/>
    <xf numFmtId="0" fontId="25" fillId="0" borderId="0" xfId="138" applyFont="1"/>
    <xf numFmtId="174" fontId="16" fillId="0" borderId="68" xfId="138" applyNumberFormat="1" applyFont="1" applyBorder="1" applyAlignment="1">
      <alignment horizontal="center"/>
    </xf>
    <xf numFmtId="175" fontId="16" fillId="0" borderId="68" xfId="0" applyNumberFormat="1" applyFont="1" applyBorder="1" applyAlignment="1">
      <alignment horizontal="center"/>
    </xf>
    <xf numFmtId="175" fontId="16" fillId="0" borderId="85" xfId="0" applyNumberFormat="1" applyFont="1" applyBorder="1" applyAlignment="1">
      <alignment horizontal="center"/>
    </xf>
    <xf numFmtId="174" fontId="16" fillId="0" borderId="87" xfId="138" applyNumberFormat="1" applyFont="1" applyBorder="1" applyAlignment="1">
      <alignment horizontal="center"/>
    </xf>
    <xf numFmtId="175" fontId="16" fillId="0" borderId="87" xfId="0" applyNumberFormat="1" applyFont="1" applyBorder="1" applyAlignment="1">
      <alignment horizontal="center"/>
    </xf>
    <xf numFmtId="175" fontId="16" fillId="0" borderId="88" xfId="0" applyNumberFormat="1" applyFont="1" applyBorder="1" applyAlignment="1">
      <alignment horizontal="center"/>
    </xf>
    <xf numFmtId="0" fontId="17" fillId="2" borderId="84" xfId="0" applyFont="1" applyFill="1" applyBorder="1" applyAlignment="1">
      <alignment wrapText="1"/>
    </xf>
    <xf numFmtId="0" fontId="17" fillId="2" borderId="84" xfId="138" applyFont="1" applyFill="1" applyBorder="1" applyAlignment="1">
      <alignment wrapText="1"/>
    </xf>
    <xf numFmtId="0" fontId="16" fillId="0" borderId="68" xfId="0" applyFont="1" applyBorder="1" applyAlignment="1">
      <alignment horizontal="right" vertical="center" wrapText="1"/>
    </xf>
    <xf numFmtId="0" fontId="17" fillId="3" borderId="82" xfId="0" applyFont="1" applyFill="1" applyBorder="1"/>
    <xf numFmtId="167" fontId="16" fillId="0" borderId="68" xfId="1925" applyFont="1" applyFill="1" applyBorder="1" applyAlignment="1">
      <alignment horizontal="right" vertical="center" wrapText="1"/>
    </xf>
    <xf numFmtId="2" fontId="16" fillId="0" borderId="68" xfId="1925" applyNumberFormat="1" applyFont="1" applyFill="1" applyBorder="1" applyAlignment="1">
      <alignment horizontal="right" vertical="center" wrapText="1"/>
    </xf>
    <xf numFmtId="170" fontId="16" fillId="0" borderId="68" xfId="0" applyNumberFormat="1" applyFont="1" applyBorder="1" applyAlignment="1">
      <alignment horizontal="right" wrapText="1"/>
    </xf>
    <xf numFmtId="0" fontId="17" fillId="2" borderId="81" xfId="0" applyFont="1" applyFill="1" applyBorder="1" applyAlignment="1">
      <alignment horizontal="center" vertical="center" wrapText="1"/>
    </xf>
    <xf numFmtId="9" fontId="16" fillId="0" borderId="68" xfId="5916" applyFont="1" applyFill="1" applyBorder="1" applyAlignment="1">
      <alignment horizontal="right"/>
    </xf>
    <xf numFmtId="170" fontId="16" fillId="0" borderId="68" xfId="5916" applyNumberFormat="1" applyFont="1" applyFill="1" applyBorder="1" applyAlignment="1">
      <alignment horizontal="right" vertical="center" wrapText="1"/>
    </xf>
    <xf numFmtId="164" fontId="17" fillId="2" borderId="87" xfId="0" applyNumberFormat="1" applyFont="1" applyFill="1" applyBorder="1" applyAlignment="1">
      <alignment horizontal="center"/>
    </xf>
    <xf numFmtId="1" fontId="16" fillId="0" borderId="87" xfId="0" applyNumberFormat="1" applyFont="1" applyBorder="1" applyAlignment="1">
      <alignment horizontal="right"/>
    </xf>
    <xf numFmtId="1" fontId="16" fillId="0" borderId="88" xfId="0" applyNumberFormat="1" applyFont="1" applyBorder="1" applyAlignment="1">
      <alignment horizontal="right"/>
    </xf>
    <xf numFmtId="170" fontId="16" fillId="0" borderId="97" xfId="0" applyNumberFormat="1" applyFont="1" applyBorder="1" applyAlignment="1">
      <alignment horizontal="right" vertical="center" wrapText="1"/>
    </xf>
    <xf numFmtId="0" fontId="16" fillId="0" borderId="97" xfId="0" applyFont="1" applyBorder="1" applyAlignment="1">
      <alignment horizontal="right"/>
    </xf>
    <xf numFmtId="1" fontId="16" fillId="0" borderId="101" xfId="0" applyNumberFormat="1" applyFont="1" applyBorder="1" applyAlignment="1">
      <alignment horizontal="right"/>
    </xf>
    <xf numFmtId="172" fontId="16" fillId="0" borderId="0" xfId="142" applyNumberFormat="1" applyFont="1" applyFill="1" applyBorder="1" applyAlignment="1"/>
    <xf numFmtId="1" fontId="16" fillId="0" borderId="0" xfId="142" applyNumberFormat="1" applyFont="1" applyFill="1" applyBorder="1" applyAlignment="1"/>
    <xf numFmtId="0" fontId="17" fillId="2" borderId="80" xfId="142" applyNumberFormat="1" applyFont="1" applyFill="1" applyBorder="1" applyAlignment="1">
      <alignment vertical="center" wrapText="1"/>
    </xf>
    <xf numFmtId="0" fontId="17" fillId="12" borderId="100" xfId="142" applyNumberFormat="1" applyFont="1" applyFill="1" applyBorder="1" applyAlignment="1">
      <alignment vertical="center" wrapText="1"/>
    </xf>
    <xf numFmtId="0" fontId="17" fillId="12" borderId="95" xfId="142" applyNumberFormat="1" applyFont="1" applyFill="1" applyBorder="1" applyAlignment="1">
      <alignment vertical="center" wrapText="1"/>
    </xf>
    <xf numFmtId="172" fontId="5" fillId="0" borderId="0" xfId="142" applyNumberFormat="1" applyFont="1" applyFill="1" applyBorder="1" applyAlignment="1"/>
    <xf numFmtId="174" fontId="16" fillId="0" borderId="68" xfId="138" applyNumberFormat="1" applyFont="1" applyBorder="1" applyAlignment="1">
      <alignment horizontal="right" vertical="center"/>
    </xf>
    <xf numFmtId="177" fontId="16" fillId="0" borderId="0" xfId="0" applyNumberFormat="1" applyFont="1" applyAlignment="1">
      <alignment horizontal="center"/>
    </xf>
    <xf numFmtId="174" fontId="16" fillId="0" borderId="68" xfId="0" applyNumberFormat="1" applyFont="1" applyBorder="1" applyAlignment="1">
      <alignment horizontal="right" vertical="center"/>
    </xf>
    <xf numFmtId="174" fontId="16" fillId="0" borderId="68" xfId="139" applyNumberFormat="1" applyFont="1" applyBorder="1" applyAlignment="1">
      <alignment horizontal="right" vertical="center"/>
    </xf>
    <xf numFmtId="177" fontId="45" fillId="0" borderId="0" xfId="0" applyNumberFormat="1" applyFont="1" applyAlignment="1">
      <alignment horizontal="center"/>
    </xf>
    <xf numFmtId="0" fontId="16" fillId="0" borderId="0" xfId="0" applyFont="1" applyAlignment="1">
      <alignment horizontal="center"/>
    </xf>
    <xf numFmtId="0" fontId="17" fillId="2" borderId="86" xfId="138" applyFont="1" applyFill="1" applyBorder="1" applyAlignment="1">
      <alignment wrapText="1"/>
    </xf>
    <xf numFmtId="0" fontId="17" fillId="2" borderId="68" xfId="0" applyFont="1" applyFill="1" applyBorder="1" applyAlignment="1">
      <alignment horizontal="left" wrapText="1"/>
    </xf>
    <xf numFmtId="0" fontId="16" fillId="0" borderId="68" xfId="0" applyFont="1" applyBorder="1" applyAlignment="1">
      <alignment vertical="center"/>
    </xf>
    <xf numFmtId="0" fontId="16" fillId="0" borderId="85" xfId="0" applyFont="1" applyBorder="1" applyAlignment="1">
      <alignment vertical="center"/>
    </xf>
    <xf numFmtId="0" fontId="16" fillId="0" borderId="85" xfId="0" applyFont="1" applyBorder="1" applyAlignment="1">
      <alignment horizontal="right" vertical="center" wrapText="1"/>
    </xf>
    <xf numFmtId="170" fontId="16" fillId="0" borderId="68" xfId="0" applyNumberFormat="1" applyFont="1" applyBorder="1" applyAlignment="1">
      <alignment vertical="center"/>
    </xf>
    <xf numFmtId="170" fontId="16" fillId="0" borderId="85" xfId="0" applyNumberFormat="1" applyFont="1" applyBorder="1" applyAlignment="1">
      <alignment vertical="center"/>
    </xf>
    <xf numFmtId="0" fontId="17" fillId="9" borderId="68" xfId="0" applyFont="1" applyFill="1" applyBorder="1" applyAlignment="1">
      <alignment horizontal="left" wrapText="1"/>
    </xf>
    <xf numFmtId="0" fontId="17" fillId="2" borderId="87" xfId="0" applyFont="1" applyFill="1" applyBorder="1" applyAlignment="1">
      <alignment horizontal="left" wrapText="1"/>
    </xf>
    <xf numFmtId="170" fontId="16" fillId="0" borderId="87" xfId="0" applyNumberFormat="1" applyFont="1" applyBorder="1" applyAlignment="1">
      <alignment vertical="center"/>
    </xf>
    <xf numFmtId="170" fontId="16" fillId="0" borderId="88" xfId="0" applyNumberFormat="1" applyFont="1" applyBorder="1" applyAlignment="1">
      <alignment vertical="center"/>
    </xf>
    <xf numFmtId="0" fontId="17" fillId="0" borderId="0" xfId="0" applyFont="1" applyAlignment="1">
      <alignment vertical="center" wrapText="1"/>
    </xf>
    <xf numFmtId="170" fontId="35" fillId="0" borderId="0" xfId="0" applyNumberFormat="1" applyFont="1" applyAlignment="1">
      <alignment vertical="top"/>
    </xf>
    <xf numFmtId="180" fontId="16" fillId="0" borderId="0" xfId="0" applyNumberFormat="1" applyFont="1"/>
    <xf numFmtId="0" fontId="17" fillId="9" borderId="80" xfId="139" applyFont="1" applyFill="1" applyBorder="1" applyAlignment="1">
      <alignment vertical="center" wrapText="1"/>
    </xf>
    <xf numFmtId="1" fontId="17" fillId="12" borderId="81" xfId="142" applyNumberFormat="1" applyFont="1" applyFill="1" applyBorder="1" applyAlignment="1">
      <alignment horizontal="center" vertical="center" wrapText="1"/>
    </xf>
    <xf numFmtId="0" fontId="17" fillId="12" borderId="81" xfId="139" applyFont="1" applyFill="1" applyBorder="1" applyAlignment="1">
      <alignment horizontal="center" vertical="center" wrapText="1"/>
    </xf>
    <xf numFmtId="0" fontId="17" fillId="12" borderId="100" xfId="139" applyFont="1" applyFill="1" applyBorder="1" applyAlignment="1">
      <alignment horizontal="center" vertical="center" wrapText="1"/>
    </xf>
    <xf numFmtId="171" fontId="16" fillId="0" borderId="85" xfId="0" applyNumberFormat="1" applyFont="1" applyBorder="1" applyAlignment="1">
      <alignment horizontal="right"/>
    </xf>
    <xf numFmtId="173" fontId="16" fillId="0" borderId="88" xfId="0" applyNumberFormat="1" applyFont="1" applyBorder="1" applyAlignment="1">
      <alignment horizontal="right"/>
    </xf>
    <xf numFmtId="0" fontId="172" fillId="4" borderId="0" xfId="0" applyFont="1" applyFill="1"/>
    <xf numFmtId="171" fontId="16" fillId="0" borderId="0" xfId="0" applyNumberFormat="1" applyFont="1" applyAlignment="1">
      <alignment horizontal="right"/>
    </xf>
    <xf numFmtId="0" fontId="17" fillId="3" borderId="100" xfId="0" applyFont="1" applyFill="1" applyBorder="1"/>
    <xf numFmtId="0" fontId="16" fillId="0" borderId="97" xfId="0" applyFont="1" applyBorder="1" applyAlignment="1">
      <alignment horizontal="right" vertical="center" wrapText="1"/>
    </xf>
    <xf numFmtId="0" fontId="16" fillId="0" borderId="97" xfId="0" applyFont="1" applyBorder="1" applyAlignment="1">
      <alignment vertical="center"/>
    </xf>
    <xf numFmtId="170" fontId="16" fillId="0" borderId="97" xfId="0" applyNumberFormat="1" applyFont="1" applyBorder="1" applyAlignment="1">
      <alignment vertical="center"/>
    </xf>
    <xf numFmtId="170" fontId="16" fillId="0" borderId="101" xfId="0" applyNumberFormat="1" applyFont="1" applyBorder="1" applyAlignment="1">
      <alignment vertical="center"/>
    </xf>
    <xf numFmtId="0" fontId="173" fillId="0" borderId="0" xfId="0" applyFont="1"/>
    <xf numFmtId="0" fontId="17" fillId="0" borderId="0" xfId="0" quotePrefix="1" applyFont="1" applyAlignment="1">
      <alignment horizontal="right"/>
    </xf>
    <xf numFmtId="0" fontId="17" fillId="9" borderId="114" xfId="0" applyFont="1" applyFill="1" applyBorder="1"/>
    <xf numFmtId="0" fontId="17" fillId="2" borderId="114" xfId="0" applyFont="1" applyFill="1" applyBorder="1"/>
    <xf numFmtId="173" fontId="16" fillId="0" borderId="85" xfId="22" applyNumberFormat="1" applyFont="1" applyFill="1" applyBorder="1" applyAlignment="1">
      <alignment horizontal="right"/>
    </xf>
    <xf numFmtId="0" fontId="17" fillId="9" borderId="115" xfId="0" applyFont="1" applyFill="1" applyBorder="1"/>
    <xf numFmtId="173" fontId="16" fillId="0" borderId="87" xfId="0" applyNumberFormat="1" applyFont="1" applyBorder="1" applyAlignment="1">
      <alignment horizontal="right"/>
    </xf>
    <xf numFmtId="0" fontId="17" fillId="2" borderId="114" xfId="138" applyFont="1" applyFill="1" applyBorder="1" applyAlignment="1">
      <alignment horizontal="left"/>
    </xf>
    <xf numFmtId="0" fontId="17" fillId="2" borderId="115" xfId="138" applyFont="1" applyFill="1" applyBorder="1" applyAlignment="1">
      <alignment horizontal="left"/>
    </xf>
    <xf numFmtId="0" fontId="17" fillId="3" borderId="80" xfId="138" applyFont="1" applyFill="1" applyBorder="1" applyAlignment="1">
      <alignment horizontal="right" vertical="center"/>
    </xf>
    <xf numFmtId="0" fontId="17" fillId="3" borderId="81" xfId="138" applyFont="1" applyFill="1" applyBorder="1" applyAlignment="1">
      <alignment horizontal="right" vertical="center"/>
    </xf>
    <xf numFmtId="0" fontId="25" fillId="3" borderId="81" xfId="138" applyFont="1" applyFill="1" applyBorder="1" applyAlignment="1">
      <alignment horizontal="right" vertical="center"/>
    </xf>
    <xf numFmtId="1" fontId="17" fillId="3" borderId="81" xfId="142" applyNumberFormat="1" applyFont="1" applyFill="1" applyBorder="1" applyAlignment="1">
      <alignment horizontal="right" vertical="center" wrapText="1"/>
    </xf>
    <xf numFmtId="0" fontId="17" fillId="3" borderId="81" xfId="142" applyNumberFormat="1" applyFont="1" applyFill="1" applyBorder="1" applyAlignment="1">
      <alignment horizontal="center" vertical="center"/>
    </xf>
    <xf numFmtId="0" fontId="17" fillId="3" borderId="82" xfId="142" applyNumberFormat="1" applyFont="1" applyFill="1" applyBorder="1" applyAlignment="1">
      <alignment horizontal="center" vertical="center"/>
    </xf>
    <xf numFmtId="174" fontId="16" fillId="0" borderId="84" xfId="138" applyNumberFormat="1" applyFont="1" applyBorder="1" applyAlignment="1">
      <alignment horizontal="center"/>
    </xf>
    <xf numFmtId="174" fontId="16" fillId="0" borderId="86" xfId="138" applyNumberFormat="1" applyFont="1" applyBorder="1" applyAlignment="1">
      <alignment horizontal="center"/>
    </xf>
    <xf numFmtId="176" fontId="16" fillId="0" borderId="68" xfId="1925" applyNumberFormat="1" applyFont="1" applyFill="1" applyBorder="1" applyAlignment="1">
      <alignment horizontal="right"/>
    </xf>
    <xf numFmtId="207" fontId="16" fillId="0" borderId="87" xfId="1925" applyNumberFormat="1" applyFont="1" applyFill="1" applyBorder="1" applyAlignment="1">
      <alignment horizontal="right"/>
    </xf>
    <xf numFmtId="176" fontId="16" fillId="0" borderId="87" xfId="1925" applyNumberFormat="1" applyFont="1" applyFill="1" applyBorder="1" applyAlignment="1">
      <alignment horizontal="right"/>
    </xf>
    <xf numFmtId="170" fontId="16" fillId="0" borderId="68" xfId="1925" applyNumberFormat="1" applyFont="1" applyFill="1" applyBorder="1" applyAlignment="1">
      <alignment horizontal="right" vertical="center" wrapText="1"/>
    </xf>
    <xf numFmtId="0" fontId="176" fillId="0" borderId="0" xfId="0" applyFont="1" applyAlignment="1">
      <alignment horizontal="left" vertical="top"/>
    </xf>
    <xf numFmtId="209" fontId="178" fillId="97" borderId="116" xfId="0" applyNumberFormat="1" applyFont="1" applyFill="1" applyBorder="1" applyAlignment="1">
      <alignment horizontal="center" vertical="top" shrinkToFit="1"/>
    </xf>
    <xf numFmtId="0" fontId="171" fillId="0" borderId="68" xfId="0" applyFont="1" applyBorder="1" applyAlignment="1">
      <alignment horizontal="right" vertical="top" wrapText="1"/>
    </xf>
    <xf numFmtId="0" fontId="0" fillId="0" borderId="0" xfId="0" applyAlignment="1">
      <alignment horizontal="left" vertical="top"/>
    </xf>
    <xf numFmtId="0" fontId="179" fillId="0" borderId="0" xfId="0" applyFont="1" applyAlignment="1">
      <alignment horizontal="left" vertical="top"/>
    </xf>
    <xf numFmtId="0" fontId="4" fillId="0" borderId="0" xfId="1" applyFill="1" applyBorder="1" applyAlignment="1" applyProtection="1">
      <alignment horizontal="left" vertical="top"/>
    </xf>
    <xf numFmtId="170" fontId="171" fillId="0" borderId="68" xfId="0" applyNumberFormat="1" applyFont="1" applyBorder="1" applyAlignment="1">
      <alignment horizontal="right" vertical="top" wrapText="1"/>
    </xf>
    <xf numFmtId="0" fontId="176" fillId="0" borderId="68" xfId="0" applyFont="1" applyBorder="1" applyAlignment="1">
      <alignment horizontal="right" vertical="top" shrinkToFit="1"/>
    </xf>
    <xf numFmtId="0" fontId="171" fillId="0" borderId="68" xfId="0" applyFont="1" applyBorder="1" applyAlignment="1">
      <alignment horizontal="right" vertical="top" shrinkToFit="1"/>
    </xf>
    <xf numFmtId="170" fontId="35" fillId="0" borderId="85" xfId="0" applyNumberFormat="1" applyFont="1" applyBorder="1"/>
    <xf numFmtId="170" fontId="35" fillId="0" borderId="87" xfId="0" applyNumberFormat="1" applyFont="1" applyBorder="1"/>
    <xf numFmtId="207" fontId="16" fillId="0" borderId="68" xfId="0" applyNumberFormat="1" applyFont="1" applyBorder="1" applyAlignment="1">
      <alignment horizontal="right"/>
    </xf>
    <xf numFmtId="0" fontId="159" fillId="0" borderId="0" xfId="0" applyFont="1" applyAlignment="1">
      <alignment horizontal="left" vertical="center" wrapText="1"/>
    </xf>
    <xf numFmtId="0" fontId="17" fillId="2" borderId="90"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17" fillId="2" borderId="92" xfId="0" applyFont="1" applyFill="1" applyBorder="1" applyAlignment="1">
      <alignment horizontal="left" vertical="center" wrapText="1"/>
    </xf>
    <xf numFmtId="0" fontId="17" fillId="2" borderId="93" xfId="0" applyFont="1" applyFill="1" applyBorder="1" applyAlignment="1">
      <alignment horizontal="left" vertical="center" wrapText="1"/>
    </xf>
    <xf numFmtId="0" fontId="16" fillId="0" borderId="85" xfId="0" applyFont="1" applyBorder="1"/>
    <xf numFmtId="171" fontId="16" fillId="0" borderId="88" xfId="0" applyNumberFormat="1" applyFont="1" applyBorder="1" applyAlignment="1">
      <alignment horizontal="right"/>
    </xf>
    <xf numFmtId="0" fontId="17" fillId="12" borderId="95" xfId="0" applyFont="1" applyFill="1" applyBorder="1" applyAlignment="1">
      <alignment horizontal="center"/>
    </xf>
    <xf numFmtId="0" fontId="17" fillId="3" borderId="95" xfId="0" applyFont="1" applyFill="1" applyBorder="1" applyAlignment="1">
      <alignment horizontal="center"/>
    </xf>
    <xf numFmtId="0" fontId="17" fillId="9" borderId="112" xfId="0" applyFont="1" applyFill="1" applyBorder="1" applyAlignment="1">
      <alignment horizontal="center" vertical="center"/>
    </xf>
    <xf numFmtId="0" fontId="162" fillId="0" borderId="0" xfId="0" applyFont="1" applyAlignment="1">
      <alignment horizontal="left" vertical="center" wrapText="1"/>
    </xf>
    <xf numFmtId="0" fontId="17" fillId="2" borderId="84" xfId="0" applyFont="1" applyFill="1" applyBorder="1" applyAlignment="1">
      <alignment vertical="center"/>
    </xf>
    <xf numFmtId="0" fontId="17" fillId="2" borderId="86" xfId="0" applyFont="1" applyFill="1" applyBorder="1" applyAlignment="1">
      <alignment vertical="center"/>
    </xf>
    <xf numFmtId="0" fontId="52" fillId="0" borderId="97" xfId="0" applyFont="1" applyBorder="1" applyAlignment="1">
      <alignment horizontal="right"/>
    </xf>
    <xf numFmtId="0" fontId="17" fillId="9" borderId="102" xfId="0" applyFont="1" applyFill="1" applyBorder="1" applyAlignment="1">
      <alignment horizontal="center" vertical="center"/>
    </xf>
    <xf numFmtId="0" fontId="16" fillId="0" borderId="68" xfId="1925" applyNumberFormat="1" applyFont="1" applyFill="1" applyBorder="1" applyAlignment="1">
      <alignment horizontal="right" vertical="center" wrapText="1"/>
    </xf>
    <xf numFmtId="0" fontId="16" fillId="0" borderId="85" xfId="1925" applyNumberFormat="1" applyFont="1" applyFill="1" applyBorder="1" applyAlignment="1">
      <alignment horizontal="right" vertical="center" wrapText="1"/>
    </xf>
    <xf numFmtId="0" fontId="16" fillId="0" borderId="87" xfId="1925" applyNumberFormat="1" applyFont="1" applyFill="1" applyBorder="1" applyAlignment="1">
      <alignment horizontal="right" vertical="center" wrapText="1"/>
    </xf>
    <xf numFmtId="0" fontId="16" fillId="0" borderId="88" xfId="1925" applyNumberFormat="1" applyFont="1" applyFill="1" applyBorder="1" applyAlignment="1">
      <alignment horizontal="right" vertical="center" wrapText="1"/>
    </xf>
    <xf numFmtId="0" fontId="17" fillId="9" borderId="3" xfId="0" applyFont="1" applyFill="1" applyBorder="1" applyAlignment="1">
      <alignment horizontal="center" vertical="center"/>
    </xf>
    <xf numFmtId="0" fontId="114" fillId="0" borderId="97" xfId="0" applyFont="1" applyBorder="1" applyAlignment="1">
      <alignment vertical="center" wrapText="1"/>
    </xf>
    <xf numFmtId="0" fontId="114" fillId="0" borderId="101" xfId="0" applyFont="1" applyBorder="1" applyAlignment="1">
      <alignment vertical="center" wrapText="1"/>
    </xf>
    <xf numFmtId="170" fontId="159" fillId="0" borderId="98" xfId="0" applyNumberFormat="1" applyFont="1" applyBorder="1" applyAlignment="1">
      <alignment horizontal="right" vertical="center"/>
    </xf>
    <xf numFmtId="170" fontId="159" fillId="0" borderId="117" xfId="0" applyNumberFormat="1" applyFont="1" applyBorder="1" applyAlignment="1">
      <alignment horizontal="right" vertical="center"/>
    </xf>
    <xf numFmtId="0" fontId="17" fillId="12" borderId="80" xfId="0" applyFont="1" applyFill="1" applyBorder="1" applyAlignment="1">
      <alignment horizontal="center"/>
    </xf>
    <xf numFmtId="170" fontId="159" fillId="0" borderId="84" xfId="0" applyNumberFormat="1" applyFont="1" applyBorder="1" applyAlignment="1">
      <alignment horizontal="right" vertical="center"/>
    </xf>
    <xf numFmtId="170" fontId="159" fillId="0" borderId="86" xfId="0" applyNumberFormat="1" applyFont="1" applyBorder="1" applyAlignment="1">
      <alignment horizontal="right" vertical="center"/>
    </xf>
    <xf numFmtId="0" fontId="17" fillId="12" borderId="112" xfId="0" applyFont="1" applyFill="1" applyBorder="1" applyAlignment="1">
      <alignment horizontal="center"/>
    </xf>
    <xf numFmtId="170" fontId="159" fillId="0" borderId="114" xfId="0" applyNumberFormat="1" applyFont="1" applyBorder="1" applyAlignment="1">
      <alignment horizontal="right" vertical="center"/>
    </xf>
    <xf numFmtId="170" fontId="159" fillId="0" borderId="115" xfId="0" applyNumberFormat="1" applyFont="1" applyBorder="1" applyAlignment="1">
      <alignment horizontal="right" vertical="center"/>
    </xf>
    <xf numFmtId="208" fontId="159" fillId="0" borderId="88" xfId="1925" applyNumberFormat="1" applyFont="1" applyFill="1" applyBorder="1" applyAlignment="1">
      <alignment horizontal="right" vertical="center" wrapText="1"/>
    </xf>
    <xf numFmtId="0" fontId="17" fillId="12" borderId="108" xfId="0" applyFont="1" applyFill="1" applyBorder="1" applyAlignment="1">
      <alignment horizontal="center"/>
    </xf>
    <xf numFmtId="0" fontId="17" fillId="12" borderId="96" xfId="0" applyFont="1" applyFill="1" applyBorder="1"/>
    <xf numFmtId="207" fontId="159" fillId="0" borderId="118" xfId="1925" applyNumberFormat="1" applyFont="1" applyFill="1" applyBorder="1" applyAlignment="1">
      <alignment horizontal="right" vertical="center" wrapText="1"/>
    </xf>
    <xf numFmtId="207" fontId="159" fillId="0" borderId="119" xfId="1925" applyNumberFormat="1" applyFont="1" applyFill="1" applyBorder="1" applyAlignment="1">
      <alignment horizontal="right" vertical="center" wrapText="1"/>
    </xf>
    <xf numFmtId="170" fontId="159" fillId="0" borderId="85" xfId="0" applyNumberFormat="1" applyFont="1" applyBorder="1" applyAlignment="1">
      <alignment horizontal="right"/>
    </xf>
    <xf numFmtId="0" fontId="17" fillId="12" borderId="111" xfId="0" applyFont="1" applyFill="1" applyBorder="1"/>
    <xf numFmtId="0" fontId="17" fillId="3" borderId="80" xfId="0" applyFont="1" applyFill="1" applyBorder="1" applyAlignment="1">
      <alignment horizontal="center"/>
    </xf>
    <xf numFmtId="0" fontId="17" fillId="9" borderId="120" xfId="0" applyFont="1" applyFill="1" applyBorder="1" applyAlignment="1">
      <alignment horizontal="center" vertical="center"/>
    </xf>
    <xf numFmtId="0" fontId="114" fillId="0" borderId="84" xfId="0" applyFont="1" applyBorder="1" applyAlignment="1">
      <alignment vertical="center" wrapText="1"/>
    </xf>
    <xf numFmtId="0" fontId="114" fillId="0" borderId="86" xfId="0" applyFont="1" applyBorder="1" applyAlignment="1">
      <alignment vertical="center" wrapText="1"/>
    </xf>
    <xf numFmtId="2" fontId="159" fillId="0" borderId="68" xfId="1925" applyNumberFormat="1" applyFont="1" applyFill="1" applyBorder="1" applyAlignment="1">
      <alignment horizontal="right" vertical="center" wrapText="1"/>
    </xf>
    <xf numFmtId="2" fontId="159" fillId="0" borderId="85" xfId="1925" applyNumberFormat="1" applyFont="1" applyFill="1" applyBorder="1" applyAlignment="1">
      <alignment horizontal="right" vertical="center" wrapText="1"/>
    </xf>
    <xf numFmtId="170" fontId="159" fillId="0" borderId="68" xfId="1925" applyNumberFormat="1" applyFont="1" applyFill="1" applyBorder="1" applyAlignment="1">
      <alignment horizontal="right" vertical="center" wrapText="1"/>
    </xf>
    <xf numFmtId="170" fontId="159" fillId="0" borderId="85" xfId="1925" applyNumberFormat="1" applyFont="1" applyFill="1" applyBorder="1" applyAlignment="1">
      <alignment horizontal="right" vertical="center" wrapText="1"/>
    </xf>
    <xf numFmtId="0" fontId="17" fillId="9" borderId="100" xfId="0" applyFont="1" applyFill="1" applyBorder="1" applyAlignment="1">
      <alignment horizontal="center" vertical="center"/>
    </xf>
    <xf numFmtId="0" fontId="17" fillId="9" borderId="97" xfId="0" applyFont="1" applyFill="1" applyBorder="1" applyAlignment="1">
      <alignment horizontal="center" vertical="center"/>
    </xf>
    <xf numFmtId="0" fontId="17" fillId="12" borderId="99" xfId="0" applyFont="1" applyFill="1" applyBorder="1" applyAlignment="1">
      <alignment horizontal="center"/>
    </xf>
    <xf numFmtId="0" fontId="17" fillId="12" borderId="84" xfId="0" applyFont="1" applyFill="1" applyBorder="1" applyAlignment="1">
      <alignment horizontal="center"/>
    </xf>
    <xf numFmtId="170" fontId="114" fillId="0" borderId="99" xfId="0" applyNumberFormat="1" applyFont="1" applyBorder="1" applyAlignment="1">
      <alignment vertical="center" wrapText="1"/>
    </xf>
    <xf numFmtId="0" fontId="17" fillId="3" borderId="121" xfId="0" applyFont="1" applyFill="1" applyBorder="1" applyAlignment="1">
      <alignment horizontal="center"/>
    </xf>
    <xf numFmtId="0" fontId="17" fillId="3" borderId="122" xfId="0" applyFont="1" applyFill="1" applyBorder="1" applyAlignment="1">
      <alignment horizontal="center"/>
    </xf>
    <xf numFmtId="0" fontId="17" fillId="10" borderId="122" xfId="0" applyFont="1" applyFill="1" applyBorder="1"/>
    <xf numFmtId="0" fontId="17" fillId="10" borderId="110" xfId="0" applyFont="1" applyFill="1" applyBorder="1"/>
    <xf numFmtId="0" fontId="16" fillId="9" borderId="121" xfId="0" applyFont="1" applyFill="1" applyBorder="1" applyAlignment="1">
      <alignment vertical="center"/>
    </xf>
    <xf numFmtId="0" fontId="16" fillId="9" borderId="110" xfId="0" applyFont="1" applyFill="1" applyBorder="1" applyAlignment="1">
      <alignment vertical="center"/>
    </xf>
    <xf numFmtId="0" fontId="17" fillId="3" borderId="85" xfId="0" applyFont="1" applyFill="1" applyBorder="1" applyAlignment="1">
      <alignment horizontal="left" vertical="center"/>
    </xf>
    <xf numFmtId="0" fontId="159" fillId="0" borderId="0" xfId="138" applyFont="1" applyAlignment="1">
      <alignment horizontal="left" vertical="center" wrapText="1"/>
    </xf>
    <xf numFmtId="0" fontId="159" fillId="0" borderId="0" xfId="138" applyFont="1" applyAlignment="1">
      <alignment horizontal="left"/>
    </xf>
    <xf numFmtId="0" fontId="114" fillId="0" borderId="0" xfId="0" applyFont="1" applyAlignment="1">
      <alignment horizontal="left"/>
    </xf>
    <xf numFmtId="1" fontId="35" fillId="0" borderId="0" xfId="0" applyNumberFormat="1" applyFont="1" applyAlignment="1">
      <alignment horizontal="right"/>
    </xf>
    <xf numFmtId="0" fontId="46" fillId="0" borderId="68" xfId="0" applyFont="1" applyBorder="1"/>
    <xf numFmtId="170" fontId="46" fillId="0" borderId="68" xfId="0" applyNumberFormat="1" applyFont="1" applyBorder="1"/>
    <xf numFmtId="0" fontId="47" fillId="0" borderId="0" xfId="1" applyFont="1" applyFill="1" applyAlignment="1" applyProtection="1"/>
    <xf numFmtId="0" fontId="16" fillId="0" borderId="0" xfId="1" applyNumberFormat="1" applyFont="1" applyFill="1" applyBorder="1" applyAlignment="1" applyProtection="1"/>
    <xf numFmtId="0" fontId="16" fillId="0" borderId="0" xfId="1" applyFont="1" applyFill="1" applyBorder="1" applyAlignment="1" applyProtection="1"/>
    <xf numFmtId="0" fontId="39" fillId="0" borderId="0" xfId="0" applyFont="1"/>
    <xf numFmtId="0" fontId="33" fillId="0" borderId="0" xfId="0" applyFont="1"/>
    <xf numFmtId="0" fontId="34" fillId="0" borderId="0" xfId="0" applyFont="1"/>
    <xf numFmtId="0" fontId="16" fillId="0" borderId="0" xfId="0" applyFont="1" applyAlignment="1">
      <alignment horizontal="left" wrapText="1"/>
    </xf>
    <xf numFmtId="0" fontId="1" fillId="0" borderId="0" xfId="0" applyFont="1"/>
    <xf numFmtId="170" fontId="0" fillId="0" borderId="99" xfId="0" applyNumberFormat="1" applyBorder="1" applyAlignment="1">
      <alignment vertical="center"/>
    </xf>
    <xf numFmtId="170" fontId="0" fillId="0" borderId="68" xfId="0" applyNumberFormat="1" applyBorder="1" applyAlignment="1">
      <alignment vertical="center"/>
    </xf>
    <xf numFmtId="170" fontId="0" fillId="0" borderId="85" xfId="0" applyNumberFormat="1" applyBorder="1" applyAlignment="1">
      <alignment vertical="center"/>
    </xf>
    <xf numFmtId="170" fontId="0" fillId="0" borderId="89" xfId="0" applyNumberFormat="1" applyBorder="1" applyAlignment="1">
      <alignment vertical="center"/>
    </xf>
    <xf numFmtId="170" fontId="0" fillId="0" borderId="87" xfId="0" applyNumberFormat="1" applyBorder="1" applyAlignment="1">
      <alignment vertical="center"/>
    </xf>
    <xf numFmtId="170" fontId="0" fillId="0" borderId="88" xfId="0" applyNumberFormat="1" applyBorder="1" applyAlignment="1">
      <alignment vertical="center"/>
    </xf>
    <xf numFmtId="3" fontId="35" fillId="0" borderId="0" xfId="6" applyNumberFormat="1" applyFont="1" applyFill="1" applyBorder="1" applyAlignment="1">
      <alignment horizontal="right" vertical="center"/>
    </xf>
    <xf numFmtId="0" fontId="177" fillId="0" borderId="0" xfId="0" applyFont="1" applyAlignment="1">
      <alignment horizontal="left"/>
    </xf>
    <xf numFmtId="2" fontId="16" fillId="0" borderId="85" xfId="0" applyNumberFormat="1" applyFont="1" applyBorder="1" applyAlignment="1">
      <alignment horizontal="right"/>
    </xf>
    <xf numFmtId="2" fontId="16" fillId="0" borderId="88" xfId="0" applyNumberFormat="1" applyFont="1" applyBorder="1" applyAlignment="1">
      <alignment horizontal="right"/>
    </xf>
    <xf numFmtId="172" fontId="16" fillId="0" borderId="68" xfId="0" applyNumberFormat="1" applyFont="1" applyBorder="1" applyAlignment="1" applyProtection="1">
      <alignment horizontal="right"/>
      <protection locked="0"/>
    </xf>
    <xf numFmtId="0" fontId="16" fillId="0" borderId="68" xfId="0" applyFont="1" applyBorder="1" applyAlignment="1" applyProtection="1">
      <alignment horizontal="right"/>
      <protection locked="0"/>
    </xf>
    <xf numFmtId="170" fontId="16" fillId="0" borderId="68" xfId="0" applyNumberFormat="1" applyFont="1" applyBorder="1" applyAlignment="1" applyProtection="1">
      <alignment horizontal="right" vertical="center" wrapText="1"/>
      <protection locked="0"/>
    </xf>
    <xf numFmtId="170" fontId="16" fillId="0" borderId="68" xfId="0" applyNumberFormat="1" applyFont="1" applyBorder="1" applyAlignment="1" applyProtection="1">
      <alignment horizontal="right"/>
      <protection locked="0"/>
    </xf>
    <xf numFmtId="2" fontId="16" fillId="0" borderId="68" xfId="0" applyNumberFormat="1" applyFont="1" applyBorder="1" applyAlignment="1" applyProtection="1">
      <alignment horizontal="right" vertical="center" wrapText="1"/>
      <protection locked="0"/>
    </xf>
    <xf numFmtId="0" fontId="16" fillId="0" borderId="68" xfId="0" applyFont="1" applyBorder="1" applyAlignment="1" applyProtection="1">
      <alignment horizontal="right" vertical="center" wrapText="1"/>
      <protection locked="0"/>
    </xf>
    <xf numFmtId="0" fontId="17" fillId="2" borderId="114" xfId="0" applyFont="1" applyFill="1" applyBorder="1" applyAlignment="1">
      <alignment horizontal="left"/>
    </xf>
    <xf numFmtId="0" fontId="17" fillId="2" borderId="115" xfId="0" applyFont="1" applyFill="1" applyBorder="1" applyAlignment="1">
      <alignment horizontal="left"/>
    </xf>
    <xf numFmtId="0" fontId="17" fillId="3" borderId="79" xfId="0" applyFont="1" applyFill="1" applyBorder="1" applyAlignment="1">
      <alignment horizontal="center"/>
    </xf>
    <xf numFmtId="0" fontId="17" fillId="3" borderId="123" xfId="0" applyFont="1" applyFill="1" applyBorder="1" applyAlignment="1">
      <alignment horizontal="center"/>
    </xf>
    <xf numFmtId="172" fontId="16" fillId="0" borderId="84" xfId="0" applyNumberFormat="1" applyFont="1" applyBorder="1" applyAlignment="1">
      <alignment horizontal="right"/>
    </xf>
    <xf numFmtId="172" fontId="16" fillId="0" borderId="86" xfId="0" applyNumberFormat="1" applyFont="1" applyBorder="1" applyAlignment="1">
      <alignment horizontal="right"/>
    </xf>
    <xf numFmtId="3" fontId="16" fillId="0" borderId="87" xfId="0" applyNumberFormat="1" applyFont="1" applyBorder="1" applyAlignment="1">
      <alignment horizontal="right"/>
    </xf>
    <xf numFmtId="0" fontId="24" fillId="0" borderId="0" xfId="0" applyFont="1" applyAlignment="1">
      <alignment horizontal="right" vertical="center" wrapText="1"/>
    </xf>
    <xf numFmtId="0" fontId="181" fillId="0" borderId="0" xfId="0" applyFont="1" applyAlignment="1">
      <alignment vertical="center"/>
    </xf>
    <xf numFmtId="175" fontId="16" fillId="0" borderId="68" xfId="0" applyNumberFormat="1" applyFont="1" applyBorder="1" applyAlignment="1">
      <alignment horizontal="right"/>
    </xf>
    <xf numFmtId="175" fontId="16" fillId="0" borderId="68" xfId="138" applyNumberFormat="1" applyFont="1" applyBorder="1" applyAlignment="1">
      <alignment horizontal="right"/>
    </xf>
    <xf numFmtId="0" fontId="17" fillId="10" borderId="80" xfId="0" applyFont="1" applyFill="1" applyBorder="1" applyAlignment="1">
      <alignment horizontal="center"/>
    </xf>
    <xf numFmtId="0" fontId="17" fillId="10" borderId="81" xfId="0" applyFont="1" applyFill="1" applyBorder="1" applyAlignment="1">
      <alignment horizontal="left"/>
    </xf>
    <xf numFmtId="171" fontId="16" fillId="0" borderId="84" xfId="0" applyNumberFormat="1" applyFont="1" applyBorder="1" applyAlignment="1">
      <alignment horizontal="right"/>
    </xf>
    <xf numFmtId="171" fontId="16" fillId="0" borderId="86" xfId="0" applyNumberFormat="1" applyFont="1" applyBorder="1" applyAlignment="1">
      <alignment horizontal="right"/>
    </xf>
    <xf numFmtId="0" fontId="17" fillId="10" borderId="80" xfId="0" applyFont="1" applyFill="1" applyBorder="1"/>
    <xf numFmtId="173" fontId="0" fillId="0" borderId="0" xfId="0" applyNumberFormat="1"/>
    <xf numFmtId="169" fontId="17" fillId="2" borderId="114" xfId="0" applyNumberFormat="1" applyFont="1" applyFill="1" applyBorder="1"/>
    <xf numFmtId="0" fontId="17" fillId="2" borderId="115" xfId="0" applyFont="1" applyFill="1" applyBorder="1"/>
    <xf numFmtId="173" fontId="16" fillId="0" borderId="84" xfId="0" applyNumberFormat="1" applyFont="1" applyBorder="1" applyAlignment="1">
      <alignment horizontal="right"/>
    </xf>
    <xf numFmtId="0" fontId="17" fillId="2" borderId="100" xfId="0" applyFont="1" applyFill="1" applyBorder="1" applyAlignment="1">
      <alignment horizontal="center" vertical="center"/>
    </xf>
    <xf numFmtId="0" fontId="17" fillId="2" borderId="97" xfId="0" applyFont="1" applyFill="1" applyBorder="1" applyAlignment="1">
      <alignment horizontal="left"/>
    </xf>
    <xf numFmtId="0" fontId="17" fillId="2" borderId="101" xfId="0" applyFont="1" applyFill="1" applyBorder="1" applyAlignment="1">
      <alignment horizontal="left"/>
    </xf>
    <xf numFmtId="170" fontId="16" fillId="0" borderId="84" xfId="0" applyNumberFormat="1" applyFont="1" applyBorder="1" applyAlignment="1">
      <alignment horizontal="right"/>
    </xf>
    <xf numFmtId="170" fontId="16" fillId="0" borderId="86" xfId="0" applyNumberFormat="1" applyFont="1" applyBorder="1" applyAlignment="1">
      <alignment horizontal="right"/>
    </xf>
    <xf numFmtId="0" fontId="17" fillId="2" borderId="97" xfId="0" applyFont="1" applyFill="1" applyBorder="1"/>
    <xf numFmtId="0" fontId="17" fillId="2" borderId="101" xfId="0" applyFont="1" applyFill="1" applyBorder="1"/>
    <xf numFmtId="170" fontId="16" fillId="0" borderId="84" xfId="0" applyNumberFormat="1" applyFont="1" applyBorder="1"/>
    <xf numFmtId="170" fontId="16" fillId="0" borderId="86" xfId="0" applyNumberFormat="1" applyFont="1" applyBorder="1"/>
    <xf numFmtId="0" fontId="16" fillId="0" borderId="84" xfId="0" applyFont="1" applyBorder="1" applyAlignment="1">
      <alignment horizontal="right"/>
    </xf>
    <xf numFmtId="0" fontId="16" fillId="0" borderId="84" xfId="0" applyFont="1" applyBorder="1"/>
    <xf numFmtId="0" fontId="114" fillId="0" borderId="0" xfId="0" applyFont="1" applyAlignment="1">
      <alignment horizontal="left" vertical="top" wrapText="1"/>
    </xf>
    <xf numFmtId="0" fontId="25" fillId="0" borderId="0" xfId="0" applyFont="1" applyAlignment="1">
      <alignment horizontal="left" vertical="top" wrapText="1"/>
    </xf>
    <xf numFmtId="0" fontId="17" fillId="7" borderId="24" xfId="0" applyFont="1" applyFill="1" applyBorder="1" applyAlignment="1">
      <alignment horizontal="center" vertical="center"/>
    </xf>
    <xf numFmtId="0" fontId="17" fillId="7" borderId="104" xfId="0" applyFont="1" applyFill="1" applyBorder="1" applyAlignment="1">
      <alignment horizontal="center" vertical="center"/>
    </xf>
    <xf numFmtId="0" fontId="0" fillId="0" borderId="0" xfId="0" applyAlignment="1">
      <alignment wrapText="1"/>
    </xf>
    <xf numFmtId="0" fontId="177" fillId="97" borderId="124" xfId="0" applyFont="1" applyFill="1" applyBorder="1" applyAlignment="1">
      <alignment horizontal="center" vertical="center" wrapText="1"/>
    </xf>
    <xf numFmtId="1" fontId="178" fillId="98" borderId="81" xfId="0" applyNumberFormat="1" applyFont="1" applyFill="1" applyBorder="1" applyAlignment="1">
      <alignment horizontal="right" vertical="center" shrinkToFit="1"/>
    </xf>
    <xf numFmtId="1" fontId="178" fillId="98" borderId="81" xfId="0" applyNumberFormat="1" applyFont="1" applyFill="1" applyBorder="1" applyAlignment="1">
      <alignment horizontal="center" vertical="center" shrinkToFit="1"/>
    </xf>
    <xf numFmtId="1" fontId="178" fillId="98" borderId="82" xfId="0" applyNumberFormat="1" applyFont="1" applyFill="1" applyBorder="1" applyAlignment="1">
      <alignment horizontal="right" vertical="center" shrinkToFit="1"/>
    </xf>
    <xf numFmtId="0" fontId="171" fillId="0" borderId="85" xfId="0" applyFont="1" applyBorder="1" applyAlignment="1">
      <alignment horizontal="right" vertical="top" wrapText="1"/>
    </xf>
    <xf numFmtId="209" fontId="178" fillId="97" borderId="130" xfId="0" applyNumberFormat="1" applyFont="1" applyFill="1" applyBorder="1" applyAlignment="1">
      <alignment horizontal="center" vertical="top" shrinkToFit="1"/>
    </xf>
    <xf numFmtId="0" fontId="171" fillId="0" borderId="87" xfId="0" applyFont="1" applyBorder="1" applyAlignment="1">
      <alignment horizontal="right" vertical="top" wrapText="1"/>
    </xf>
    <xf numFmtId="0" fontId="171" fillId="0" borderId="87" xfId="0" applyFont="1" applyBorder="1" applyAlignment="1">
      <alignment horizontal="right" vertical="top" shrinkToFit="1"/>
    </xf>
    <xf numFmtId="0" fontId="171" fillId="0" borderId="88" xfId="0" applyFont="1" applyBorder="1" applyAlignment="1">
      <alignment horizontal="right" vertical="top" wrapText="1"/>
    </xf>
    <xf numFmtId="0" fontId="17" fillId="12" borderId="81" xfId="0" applyFont="1" applyFill="1" applyBorder="1" applyAlignment="1">
      <alignment vertical="center"/>
    </xf>
    <xf numFmtId="0" fontId="17" fillId="12" borderId="82" xfId="0" applyFont="1" applyFill="1" applyBorder="1" applyAlignment="1">
      <alignment vertical="center"/>
    </xf>
    <xf numFmtId="0" fontId="16" fillId="0" borderId="87" xfId="0" applyFont="1" applyBorder="1" applyAlignment="1">
      <alignment horizontal="right" vertical="center" wrapText="1"/>
    </xf>
    <xf numFmtId="170" fontId="35" fillId="0" borderId="85" xfId="0" applyNumberFormat="1" applyFont="1" applyBorder="1" applyAlignment="1">
      <alignment horizontal="right"/>
    </xf>
    <xf numFmtId="170" fontId="35" fillId="0" borderId="87" xfId="0" applyNumberFormat="1" applyFont="1" applyBorder="1" applyAlignment="1">
      <alignment horizontal="right"/>
    </xf>
    <xf numFmtId="170" fontId="35" fillId="0" borderId="88" xfId="0" applyNumberFormat="1" applyFont="1" applyBorder="1" applyAlignment="1">
      <alignment horizontal="right"/>
    </xf>
    <xf numFmtId="0" fontId="35" fillId="0" borderId="87" xfId="0" applyFont="1" applyBorder="1" applyAlignment="1">
      <alignment horizontal="right"/>
    </xf>
    <xf numFmtId="176" fontId="16" fillId="0" borderId="68" xfId="0" applyNumberFormat="1" applyFont="1" applyBorder="1" applyAlignment="1">
      <alignment horizontal="center"/>
    </xf>
    <xf numFmtId="176" fontId="16" fillId="0" borderId="87" xfId="0" applyNumberFormat="1" applyFont="1" applyBorder="1" applyAlignment="1">
      <alignment horizontal="center"/>
    </xf>
    <xf numFmtId="210" fontId="5" fillId="0" borderId="0" xfId="138" applyNumberFormat="1"/>
    <xf numFmtId="170" fontId="176" fillId="0" borderId="68" xfId="0" applyNumberFormat="1" applyFont="1" applyBorder="1" applyAlignment="1">
      <alignment horizontal="right" vertical="top" shrinkToFit="1"/>
    </xf>
    <xf numFmtId="170" fontId="171" fillId="0" borderId="85" xfId="0" applyNumberFormat="1" applyFont="1" applyBorder="1" applyAlignment="1">
      <alignment horizontal="right" vertical="top" wrapText="1"/>
    </xf>
    <xf numFmtId="170" fontId="171" fillId="0" borderId="87" xfId="0" applyNumberFormat="1" applyFont="1" applyBorder="1" applyAlignment="1">
      <alignment horizontal="right" vertical="top" shrinkToFit="1"/>
    </xf>
    <xf numFmtId="172" fontId="52" fillId="0" borderId="85" xfId="0" applyNumberFormat="1" applyFont="1" applyBorder="1" applyAlignment="1">
      <alignment horizontal="right"/>
    </xf>
    <xf numFmtId="173" fontId="170" fillId="0" borderId="85" xfId="0" applyNumberFormat="1" applyFont="1" applyBorder="1" applyAlignment="1">
      <alignment horizontal="right" vertical="center"/>
    </xf>
    <xf numFmtId="173" fontId="170" fillId="0" borderId="88" xfId="0" applyNumberFormat="1" applyFont="1" applyBorder="1" applyAlignment="1">
      <alignment horizontal="right" vertical="center"/>
    </xf>
    <xf numFmtId="172" fontId="170" fillId="0" borderId="85" xfId="0" applyNumberFormat="1" applyFont="1" applyBorder="1" applyAlignment="1">
      <alignment horizontal="right"/>
    </xf>
    <xf numFmtId="3" fontId="16" fillId="0" borderId="88" xfId="0" applyNumberFormat="1" applyFont="1" applyBorder="1" applyAlignment="1">
      <alignment horizontal="right"/>
    </xf>
    <xf numFmtId="0" fontId="17" fillId="2" borderId="80" xfId="0" applyFont="1" applyFill="1" applyBorder="1" applyAlignment="1">
      <alignment vertical="center"/>
    </xf>
    <xf numFmtId="0" fontId="52" fillId="0" borderId="0" xfId="0" applyFont="1" applyAlignment="1">
      <alignment horizontal="left" vertical="top" wrapText="1"/>
    </xf>
    <xf numFmtId="173" fontId="16" fillId="0" borderId="68" xfId="22" applyNumberFormat="1" applyFont="1" applyFill="1" applyBorder="1" applyAlignment="1">
      <alignment horizontal="right"/>
    </xf>
    <xf numFmtId="1" fontId="16" fillId="0" borderId="68" xfId="22" applyNumberFormat="1" applyFont="1" applyFill="1" applyBorder="1" applyAlignment="1">
      <alignment horizontal="right"/>
    </xf>
    <xf numFmtId="1" fontId="16" fillId="0" borderId="84" xfId="0" applyNumberFormat="1" applyFont="1" applyBorder="1" applyAlignment="1">
      <alignment horizontal="right"/>
    </xf>
    <xf numFmtId="1" fontId="16" fillId="0" borderId="86" xfId="0" applyNumberFormat="1" applyFont="1" applyBorder="1" applyAlignment="1">
      <alignment horizontal="right"/>
    </xf>
    <xf numFmtId="1" fontId="16" fillId="0" borderId="87" xfId="22" applyNumberFormat="1" applyFont="1" applyFill="1" applyBorder="1" applyAlignment="1">
      <alignment horizontal="right"/>
    </xf>
    <xf numFmtId="1" fontId="16" fillId="0" borderId="88" xfId="22" applyNumberFormat="1" applyFont="1" applyFill="1" applyBorder="1" applyAlignment="1">
      <alignment horizontal="right"/>
    </xf>
    <xf numFmtId="0" fontId="17" fillId="3" borderId="80" xfId="0" applyFont="1" applyFill="1" applyBorder="1"/>
    <xf numFmtId="170" fontId="16" fillId="0" borderId="84" xfId="0" applyNumberFormat="1" applyFont="1" applyBorder="1" applyAlignment="1">
      <alignment horizontal="right" vertical="center" wrapText="1"/>
    </xf>
    <xf numFmtId="170" fontId="16" fillId="0" borderId="84" xfId="0" applyNumberFormat="1" applyFont="1" applyBorder="1" applyAlignment="1">
      <alignment horizontal="right" wrapText="1"/>
    </xf>
    <xf numFmtId="170" fontId="16" fillId="0" borderId="86" xfId="0" applyNumberFormat="1" applyFont="1" applyBorder="1" applyAlignment="1">
      <alignment horizontal="right" vertical="center" wrapText="1"/>
    </xf>
    <xf numFmtId="1" fontId="178" fillId="98" borderId="80" xfId="0" applyNumberFormat="1" applyFont="1" applyFill="1" applyBorder="1" applyAlignment="1">
      <alignment horizontal="right" vertical="center" shrinkToFit="1"/>
    </xf>
    <xf numFmtId="0" fontId="171" fillId="0" borderId="84" xfId="0" applyFont="1" applyBorder="1" applyAlignment="1">
      <alignment horizontal="right" vertical="top" wrapText="1"/>
    </xf>
    <xf numFmtId="170" fontId="171" fillId="0" borderId="84" xfId="0" applyNumberFormat="1" applyFont="1" applyBorder="1" applyAlignment="1">
      <alignment horizontal="right" vertical="top" wrapText="1"/>
    </xf>
    <xf numFmtId="0" fontId="171" fillId="0" borderId="86" xfId="0" applyFont="1" applyBorder="1" applyAlignment="1">
      <alignment horizontal="right" vertical="top" wrapText="1"/>
    </xf>
    <xf numFmtId="0" fontId="17" fillId="6" borderId="112" xfId="0" applyFont="1" applyFill="1" applyBorder="1" applyAlignment="1">
      <alignment horizontal="center" vertical="center"/>
    </xf>
    <xf numFmtId="0" fontId="17" fillId="12" borderId="80" xfId="0" applyFont="1" applyFill="1" applyBorder="1"/>
    <xf numFmtId="0" fontId="16" fillId="0" borderId="84" xfId="0" applyFont="1" applyBorder="1" applyAlignment="1">
      <alignment horizontal="right" vertical="center" wrapText="1"/>
    </xf>
    <xf numFmtId="211" fontId="178" fillId="97" borderId="116" xfId="0" applyNumberFormat="1" applyFont="1" applyFill="1" applyBorder="1" applyAlignment="1">
      <alignment horizontal="center" vertical="top" shrinkToFit="1"/>
    </xf>
    <xf numFmtId="0" fontId="177" fillId="97" borderId="125" xfId="0" applyFont="1" applyFill="1" applyBorder="1" applyAlignment="1">
      <alignment horizontal="center" vertical="top" wrapText="1"/>
    </xf>
    <xf numFmtId="211" fontId="178" fillId="97" borderId="130" xfId="0" applyNumberFormat="1" applyFont="1" applyFill="1" applyBorder="1" applyAlignment="1">
      <alignment horizontal="center" vertical="top" shrinkToFit="1"/>
    </xf>
    <xf numFmtId="170" fontId="17" fillId="2" borderId="97" xfId="0" applyNumberFormat="1" applyFont="1" applyFill="1" applyBorder="1"/>
    <xf numFmtId="170" fontId="17" fillId="2" borderId="101" xfId="0" applyNumberFormat="1" applyFont="1" applyFill="1" applyBorder="1"/>
    <xf numFmtId="0" fontId="17" fillId="2" borderId="97" xfId="0" applyFont="1" applyFill="1" applyBorder="1" applyAlignment="1">
      <alignment horizontal="center" vertical="center"/>
    </xf>
    <xf numFmtId="170" fontId="35" fillId="0" borderId="84" xfId="0" applyNumberFormat="1" applyFont="1" applyBorder="1"/>
    <xf numFmtId="170" fontId="35" fillId="0" borderId="84" xfId="0" applyNumberFormat="1" applyFont="1" applyBorder="1" applyAlignment="1">
      <alignment horizontal="right"/>
    </xf>
    <xf numFmtId="170" fontId="35" fillId="0" borderId="86" xfId="0" applyNumberFormat="1" applyFont="1" applyBorder="1"/>
    <xf numFmtId="170" fontId="35" fillId="0" borderId="88" xfId="0" applyNumberFormat="1" applyFont="1" applyBorder="1"/>
    <xf numFmtId="0" fontId="17" fillId="7" borderId="92" xfId="0" applyFont="1" applyFill="1" applyBorder="1" applyAlignment="1">
      <alignment horizontal="center" vertical="center"/>
    </xf>
    <xf numFmtId="0" fontId="17" fillId="7" borderId="80" xfId="0" applyFont="1" applyFill="1" applyBorder="1" applyAlignment="1">
      <alignment horizontal="center" vertical="center" wrapText="1"/>
    </xf>
    <xf numFmtId="0" fontId="17" fillId="2" borderId="112" xfId="0" applyFont="1" applyFill="1" applyBorder="1" applyAlignment="1">
      <alignment horizontal="center" vertical="center"/>
    </xf>
    <xf numFmtId="0" fontId="17" fillId="2" borderId="112" xfId="0" applyFont="1" applyFill="1" applyBorder="1" applyAlignment="1">
      <alignment horizontal="center"/>
    </xf>
    <xf numFmtId="0" fontId="17" fillId="102" borderId="68" xfId="0" applyFont="1" applyFill="1" applyBorder="1"/>
    <xf numFmtId="0" fontId="17" fillId="102" borderId="99" xfId="0" applyFont="1" applyFill="1" applyBorder="1"/>
    <xf numFmtId="0" fontId="184" fillId="0" borderId="0" xfId="0" applyFont="1"/>
    <xf numFmtId="0" fontId="29" fillId="0" borderId="0" xfId="0" applyFont="1"/>
    <xf numFmtId="179" fontId="16" fillId="0" borderId="68" xfId="0" applyNumberFormat="1" applyFont="1" applyBorder="1" applyAlignment="1">
      <alignment horizontal="right"/>
    </xf>
    <xf numFmtId="0" fontId="16" fillId="0" borderId="134" xfId="0" applyFont="1" applyBorder="1" applyAlignment="1">
      <alignment horizontal="right"/>
    </xf>
    <xf numFmtId="171" fontId="16" fillId="0" borderId="134" xfId="0" applyNumberFormat="1" applyFont="1" applyBorder="1" applyAlignment="1">
      <alignment horizontal="right"/>
    </xf>
    <xf numFmtId="1" fontId="16" fillId="0" borderId="134" xfId="0" applyNumberFormat="1" applyFont="1" applyBorder="1" applyAlignment="1">
      <alignment horizontal="right"/>
    </xf>
    <xf numFmtId="170" fontId="16" fillId="0" borderId="134" xfId="0" applyNumberFormat="1" applyFont="1" applyBorder="1" applyAlignment="1">
      <alignment horizontal="right"/>
    </xf>
    <xf numFmtId="0" fontId="17" fillId="3" borderId="135" xfId="0" applyFont="1" applyFill="1" applyBorder="1" applyAlignment="1">
      <alignment horizontal="center"/>
    </xf>
    <xf numFmtId="0" fontId="17" fillId="3" borderId="136" xfId="0" applyFont="1" applyFill="1" applyBorder="1" applyAlignment="1">
      <alignment horizontal="center"/>
    </xf>
    <xf numFmtId="0" fontId="17" fillId="3" borderId="137" xfId="0" applyFont="1" applyFill="1" applyBorder="1" applyAlignment="1">
      <alignment horizontal="center"/>
    </xf>
    <xf numFmtId="0" fontId="16" fillId="0" borderId="138" xfId="0" applyFont="1" applyBorder="1" applyAlignment="1">
      <alignment horizontal="right"/>
    </xf>
    <xf numFmtId="171" fontId="16" fillId="0" borderId="139" xfId="0" applyNumberFormat="1" applyFont="1" applyBorder="1" applyAlignment="1">
      <alignment horizontal="right"/>
    </xf>
    <xf numFmtId="1" fontId="16" fillId="0" borderId="139" xfId="0" applyNumberFormat="1" applyFont="1" applyBorder="1" applyAlignment="1">
      <alignment horizontal="right"/>
    </xf>
    <xf numFmtId="171" fontId="16" fillId="0" borderId="138" xfId="0" applyNumberFormat="1" applyFont="1" applyBorder="1" applyAlignment="1">
      <alignment horizontal="right"/>
    </xf>
    <xf numFmtId="170" fontId="16" fillId="0" borderId="139" xfId="0" applyNumberFormat="1" applyFont="1" applyBorder="1" applyAlignment="1">
      <alignment horizontal="right"/>
    </xf>
    <xf numFmtId="0" fontId="16" fillId="0" borderId="140" xfId="0" applyFont="1" applyBorder="1" applyAlignment="1">
      <alignment horizontal="right"/>
    </xf>
    <xf numFmtId="0" fontId="16" fillId="0" borderId="141" xfId="0" applyFont="1" applyBorder="1" applyAlignment="1">
      <alignment horizontal="right"/>
    </xf>
    <xf numFmtId="171" fontId="16" fillId="0" borderId="141" xfId="0" applyNumberFormat="1" applyFont="1" applyBorder="1" applyAlignment="1">
      <alignment horizontal="right"/>
    </xf>
    <xf numFmtId="0" fontId="16" fillId="0" borderId="142" xfId="0" applyFont="1" applyBorder="1" applyAlignment="1">
      <alignment horizontal="right"/>
    </xf>
    <xf numFmtId="0" fontId="17" fillId="3" borderId="135" xfId="0" applyFont="1" applyFill="1" applyBorder="1"/>
    <xf numFmtId="0" fontId="17" fillId="3" borderId="136" xfId="0" applyFont="1" applyFill="1" applyBorder="1"/>
    <xf numFmtId="170" fontId="16" fillId="0" borderId="138" xfId="0" applyNumberFormat="1" applyFont="1" applyBorder="1" applyAlignment="1">
      <alignment horizontal="right"/>
    </xf>
    <xf numFmtId="0" fontId="16" fillId="0" borderId="139" xfId="0" applyFont="1" applyBorder="1" applyAlignment="1">
      <alignment horizontal="right"/>
    </xf>
    <xf numFmtId="170" fontId="16" fillId="0" borderId="140" xfId="0" applyNumberFormat="1" applyFont="1" applyBorder="1" applyAlignment="1">
      <alignment horizontal="right"/>
    </xf>
    <xf numFmtId="170" fontId="16" fillId="0" borderId="141" xfId="0" applyNumberFormat="1" applyFont="1" applyBorder="1" applyAlignment="1">
      <alignment horizontal="right"/>
    </xf>
    <xf numFmtId="170" fontId="16" fillId="0" borderId="142" xfId="0" applyNumberFormat="1" applyFont="1" applyBorder="1" applyAlignment="1">
      <alignment horizontal="right"/>
    </xf>
    <xf numFmtId="1" fontId="16" fillId="0" borderId="138" xfId="0" applyNumberFormat="1" applyFont="1" applyBorder="1" applyAlignment="1">
      <alignment horizontal="right"/>
    </xf>
    <xf numFmtId="1" fontId="16" fillId="0" borderId="140" xfId="0" applyNumberFormat="1" applyFont="1" applyBorder="1" applyAlignment="1">
      <alignment horizontal="right"/>
    </xf>
    <xf numFmtId="1" fontId="16" fillId="0" borderId="141" xfId="0" applyNumberFormat="1" applyFont="1" applyBorder="1" applyAlignment="1">
      <alignment horizontal="right"/>
    </xf>
    <xf numFmtId="1" fontId="16" fillId="0" borderId="142" xfId="0" applyNumberFormat="1" applyFont="1" applyBorder="1" applyAlignment="1">
      <alignment horizontal="right"/>
    </xf>
    <xf numFmtId="1" fontId="16" fillId="0" borderId="134" xfId="0" applyNumberFormat="1" applyFont="1" applyBorder="1"/>
    <xf numFmtId="1" fontId="16" fillId="0" borderId="139" xfId="0" applyNumberFormat="1" applyFont="1" applyBorder="1"/>
    <xf numFmtId="1" fontId="16" fillId="0" borderId="141" xfId="0" applyNumberFormat="1" applyFont="1" applyBorder="1"/>
    <xf numFmtId="0" fontId="16" fillId="0" borderId="134" xfId="0" applyFont="1" applyBorder="1"/>
    <xf numFmtId="171" fontId="35" fillId="0" borderId="134" xfId="0" applyNumberFormat="1" applyFont="1" applyBorder="1" applyAlignment="1">
      <alignment horizontal="right"/>
    </xf>
    <xf numFmtId="205" fontId="35" fillId="0" borderId="134" xfId="0" applyNumberFormat="1" applyFont="1" applyBorder="1" applyAlignment="1">
      <alignment horizontal="center" vertical="center" wrapText="1"/>
    </xf>
    <xf numFmtId="172" fontId="35" fillId="0" borderId="134" xfId="0" applyNumberFormat="1" applyFont="1" applyBorder="1" applyAlignment="1">
      <alignment horizontal="right"/>
    </xf>
    <xf numFmtId="0" fontId="35" fillId="0" borderId="134" xfId="0" applyFont="1" applyBorder="1"/>
    <xf numFmtId="1" fontId="35" fillId="0" borderId="134" xfId="0" applyNumberFormat="1" applyFont="1" applyBorder="1" applyAlignment="1">
      <alignment horizontal="right"/>
    </xf>
    <xf numFmtId="205" fontId="35" fillId="0" borderId="134" xfId="0" applyNumberFormat="1" applyFont="1" applyBorder="1" applyAlignment="1">
      <alignment horizontal="right"/>
    </xf>
    <xf numFmtId="0" fontId="35" fillId="0" borderId="134" xfId="0" applyFont="1" applyBorder="1" applyAlignment="1">
      <alignment horizontal="right"/>
    </xf>
    <xf numFmtId="171" fontId="35" fillId="0" borderId="139" xfId="0" applyNumberFormat="1" applyFont="1" applyBorder="1" applyAlignment="1">
      <alignment horizontal="right"/>
    </xf>
    <xf numFmtId="171" fontId="35" fillId="0" borderId="138" xfId="0" applyNumberFormat="1" applyFont="1" applyBorder="1" applyAlignment="1">
      <alignment horizontal="right"/>
    </xf>
    <xf numFmtId="171" fontId="16" fillId="0" borderId="140" xfId="0" applyNumberFormat="1" applyFont="1" applyBorder="1" applyAlignment="1">
      <alignment horizontal="right"/>
    </xf>
    <xf numFmtId="171" fontId="35" fillId="0" borderId="141" xfId="0" applyNumberFormat="1" applyFont="1" applyBorder="1" applyAlignment="1">
      <alignment horizontal="right"/>
    </xf>
    <xf numFmtId="171" fontId="35" fillId="0" borderId="142" xfId="0" applyNumberFormat="1" applyFont="1" applyBorder="1" applyAlignment="1">
      <alignment horizontal="right"/>
    </xf>
    <xf numFmtId="0" fontId="17" fillId="2" borderId="113" xfId="0" applyFont="1" applyFill="1" applyBorder="1"/>
    <xf numFmtId="170" fontId="16" fillId="0" borderId="134" xfId="207" applyNumberFormat="1" applyFont="1" applyBorder="1" applyAlignment="1">
      <alignment horizontal="right"/>
    </xf>
    <xf numFmtId="0" fontId="16" fillId="0" borderId="134" xfId="207" applyFont="1" applyBorder="1" applyAlignment="1">
      <alignment horizontal="right"/>
    </xf>
    <xf numFmtId="0" fontId="17" fillId="2" borderId="100" xfId="0" applyFont="1" applyFill="1" applyBorder="1" applyAlignment="1">
      <alignment vertical="center"/>
    </xf>
    <xf numFmtId="170" fontId="16" fillId="0" borderId="139" xfId="207" applyNumberFormat="1" applyFont="1" applyBorder="1" applyAlignment="1">
      <alignment horizontal="right"/>
    </xf>
    <xf numFmtId="170" fontId="16" fillId="0" borderId="141" xfId="207" applyNumberFormat="1" applyFont="1" applyBorder="1" applyAlignment="1">
      <alignment horizontal="right"/>
    </xf>
    <xf numFmtId="170" fontId="16" fillId="0" borderId="142" xfId="207" applyNumberFormat="1" applyFont="1" applyBorder="1" applyAlignment="1">
      <alignment horizontal="right"/>
    </xf>
    <xf numFmtId="0" fontId="17" fillId="2" borderId="100" xfId="0" applyFont="1" applyFill="1" applyBorder="1"/>
    <xf numFmtId="0" fontId="17" fillId="3" borderId="143" xfId="0" applyFont="1" applyFill="1" applyBorder="1"/>
    <xf numFmtId="0" fontId="17" fillId="3" borderId="144" xfId="0" applyFont="1" applyFill="1" applyBorder="1"/>
    <xf numFmtId="0" fontId="17" fillId="3" borderId="144" xfId="0" applyFont="1" applyFill="1" applyBorder="1" applyAlignment="1">
      <alignment horizontal="center"/>
    </xf>
    <xf numFmtId="0" fontId="17" fillId="3" borderId="145" xfId="0" applyFont="1" applyFill="1" applyBorder="1" applyAlignment="1">
      <alignment horizontal="center"/>
    </xf>
    <xf numFmtId="0" fontId="17" fillId="3" borderId="146" xfId="0" applyFont="1" applyFill="1" applyBorder="1" applyAlignment="1">
      <alignment horizontal="center"/>
    </xf>
    <xf numFmtId="208" fontId="16" fillId="0" borderId="134" xfId="1925" applyNumberFormat="1" applyFont="1" applyFill="1" applyBorder="1" applyAlignment="1">
      <alignment horizontal="right"/>
    </xf>
    <xf numFmtId="0" fontId="17" fillId="3" borderId="137" xfId="0" applyFont="1" applyFill="1" applyBorder="1"/>
    <xf numFmtId="208" fontId="16" fillId="0" borderId="139" xfId="1925" applyNumberFormat="1" applyFont="1" applyFill="1" applyBorder="1" applyAlignment="1">
      <alignment horizontal="right"/>
    </xf>
    <xf numFmtId="0" fontId="16" fillId="0" borderId="134" xfId="1925" applyNumberFormat="1" applyFont="1" applyFill="1" applyBorder="1" applyAlignment="1">
      <alignment horizontal="right"/>
    </xf>
    <xf numFmtId="0" fontId="16" fillId="0" borderId="138" xfId="1925" applyNumberFormat="1" applyFont="1" applyFill="1" applyBorder="1" applyAlignment="1">
      <alignment horizontal="right"/>
    </xf>
    <xf numFmtId="0" fontId="16" fillId="0" borderId="140" xfId="1925" applyNumberFormat="1" applyFont="1" applyFill="1" applyBorder="1" applyAlignment="1">
      <alignment horizontal="right"/>
    </xf>
    <xf numFmtId="0" fontId="16" fillId="0" borderId="141" xfId="1925" applyNumberFormat="1" applyFont="1" applyFill="1" applyBorder="1" applyAlignment="1">
      <alignment horizontal="right"/>
    </xf>
    <xf numFmtId="170" fontId="16" fillId="0" borderId="134" xfId="1925" applyNumberFormat="1" applyFont="1" applyFill="1" applyBorder="1" applyAlignment="1">
      <alignment horizontal="right"/>
    </xf>
    <xf numFmtId="170" fontId="16" fillId="0" borderId="139" xfId="1925" applyNumberFormat="1" applyFont="1" applyFill="1" applyBorder="1" applyAlignment="1">
      <alignment horizontal="right"/>
    </xf>
    <xf numFmtId="0" fontId="17" fillId="6" borderId="97" xfId="0" applyFont="1" applyFill="1" applyBorder="1"/>
    <xf numFmtId="0" fontId="16" fillId="6" borderId="97" xfId="0" applyFont="1" applyFill="1" applyBorder="1" applyAlignment="1">
      <alignment horizontal="left" indent="1"/>
    </xf>
    <xf numFmtId="207" fontId="16" fillId="0" borderId="84" xfId="1925" applyNumberFormat="1" applyFont="1" applyFill="1" applyBorder="1" applyAlignment="1">
      <alignment horizontal="right" vertical="center" wrapText="1"/>
    </xf>
    <xf numFmtId="207" fontId="16" fillId="0" borderId="86" xfId="1925" applyNumberFormat="1" applyFont="1" applyFill="1" applyBorder="1" applyAlignment="1">
      <alignment horizontal="right" vertical="center" wrapText="1"/>
    </xf>
    <xf numFmtId="0" fontId="17" fillId="9" borderId="100" xfId="0" applyFont="1" applyFill="1" applyBorder="1" applyAlignment="1">
      <alignment vertical="center"/>
    </xf>
    <xf numFmtId="0" fontId="17" fillId="9" borderId="97" xfId="0" applyFont="1" applyFill="1" applyBorder="1"/>
    <xf numFmtId="0" fontId="17" fillId="9" borderId="97" xfId="0" applyFont="1" applyFill="1" applyBorder="1" applyAlignment="1">
      <alignment horizontal="left"/>
    </xf>
    <xf numFmtId="0" fontId="17" fillId="9" borderId="100" xfId="0" applyFont="1" applyFill="1" applyBorder="1"/>
    <xf numFmtId="2" fontId="16" fillId="0" borderId="84" xfId="0" applyNumberFormat="1" applyFont="1" applyBorder="1" applyAlignment="1">
      <alignment horizontal="right"/>
    </xf>
    <xf numFmtId="2" fontId="16" fillId="0" borderId="85" xfId="0" applyNumberFormat="1" applyFont="1" applyBorder="1" applyAlignment="1">
      <alignment horizontal="right" vertical="center" wrapText="1"/>
    </xf>
    <xf numFmtId="2" fontId="16" fillId="0" borderId="86" xfId="0" applyNumberFormat="1" applyFont="1" applyBorder="1" applyAlignment="1">
      <alignment horizontal="right"/>
    </xf>
    <xf numFmtId="2" fontId="16" fillId="0" borderId="88" xfId="0" applyNumberFormat="1" applyFont="1" applyBorder="1" applyAlignment="1">
      <alignment horizontal="right" vertical="center" wrapText="1"/>
    </xf>
    <xf numFmtId="172" fontId="52" fillId="0" borderId="97" xfId="0" applyNumberFormat="1" applyFont="1" applyBorder="1" applyAlignment="1">
      <alignment horizontal="right"/>
    </xf>
    <xf numFmtId="172" fontId="170" fillId="0" borderId="97" xfId="0" applyNumberFormat="1" applyFont="1" applyBorder="1" applyAlignment="1">
      <alignment horizontal="right"/>
    </xf>
    <xf numFmtId="0" fontId="17" fillId="3" borderId="124" xfId="0" applyFont="1" applyFill="1" applyBorder="1" applyAlignment="1">
      <alignment horizontal="center"/>
    </xf>
    <xf numFmtId="0" fontId="17" fillId="3" borderId="148" xfId="0" applyFont="1" applyFill="1" applyBorder="1" applyAlignment="1">
      <alignment horizontal="center"/>
    </xf>
    <xf numFmtId="0" fontId="17" fillId="3" borderId="149" xfId="0" applyFont="1" applyFill="1" applyBorder="1" applyAlignment="1">
      <alignment horizontal="center"/>
    </xf>
    <xf numFmtId="0" fontId="16" fillId="0" borderId="150" xfId="0" applyFont="1" applyBorder="1" applyAlignment="1">
      <alignment horizontal="right"/>
    </xf>
    <xf numFmtId="0" fontId="16" fillId="0" borderId="151" xfId="0" applyFont="1" applyBorder="1" applyAlignment="1">
      <alignment horizontal="right"/>
    </xf>
    <xf numFmtId="1" fontId="16" fillId="0" borderId="151" xfId="0" applyNumberFormat="1" applyFont="1" applyBorder="1" applyAlignment="1">
      <alignment horizontal="right"/>
    </xf>
    <xf numFmtId="171" fontId="16" fillId="0" borderId="150" xfId="0" applyNumberFormat="1" applyFont="1" applyBorder="1" applyAlignment="1">
      <alignment horizontal="right"/>
    </xf>
    <xf numFmtId="171" fontId="16" fillId="0" borderId="151" xfId="0" applyNumberFormat="1" applyFont="1" applyBorder="1" applyAlignment="1">
      <alignment horizontal="right"/>
    </xf>
    <xf numFmtId="1" fontId="16" fillId="0" borderId="152" xfId="0" applyNumberFormat="1" applyFont="1" applyBorder="1" applyAlignment="1">
      <alignment horizontal="right"/>
    </xf>
    <xf numFmtId="1" fontId="16" fillId="0" borderId="153" xfId="0" applyNumberFormat="1" applyFont="1" applyBorder="1" applyAlignment="1">
      <alignment horizontal="right"/>
    </xf>
    <xf numFmtId="1" fontId="16" fillId="0" borderId="154" xfId="0" applyNumberFormat="1" applyFont="1" applyBorder="1" applyAlignment="1">
      <alignment horizontal="right"/>
    </xf>
    <xf numFmtId="0" fontId="17" fillId="3" borderId="155" xfId="0" applyFont="1" applyFill="1" applyBorder="1"/>
    <xf numFmtId="0" fontId="17" fillId="3" borderId="156" xfId="0" applyFont="1" applyFill="1" applyBorder="1"/>
    <xf numFmtId="0" fontId="17" fillId="3" borderId="156" xfId="0" applyFont="1" applyFill="1" applyBorder="1" applyAlignment="1">
      <alignment horizontal="center"/>
    </xf>
    <xf numFmtId="0" fontId="17" fillId="3" borderId="157" xfId="0" applyFont="1" applyFill="1" applyBorder="1" applyAlignment="1">
      <alignment horizontal="center"/>
    </xf>
    <xf numFmtId="171" fontId="35" fillId="0" borderId="68" xfId="0" applyNumberFormat="1" applyFont="1" applyBorder="1" applyAlignment="1">
      <alignment horizontal="right"/>
    </xf>
    <xf numFmtId="171" fontId="35" fillId="0" borderId="80" xfId="0" applyNumberFormat="1" applyFont="1" applyBorder="1" applyAlignment="1">
      <alignment horizontal="right"/>
    </xf>
    <xf numFmtId="171" fontId="35" fillId="0" borderId="81" xfId="0" applyNumberFormat="1" applyFont="1" applyBorder="1" applyAlignment="1">
      <alignment horizontal="right"/>
    </xf>
    <xf numFmtId="171" fontId="35" fillId="0" borderId="82" xfId="0" applyNumberFormat="1" applyFont="1" applyBorder="1" applyAlignment="1">
      <alignment horizontal="right"/>
    </xf>
    <xf numFmtId="171" fontId="35" fillId="0" borderId="84" xfId="0" applyNumberFormat="1" applyFont="1" applyBorder="1" applyAlignment="1">
      <alignment horizontal="right"/>
    </xf>
    <xf numFmtId="171" fontId="35" fillId="0" borderId="85" xfId="0" applyNumberFormat="1" applyFont="1" applyBorder="1" applyAlignment="1">
      <alignment horizontal="right"/>
    </xf>
    <xf numFmtId="171" fontId="35" fillId="0" borderId="86" xfId="0" applyNumberFormat="1" applyFont="1" applyBorder="1" applyAlignment="1">
      <alignment horizontal="right"/>
    </xf>
    <xf numFmtId="171" fontId="35" fillId="0" borderId="87" xfId="0" applyNumberFormat="1" applyFont="1" applyBorder="1" applyAlignment="1">
      <alignment horizontal="right"/>
    </xf>
    <xf numFmtId="171" fontId="35" fillId="0" borderId="88" xfId="0" applyNumberFormat="1" applyFont="1" applyBorder="1" applyAlignment="1">
      <alignment horizontal="right"/>
    </xf>
    <xf numFmtId="171" fontId="35" fillId="0" borderId="158" xfId="0" applyNumberFormat="1" applyFont="1" applyBorder="1" applyAlignment="1">
      <alignment horizontal="right"/>
    </xf>
    <xf numFmtId="171" fontId="35" fillId="0" borderId="159" xfId="0" applyNumberFormat="1" applyFont="1" applyBorder="1" applyAlignment="1">
      <alignment horizontal="right"/>
    </xf>
    <xf numFmtId="171" fontId="35" fillId="0" borderId="160" xfId="0" applyNumberFormat="1" applyFont="1" applyBorder="1" applyAlignment="1">
      <alignment horizontal="right"/>
    </xf>
    <xf numFmtId="0" fontId="16" fillId="0" borderId="139" xfId="207" applyFont="1" applyBorder="1" applyAlignment="1">
      <alignment horizontal="right"/>
    </xf>
    <xf numFmtId="173" fontId="35" fillId="0" borderId="80" xfId="0" applyNumberFormat="1" applyFont="1" applyBorder="1" applyAlignment="1">
      <alignment horizontal="right"/>
    </xf>
    <xf numFmtId="173" fontId="35" fillId="0" borderId="81" xfId="0" applyNumberFormat="1" applyFont="1" applyBorder="1" applyAlignment="1">
      <alignment horizontal="right"/>
    </xf>
    <xf numFmtId="173" fontId="35" fillId="0" borderId="82" xfId="0" applyNumberFormat="1" applyFont="1" applyBorder="1" applyAlignment="1">
      <alignment horizontal="right"/>
    </xf>
    <xf numFmtId="173" fontId="35" fillId="0" borderId="84" xfId="0" applyNumberFormat="1" applyFont="1" applyBorder="1" applyAlignment="1">
      <alignment horizontal="right"/>
    </xf>
    <xf numFmtId="173" fontId="35" fillId="0" borderId="85" xfId="0" applyNumberFormat="1" applyFont="1" applyBorder="1" applyAlignment="1">
      <alignment horizontal="right"/>
    </xf>
    <xf numFmtId="173" fontId="35" fillId="0" borderId="86" xfId="0" applyNumberFormat="1" applyFont="1" applyBorder="1" applyAlignment="1">
      <alignment horizontal="right"/>
    </xf>
    <xf numFmtId="173" fontId="35" fillId="0" borderId="87" xfId="0" applyNumberFormat="1" applyFont="1" applyBorder="1" applyAlignment="1">
      <alignment horizontal="right"/>
    </xf>
    <xf numFmtId="173" fontId="35" fillId="0" borderId="88" xfId="0" applyNumberFormat="1" applyFont="1" applyBorder="1" applyAlignment="1">
      <alignment horizontal="right"/>
    </xf>
    <xf numFmtId="1" fontId="16" fillId="0" borderId="136" xfId="0" applyNumberFormat="1" applyFont="1" applyBorder="1" applyAlignment="1">
      <alignment horizontal="right"/>
    </xf>
    <xf numFmtId="1" fontId="16" fillId="0" borderId="137" xfId="0" applyNumberFormat="1" applyFont="1" applyBorder="1" applyAlignment="1">
      <alignment horizontal="right"/>
    </xf>
    <xf numFmtId="1" fontId="16" fillId="0" borderId="135" xfId="0" applyNumberFormat="1" applyFont="1" applyBorder="1" applyAlignment="1">
      <alignment horizontal="right"/>
    </xf>
    <xf numFmtId="0" fontId="16" fillId="0" borderId="139" xfId="1925" applyNumberFormat="1" applyFont="1" applyFill="1" applyBorder="1" applyAlignment="1">
      <alignment horizontal="right"/>
    </xf>
    <xf numFmtId="170" fontId="16" fillId="0" borderId="138" xfId="1925" applyNumberFormat="1" applyFont="1" applyFill="1" applyBorder="1" applyAlignment="1">
      <alignment horizontal="right"/>
    </xf>
    <xf numFmtId="0" fontId="16" fillId="0" borderId="142" xfId="1925" applyNumberFormat="1" applyFont="1" applyFill="1" applyBorder="1" applyAlignment="1">
      <alignment horizontal="right"/>
    </xf>
    <xf numFmtId="170" fontId="16" fillId="0" borderId="141" xfId="1925" applyNumberFormat="1" applyFont="1" applyFill="1" applyBorder="1" applyAlignment="1">
      <alignment horizontal="right"/>
    </xf>
    <xf numFmtId="0" fontId="0" fillId="0" borderId="0" xfId="0" applyAlignment="1">
      <alignment vertical="center" wrapText="1"/>
    </xf>
    <xf numFmtId="0" fontId="17" fillId="9" borderId="147" xfId="0" applyFont="1" applyFill="1" applyBorder="1" applyAlignment="1">
      <alignment horizontal="center" vertical="center"/>
    </xf>
    <xf numFmtId="173" fontId="17" fillId="8" borderId="97" xfId="0" applyNumberFormat="1" applyFont="1" applyFill="1" applyBorder="1" applyAlignment="1">
      <alignment horizontal="left"/>
    </xf>
    <xf numFmtId="0" fontId="17" fillId="3" borderId="103" xfId="0" applyFont="1" applyFill="1" applyBorder="1" applyAlignment="1">
      <alignment vertical="center"/>
    </xf>
    <xf numFmtId="0" fontId="17" fillId="3" borderId="147" xfId="0" applyFont="1" applyFill="1" applyBorder="1" applyAlignment="1">
      <alignment vertical="center"/>
    </xf>
    <xf numFmtId="173" fontId="52" fillId="0" borderId="80" xfId="0" applyNumberFormat="1" applyFont="1" applyBorder="1" applyAlignment="1">
      <alignment horizontal="right"/>
    </xf>
    <xf numFmtId="173" fontId="52" fillId="0" borderId="81" xfId="0" applyNumberFormat="1" applyFont="1" applyBorder="1" applyAlignment="1">
      <alignment horizontal="right"/>
    </xf>
    <xf numFmtId="173" fontId="52" fillId="0" borderId="82" xfId="0" applyNumberFormat="1" applyFont="1" applyBorder="1" applyAlignment="1">
      <alignment horizontal="right"/>
    </xf>
    <xf numFmtId="173" fontId="52" fillId="0" borderId="84" xfId="0" applyNumberFormat="1" applyFont="1" applyBorder="1" applyAlignment="1">
      <alignment horizontal="right"/>
    </xf>
    <xf numFmtId="173" fontId="52" fillId="0" borderId="90" xfId="0" applyNumberFormat="1" applyFont="1" applyBorder="1" applyAlignment="1">
      <alignment horizontal="right"/>
    </xf>
    <xf numFmtId="173" fontId="52" fillId="0" borderId="79" xfId="0" applyNumberFormat="1" applyFont="1" applyBorder="1" applyAlignment="1">
      <alignment horizontal="right"/>
    </xf>
    <xf numFmtId="173" fontId="52" fillId="0" borderId="123" xfId="0" applyNumberFormat="1" applyFont="1" applyBorder="1" applyAlignment="1">
      <alignment horizontal="right"/>
    </xf>
    <xf numFmtId="173" fontId="170" fillId="0" borderId="80" xfId="0" applyNumberFormat="1" applyFont="1" applyBorder="1" applyAlignment="1">
      <alignment horizontal="right"/>
    </xf>
    <xf numFmtId="173" fontId="170" fillId="0" borderId="81" xfId="0" applyNumberFormat="1" applyFont="1" applyBorder="1" applyAlignment="1">
      <alignment horizontal="right"/>
    </xf>
    <xf numFmtId="173" fontId="170" fillId="0" borderId="82" xfId="0" applyNumberFormat="1" applyFont="1" applyBorder="1" applyAlignment="1">
      <alignment horizontal="right"/>
    </xf>
    <xf numFmtId="173" fontId="170" fillId="0" borderId="84" xfId="0" applyNumberFormat="1" applyFont="1" applyBorder="1" applyAlignment="1">
      <alignment horizontal="right"/>
    </xf>
    <xf numFmtId="173" fontId="170" fillId="0" borderId="86" xfId="0" applyNumberFormat="1" applyFont="1" applyBorder="1" applyAlignment="1">
      <alignment horizontal="right"/>
    </xf>
    <xf numFmtId="173" fontId="17" fillId="8" borderId="166" xfId="0" applyNumberFormat="1" applyFont="1" applyFill="1" applyBorder="1" applyAlignment="1">
      <alignment horizontal="left"/>
    </xf>
    <xf numFmtId="173" fontId="17" fillId="8" borderId="82" xfId="0" applyNumberFormat="1" applyFont="1" applyFill="1" applyBorder="1" applyAlignment="1">
      <alignment horizontal="left"/>
    </xf>
    <xf numFmtId="173" fontId="17" fillId="8" borderId="85" xfId="0" applyNumberFormat="1" applyFont="1" applyFill="1" applyBorder="1" applyAlignment="1">
      <alignment horizontal="left"/>
    </xf>
    <xf numFmtId="173" fontId="17" fillId="8" borderId="88" xfId="0" applyNumberFormat="1" applyFont="1" applyFill="1" applyBorder="1" applyAlignment="1">
      <alignment horizontal="left"/>
    </xf>
    <xf numFmtId="0" fontId="16" fillId="0" borderId="86" xfId="0" applyFont="1" applyBorder="1" applyAlignment="1">
      <alignment horizontal="right"/>
    </xf>
    <xf numFmtId="172" fontId="16" fillId="0" borderId="99" xfId="0" applyNumberFormat="1" applyFont="1" applyBorder="1" applyAlignment="1">
      <alignment horizontal="right"/>
    </xf>
    <xf numFmtId="0" fontId="17" fillId="10" borderId="81" xfId="0" applyFont="1" applyFill="1" applyBorder="1" applyAlignment="1">
      <alignment horizontal="right"/>
    </xf>
    <xf numFmtId="0" fontId="17" fillId="3" borderId="81" xfId="0" applyFont="1" applyFill="1" applyBorder="1" applyAlignment="1">
      <alignment horizontal="right"/>
    </xf>
    <xf numFmtId="0" fontId="17" fillId="10" borderId="100" xfId="0" applyFont="1" applyFill="1" applyBorder="1" applyAlignment="1">
      <alignment horizontal="right"/>
    </xf>
    <xf numFmtId="0" fontId="17" fillId="10" borderId="82" xfId="0" applyFont="1" applyFill="1" applyBorder="1" applyAlignment="1">
      <alignment horizontal="right"/>
    </xf>
    <xf numFmtId="170" fontId="16" fillId="0" borderId="99" xfId="0" applyNumberFormat="1" applyFont="1" applyBorder="1" applyAlignment="1">
      <alignment horizontal="right"/>
    </xf>
    <xf numFmtId="170" fontId="16" fillId="0" borderId="89" xfId="0" applyNumberFormat="1" applyFont="1" applyBorder="1" applyAlignment="1">
      <alignment horizontal="right"/>
    </xf>
    <xf numFmtId="0" fontId="16" fillId="2" borderId="105" xfId="0" applyFont="1" applyFill="1" applyBorder="1"/>
    <xf numFmtId="0" fontId="16" fillId="2" borderId="97" xfId="0" applyFont="1" applyFill="1" applyBorder="1"/>
    <xf numFmtId="0" fontId="16" fillId="2" borderId="101" xfId="0" applyFont="1" applyFill="1" applyBorder="1"/>
    <xf numFmtId="171" fontId="16" fillId="0" borderId="80" xfId="0" applyNumberFormat="1" applyFont="1" applyBorder="1" applyAlignment="1">
      <alignment horizontal="right"/>
    </xf>
    <xf numFmtId="171" fontId="16" fillId="0" borderId="81" xfId="0" applyNumberFormat="1" applyFont="1" applyBorder="1" applyAlignment="1">
      <alignment horizontal="right"/>
    </xf>
    <xf numFmtId="171" fontId="16" fillId="0" borderId="82" xfId="0" applyNumberFormat="1" applyFont="1" applyBorder="1" applyAlignment="1">
      <alignment horizontal="right"/>
    </xf>
    <xf numFmtId="0" fontId="114" fillId="0" borderId="0" xfId="0" applyFont="1" applyAlignment="1">
      <alignment vertical="top" wrapText="1"/>
    </xf>
    <xf numFmtId="0" fontId="17" fillId="0" borderId="80" xfId="0" applyFont="1" applyBorder="1" applyAlignment="1">
      <alignment horizontal="left" vertical="center" wrapText="1"/>
    </xf>
    <xf numFmtId="0" fontId="17" fillId="0" borderId="81"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84" xfId="0" applyFont="1" applyBorder="1" applyAlignment="1">
      <alignment horizontal="left"/>
    </xf>
    <xf numFmtId="3" fontId="16" fillId="0" borderId="68" xfId="6" applyNumberFormat="1" applyFont="1" applyFill="1" applyBorder="1" applyAlignment="1">
      <alignment horizontal="right" vertical="center"/>
    </xf>
    <xf numFmtId="173" fontId="16" fillId="0" borderId="68" xfId="0" applyNumberFormat="1" applyFont="1" applyBorder="1"/>
    <xf numFmtId="173" fontId="16" fillId="0" borderId="85" xfId="0" applyNumberFormat="1" applyFont="1" applyBorder="1"/>
    <xf numFmtId="212" fontId="16" fillId="0" borderId="85" xfId="0" applyNumberFormat="1" applyFont="1" applyBorder="1"/>
    <xf numFmtId="3" fontId="16" fillId="0" borderId="85" xfId="6" applyNumberFormat="1" applyFont="1" applyFill="1" applyBorder="1" applyAlignment="1">
      <alignment horizontal="right" vertical="center"/>
    </xf>
    <xf numFmtId="1" fontId="16" fillId="0" borderId="85" xfId="0" applyNumberFormat="1" applyFont="1" applyBorder="1"/>
    <xf numFmtId="0" fontId="17" fillId="0" borderId="86" xfId="0" applyFont="1" applyBorder="1" applyAlignment="1">
      <alignment horizontal="left"/>
    </xf>
    <xf numFmtId="3" fontId="17" fillId="0" borderId="87" xfId="6" applyNumberFormat="1" applyFont="1" applyFill="1" applyBorder="1" applyAlignment="1">
      <alignment horizontal="right" vertical="center"/>
    </xf>
    <xf numFmtId="3" fontId="17" fillId="0" borderId="88" xfId="6" applyNumberFormat="1" applyFont="1" applyFill="1" applyBorder="1" applyAlignment="1">
      <alignment horizontal="right" vertical="center"/>
    </xf>
    <xf numFmtId="9" fontId="16" fillId="0" borderId="0" xfId="5916" applyFont="1" applyFill="1" applyBorder="1" applyAlignment="1">
      <alignment vertical="center"/>
    </xf>
    <xf numFmtId="173" fontId="27" fillId="0" borderId="0" xfId="0" applyNumberFormat="1" applyFont="1" applyAlignment="1">
      <alignment horizontal="right"/>
    </xf>
    <xf numFmtId="173" fontId="185" fillId="0" borderId="0" xfId="0" applyNumberFormat="1" applyFont="1" applyAlignment="1">
      <alignment horizontal="right"/>
    </xf>
    <xf numFmtId="179" fontId="16" fillId="0" borderId="87" xfId="0" applyNumberFormat="1" applyFont="1" applyBorder="1" applyAlignment="1">
      <alignment horizontal="right"/>
    </xf>
    <xf numFmtId="0" fontId="17" fillId="0" borderId="84" xfId="0" applyFont="1" applyBorder="1"/>
    <xf numFmtId="0" fontId="17" fillId="0" borderId="86" xfId="0" applyFont="1" applyBorder="1"/>
    <xf numFmtId="178" fontId="16" fillId="0" borderId="68" xfId="0" applyNumberFormat="1" applyFont="1" applyBorder="1"/>
    <xf numFmtId="170" fontId="16" fillId="0" borderId="85" xfId="207" applyNumberFormat="1" applyFont="1" applyFill="1" applyBorder="1" applyAlignment="1">
      <alignment horizontal="right"/>
    </xf>
    <xf numFmtId="170" fontId="16" fillId="0" borderId="87" xfId="207" applyNumberFormat="1" applyFont="1" applyFill="1" applyBorder="1" applyAlignment="1">
      <alignment horizontal="right"/>
    </xf>
    <xf numFmtId="172" fontId="16" fillId="0" borderId="87" xfId="0" applyNumberFormat="1" applyFont="1" applyBorder="1" applyAlignment="1" applyProtection="1">
      <alignment horizontal="right"/>
      <protection locked="0"/>
    </xf>
    <xf numFmtId="170" fontId="16" fillId="0" borderId="79" xfId="0" applyNumberFormat="1" applyFont="1" applyBorder="1" applyAlignment="1">
      <alignment horizontal="right"/>
    </xf>
    <xf numFmtId="0" fontId="16" fillId="0" borderId="87" xfId="0" applyFont="1" applyBorder="1"/>
    <xf numFmtId="3" fontId="16" fillId="0" borderId="85" xfId="0" applyNumberFormat="1" applyFont="1" applyBorder="1" applyAlignment="1">
      <alignment horizontal="right"/>
    </xf>
    <xf numFmtId="170" fontId="16" fillId="0" borderId="68" xfId="0" applyNumberFormat="1" applyFont="1" applyBorder="1" applyAlignment="1">
      <alignment horizontal="right" indent="1"/>
    </xf>
    <xf numFmtId="170" fontId="17" fillId="0" borderId="68" xfId="0" applyNumberFormat="1" applyFont="1" applyBorder="1"/>
    <xf numFmtId="174" fontId="16" fillId="0" borderId="68" xfId="0" applyNumberFormat="1" applyFont="1" applyBorder="1" applyAlignment="1">
      <alignment horizontal="center" vertical="center"/>
    </xf>
    <xf numFmtId="174" fontId="16" fillId="0" borderId="97" xfId="0" applyNumberFormat="1" applyFont="1" applyBorder="1" applyAlignment="1">
      <alignment horizontal="center" vertical="center"/>
    </xf>
    <xf numFmtId="174" fontId="16" fillId="0" borderId="68" xfId="0" applyNumberFormat="1" applyFont="1" applyBorder="1" applyAlignment="1">
      <alignment horizontal="right"/>
    </xf>
    <xf numFmtId="0" fontId="29" fillId="0" borderId="68" xfId="0" applyFont="1" applyBorder="1" applyAlignment="1">
      <alignment horizontal="right" vertical="center" wrapText="1"/>
    </xf>
    <xf numFmtId="170" fontId="29" fillId="0" borderId="68" xfId="0" applyNumberFormat="1" applyFont="1" applyBorder="1" applyAlignment="1">
      <alignment horizontal="right" vertical="center" wrapText="1"/>
    </xf>
    <xf numFmtId="0" fontId="17" fillId="9" borderId="79" xfId="0" applyFont="1" applyFill="1" applyBorder="1" applyAlignment="1">
      <alignment horizontal="left" wrapText="1"/>
    </xf>
    <xf numFmtId="170" fontId="16" fillId="0" borderId="79" xfId="0" applyNumberFormat="1" applyFont="1" applyBorder="1" applyAlignment="1">
      <alignment vertical="center"/>
    </xf>
    <xf numFmtId="170" fontId="16" fillId="0" borderId="166" xfId="0" applyNumberFormat="1" applyFont="1" applyBorder="1" applyAlignment="1">
      <alignment vertical="center"/>
    </xf>
    <xf numFmtId="0" fontId="16" fillId="0" borderId="79" xfId="0" applyFont="1" applyBorder="1"/>
    <xf numFmtId="0" fontId="16" fillId="0" borderId="123" xfId="0" applyFont="1" applyBorder="1" applyAlignment="1">
      <alignment vertical="center"/>
    </xf>
    <xf numFmtId="0" fontId="17" fillId="0" borderId="0" xfId="0" applyFont="1" applyAlignment="1">
      <alignment horizontal="left" wrapText="1"/>
    </xf>
    <xf numFmtId="180" fontId="16" fillId="0" borderId="0" xfId="0" applyNumberFormat="1" applyFont="1" applyAlignment="1">
      <alignment vertical="center"/>
    </xf>
    <xf numFmtId="170" fontId="16" fillId="0" borderId="0" xfId="0" applyNumberFormat="1" applyFont="1" applyAlignment="1">
      <alignment vertical="center"/>
    </xf>
    <xf numFmtId="213" fontId="16" fillId="0" borderId="68" xfId="0" applyNumberFormat="1" applyFont="1" applyBorder="1" applyAlignment="1">
      <alignment horizontal="right"/>
    </xf>
    <xf numFmtId="214" fontId="16" fillId="0" borderId="68" xfId="0" applyNumberFormat="1" applyFont="1" applyBorder="1" applyAlignment="1">
      <alignment horizontal="right"/>
    </xf>
    <xf numFmtId="214" fontId="16" fillId="0" borderId="85" xfId="0" applyNumberFormat="1" applyFont="1" applyBorder="1" applyAlignment="1">
      <alignment horizontal="right"/>
    </xf>
    <xf numFmtId="0" fontId="17" fillId="6" borderId="86" xfId="0" applyFont="1" applyFill="1" applyBorder="1"/>
    <xf numFmtId="0" fontId="17" fillId="12" borderId="82" xfId="139" applyFont="1" applyFill="1" applyBorder="1" applyAlignment="1">
      <alignment horizontal="center" vertical="center" wrapText="1"/>
    </xf>
    <xf numFmtId="175" fontId="16" fillId="0" borderId="85" xfId="0" applyNumberFormat="1" applyFont="1" applyBorder="1" applyAlignment="1">
      <alignment horizontal="right"/>
    </xf>
    <xf numFmtId="175" fontId="16" fillId="0" borderId="87" xfId="0" applyNumberFormat="1" applyFont="1" applyBorder="1" applyAlignment="1">
      <alignment horizontal="right"/>
    </xf>
    <xf numFmtId="175" fontId="16" fillId="0" borderId="88" xfId="0" applyNumberFormat="1" applyFont="1" applyBorder="1" applyAlignment="1">
      <alignment horizontal="right"/>
    </xf>
    <xf numFmtId="0" fontId="17" fillId="12" borderId="132" xfId="0" applyFont="1" applyFill="1" applyBorder="1" applyAlignment="1">
      <alignment horizontal="center"/>
    </xf>
    <xf numFmtId="0" fontId="17" fillId="96" borderId="24" xfId="0" applyFont="1" applyFill="1" applyBorder="1"/>
    <xf numFmtId="0" fontId="17" fillId="96" borderId="24" xfId="0" applyFont="1" applyFill="1" applyBorder="1" applyAlignment="1">
      <alignment horizontal="center"/>
    </xf>
    <xf numFmtId="173" fontId="35" fillId="0" borderId="24" xfId="0" applyNumberFormat="1" applyFont="1" applyBorder="1" applyAlignment="1">
      <alignment horizontal="right"/>
    </xf>
    <xf numFmtId="0" fontId="17" fillId="96" borderId="84" xfId="0" applyFont="1" applyFill="1" applyBorder="1"/>
    <xf numFmtId="0" fontId="17" fillId="96" borderId="86" xfId="0" applyFont="1" applyFill="1" applyBorder="1"/>
    <xf numFmtId="0" fontId="17" fillId="96" borderId="87" xfId="0" applyFont="1" applyFill="1" applyBorder="1" applyAlignment="1">
      <alignment horizontal="center"/>
    </xf>
    <xf numFmtId="0" fontId="17" fillId="102" borderId="118" xfId="0" applyFont="1" applyFill="1" applyBorder="1"/>
    <xf numFmtId="0" fontId="16" fillId="0" borderId="85" xfId="0" applyFont="1" applyBorder="1" applyAlignment="1" applyProtection="1">
      <alignment horizontal="right"/>
      <protection locked="0"/>
    </xf>
    <xf numFmtId="170" fontId="16" fillId="0" borderId="85" xfId="0" applyNumberFormat="1" applyFont="1" applyBorder="1" applyAlignment="1" applyProtection="1">
      <alignment horizontal="right"/>
      <protection locked="0"/>
    </xf>
    <xf numFmtId="170" fontId="16" fillId="0" borderId="123" xfId="0" applyNumberFormat="1" applyFont="1" applyBorder="1" applyAlignment="1">
      <alignment horizontal="right"/>
    </xf>
    <xf numFmtId="0" fontId="46" fillId="99" borderId="80" xfId="0" applyFont="1" applyFill="1" applyBorder="1"/>
    <xf numFmtId="0" fontId="46" fillId="99" borderId="81" xfId="0" applyFont="1" applyFill="1" applyBorder="1"/>
    <xf numFmtId="0" fontId="46" fillId="99" borderId="82" xfId="0" applyFont="1" applyFill="1" applyBorder="1"/>
    <xf numFmtId="0" fontId="46" fillId="0" borderId="84" xfId="0" applyFont="1" applyBorder="1" applyAlignment="1">
      <alignment horizontal="left"/>
    </xf>
    <xf numFmtId="170" fontId="46" fillId="0" borderId="85" xfId="0" applyNumberFormat="1" applyFont="1" applyBorder="1"/>
    <xf numFmtId="0" fontId="35" fillId="0" borderId="84" xfId="0" applyFont="1" applyBorder="1" applyAlignment="1">
      <alignment horizontal="left" indent="1"/>
    </xf>
    <xf numFmtId="0" fontId="35" fillId="0" borderId="86" xfId="0" applyFont="1" applyBorder="1" applyAlignment="1">
      <alignment horizontal="left" indent="1"/>
    </xf>
    <xf numFmtId="0" fontId="46" fillId="0" borderId="85" xfId="0" applyFont="1" applyBorder="1"/>
    <xf numFmtId="0" fontId="46" fillId="100" borderId="80" xfId="0" applyFont="1" applyFill="1" applyBorder="1"/>
    <xf numFmtId="0" fontId="46" fillId="100" borderId="81" xfId="0" applyFont="1" applyFill="1" applyBorder="1"/>
    <xf numFmtId="0" fontId="46" fillId="100" borderId="82" xfId="0" applyFont="1" applyFill="1" applyBorder="1"/>
    <xf numFmtId="170" fontId="17" fillId="0" borderId="85" xfId="0" applyNumberFormat="1" applyFont="1" applyBorder="1"/>
    <xf numFmtId="208" fontId="16" fillId="0" borderId="85" xfId="1925" applyNumberFormat="1" applyFont="1" applyFill="1" applyBorder="1" applyAlignment="1">
      <alignment horizontal="right"/>
    </xf>
    <xf numFmtId="208" fontId="16" fillId="0" borderId="87" xfId="1925" applyNumberFormat="1" applyFont="1" applyFill="1" applyBorder="1" applyAlignment="1">
      <alignment horizontal="right"/>
    </xf>
    <xf numFmtId="208" fontId="16" fillId="0" borderId="88" xfId="1925" applyNumberFormat="1" applyFont="1" applyFill="1" applyBorder="1" applyAlignment="1">
      <alignment horizontal="right"/>
    </xf>
    <xf numFmtId="0" fontId="17" fillId="12" borderId="96" xfId="142" applyNumberFormat="1" applyFont="1" applyFill="1" applyBorder="1" applyAlignment="1">
      <alignment vertical="center" wrapText="1"/>
    </xf>
    <xf numFmtId="174" fontId="16" fillId="0" borderId="85" xfId="0" applyNumberFormat="1" applyFont="1" applyBorder="1" applyAlignment="1">
      <alignment horizontal="center" vertical="center"/>
    </xf>
    <xf numFmtId="174" fontId="16" fillId="0" borderId="85" xfId="0" applyNumberFormat="1" applyFont="1" applyBorder="1" applyAlignment="1">
      <alignment horizontal="right"/>
    </xf>
    <xf numFmtId="174" fontId="16" fillId="0" borderId="87" xfId="0" applyNumberFormat="1" applyFont="1" applyBorder="1" applyAlignment="1">
      <alignment horizontal="right" vertical="center"/>
    </xf>
    <xf numFmtId="174" fontId="16" fillId="0" borderId="87" xfId="139" applyNumberFormat="1" applyFont="1" applyBorder="1" applyAlignment="1">
      <alignment horizontal="right" vertical="center"/>
    </xf>
    <xf numFmtId="174" fontId="16" fillId="0" borderId="87" xfId="0" applyNumberFormat="1" applyFont="1" applyBorder="1" applyAlignment="1">
      <alignment horizontal="center" vertical="center"/>
    </xf>
    <xf numFmtId="174" fontId="16" fillId="0" borderId="88" xfId="0" applyNumberFormat="1" applyFont="1" applyBorder="1" applyAlignment="1">
      <alignment horizontal="center" vertical="center"/>
    </xf>
    <xf numFmtId="0" fontId="189" fillId="0" borderId="0" xfId="1" applyFont="1" applyAlignment="1" applyProtection="1"/>
    <xf numFmtId="49" fontId="109" fillId="0" borderId="0" xfId="0" applyNumberFormat="1" applyFont="1" applyAlignment="1">
      <alignment horizontal="center" vertical="center" wrapText="1"/>
    </xf>
    <xf numFmtId="49" fontId="110" fillId="0" borderId="0" xfId="0" applyNumberFormat="1" applyFont="1" applyAlignment="1">
      <alignment horizontal="center" vertical="center" wrapText="1"/>
    </xf>
    <xf numFmtId="0" fontId="108" fillId="0" borderId="0" xfId="0" applyFont="1" applyAlignment="1">
      <alignment horizontal="left" vertical="center" wrapText="1"/>
    </xf>
    <xf numFmtId="0" fontId="108" fillId="0" borderId="0" xfId="0" applyFont="1" applyAlignment="1">
      <alignment horizontal="justify" vertical="center" wrapText="1"/>
    </xf>
    <xf numFmtId="0" fontId="50" fillId="0" borderId="0" xfId="0" applyFont="1" applyAlignment="1">
      <alignment horizontal="left" vertical="center" wrapText="1"/>
    </xf>
    <xf numFmtId="0" fontId="35" fillId="0" borderId="0" xfId="0" applyFont="1" applyAlignment="1">
      <alignment horizontal="left" vertical="center" wrapText="1"/>
    </xf>
    <xf numFmtId="0" fontId="154" fillId="0" borderId="0" xfId="0" applyFont="1" applyAlignment="1">
      <alignment horizontal="center" vertical="center"/>
    </xf>
    <xf numFmtId="0" fontId="154" fillId="0" borderId="0" xfId="0" applyFont="1" applyAlignment="1">
      <alignment vertical="center"/>
    </xf>
    <xf numFmtId="0" fontId="154" fillId="0" borderId="0" xfId="0" applyFont="1" applyAlignment="1">
      <alignment horizontal="center"/>
    </xf>
    <xf numFmtId="0" fontId="159" fillId="0" borderId="0" xfId="0" applyFont="1" applyAlignment="1">
      <alignment horizontal="left" wrapText="1"/>
    </xf>
    <xf numFmtId="0" fontId="17" fillId="9" borderId="80" xfId="0" applyFont="1" applyFill="1" applyBorder="1" applyAlignment="1">
      <alignment horizontal="center" vertical="center"/>
    </xf>
    <xf numFmtId="0" fontId="17" fillId="9" borderId="84" xfId="0" applyFont="1" applyFill="1" applyBorder="1" applyAlignment="1">
      <alignment horizontal="center" vertical="center"/>
    </xf>
    <xf numFmtId="0" fontId="17" fillId="7" borderId="81" xfId="0" applyFont="1" applyFill="1" applyBorder="1" applyAlignment="1">
      <alignment horizontal="left" vertical="center" wrapText="1"/>
    </xf>
    <xf numFmtId="0" fontId="17" fillId="7" borderId="68" xfId="0" applyFont="1" applyFill="1" applyBorder="1" applyAlignment="1">
      <alignment horizontal="left" vertical="center" wrapText="1"/>
    </xf>
    <xf numFmtId="0" fontId="17" fillId="7" borderId="100" xfId="0" applyFont="1" applyFill="1" applyBorder="1" applyAlignment="1">
      <alignment horizontal="center"/>
    </xf>
    <xf numFmtId="0" fontId="17" fillId="7" borderId="95" xfId="0" applyFont="1" applyFill="1" applyBorder="1" applyAlignment="1">
      <alignment horizontal="center"/>
    </xf>
    <xf numFmtId="0" fontId="17" fillId="7" borderId="96" xfId="0" applyFont="1" applyFill="1" applyBorder="1" applyAlignment="1">
      <alignment horizontal="center"/>
    </xf>
    <xf numFmtId="0" fontId="114" fillId="0" borderId="0" xfId="0" applyFont="1" applyAlignment="1">
      <alignment horizontal="left" vertical="center" wrapText="1"/>
    </xf>
    <xf numFmtId="0" fontId="17" fillId="12" borderId="100" xfId="0" applyFont="1" applyFill="1" applyBorder="1" applyAlignment="1">
      <alignment horizontal="center"/>
    </xf>
    <xf numFmtId="0" fontId="17" fillId="12" borderId="95" xfId="0" applyFont="1" applyFill="1" applyBorder="1" applyAlignment="1">
      <alignment horizontal="center"/>
    </xf>
    <xf numFmtId="0" fontId="17" fillId="2" borderId="80" xfId="0" applyFont="1" applyFill="1" applyBorder="1" applyAlignment="1">
      <alignment horizontal="center" vertical="center"/>
    </xf>
    <xf numFmtId="0" fontId="17" fillId="2" borderId="84" xfId="0" applyFont="1" applyFill="1" applyBorder="1" applyAlignment="1">
      <alignment horizontal="center" vertical="center"/>
    </xf>
    <xf numFmtId="0" fontId="17" fillId="3" borderId="68" xfId="0" applyFont="1" applyFill="1" applyBorder="1" applyAlignment="1">
      <alignment horizontal="center" wrapText="1"/>
    </xf>
    <xf numFmtId="0" fontId="17" fillId="3" borderId="85" xfId="0" applyFont="1" applyFill="1" applyBorder="1" applyAlignment="1">
      <alignment horizontal="center" wrapText="1"/>
    </xf>
    <xf numFmtId="0" fontId="17" fillId="12" borderId="96" xfId="0" applyFont="1" applyFill="1" applyBorder="1" applyAlignment="1">
      <alignment horizontal="center"/>
    </xf>
    <xf numFmtId="0" fontId="17" fillId="96" borderId="80" xfId="0" applyFont="1" applyFill="1" applyBorder="1" applyAlignment="1">
      <alignment horizontal="center" vertical="center"/>
    </xf>
    <xf numFmtId="0" fontId="17" fillId="96" borderId="84" xfId="0" applyFont="1" applyFill="1" applyBorder="1" applyAlignment="1">
      <alignment horizontal="center" vertical="center"/>
    </xf>
    <xf numFmtId="0" fontId="17" fillId="96" borderId="81" xfId="0" applyFont="1" applyFill="1" applyBorder="1" applyAlignment="1">
      <alignment horizontal="center" vertical="center"/>
    </xf>
    <xf numFmtId="0" fontId="17" fillId="96" borderId="68" xfId="0" applyFont="1" applyFill="1" applyBorder="1" applyAlignment="1">
      <alignment horizontal="center" vertical="center"/>
    </xf>
    <xf numFmtId="0" fontId="17" fillId="3" borderId="81" xfId="0" applyFont="1" applyFill="1" applyBorder="1" applyAlignment="1">
      <alignment horizontal="center"/>
    </xf>
    <xf numFmtId="0" fontId="17" fillId="12" borderId="82" xfId="0" applyFont="1" applyFill="1" applyBorder="1" applyAlignment="1">
      <alignment horizontal="center" vertical="center" wrapText="1"/>
    </xf>
    <xf numFmtId="0" fontId="17" fillId="12" borderId="85" xfId="0" applyFont="1" applyFill="1" applyBorder="1" applyAlignment="1">
      <alignment horizontal="center" vertical="center" wrapText="1"/>
    </xf>
    <xf numFmtId="0" fontId="17" fillId="102" borderId="100" xfId="0" applyFont="1" applyFill="1" applyBorder="1" applyAlignment="1">
      <alignment horizontal="center"/>
    </xf>
    <xf numFmtId="0" fontId="17" fillId="102" borderId="83" xfId="0" applyFont="1" applyFill="1" applyBorder="1" applyAlignment="1">
      <alignment horizontal="center"/>
    </xf>
    <xf numFmtId="0" fontId="17" fillId="102" borderId="95" xfId="0" applyFont="1" applyFill="1" applyBorder="1"/>
    <xf numFmtId="0" fontId="17" fillId="102" borderId="83" xfId="0" applyFont="1" applyFill="1" applyBorder="1"/>
    <xf numFmtId="0" fontId="17" fillId="102" borderId="96" xfId="0" applyFont="1" applyFill="1" applyBorder="1"/>
    <xf numFmtId="0" fontId="163" fillId="0" borderId="0" xfId="0" applyFont="1" applyAlignment="1">
      <alignment wrapText="1"/>
    </xf>
    <xf numFmtId="0" fontId="183" fillId="101" borderId="102" xfId="0" applyFont="1" applyFill="1" applyBorder="1"/>
    <xf numFmtId="0" fontId="183" fillId="101" borderId="92" xfId="0" applyFont="1" applyFill="1" applyBorder="1"/>
    <xf numFmtId="0" fontId="114" fillId="0" borderId="0" xfId="0" applyFont="1" applyAlignment="1">
      <alignment horizontal="left" vertical="top" wrapText="1"/>
    </xf>
    <xf numFmtId="0" fontId="182" fillId="0" borderId="0" xfId="0" applyFont="1" applyAlignment="1">
      <alignment horizontal="left" vertical="top" wrapText="1"/>
    </xf>
    <xf numFmtId="0" fontId="114" fillId="0" borderId="0" xfId="0" applyFont="1" applyAlignment="1">
      <alignment horizontal="left" wrapText="1"/>
    </xf>
    <xf numFmtId="0" fontId="162" fillId="0" borderId="0" xfId="0" applyFont="1" applyAlignment="1">
      <alignment horizontal="left" vertical="center" wrapText="1"/>
    </xf>
    <xf numFmtId="0" fontId="17" fillId="3" borderId="100" xfId="0" applyFont="1" applyFill="1" applyBorder="1" applyAlignment="1">
      <alignment horizontal="center"/>
    </xf>
    <xf numFmtId="0" fontId="17" fillId="3" borderId="95" xfId="0" applyFont="1" applyFill="1" applyBorder="1" applyAlignment="1">
      <alignment horizontal="center"/>
    </xf>
    <xf numFmtId="0" fontId="17" fillId="3" borderId="96" xfId="0" applyFont="1" applyFill="1" applyBorder="1" applyAlignment="1">
      <alignment horizontal="center"/>
    </xf>
    <xf numFmtId="0" fontId="114" fillId="0" borderId="0" xfId="0" applyFont="1" applyAlignment="1">
      <alignment vertical="center" wrapText="1"/>
    </xf>
    <xf numFmtId="0" fontId="17" fillId="3" borderId="82" xfId="0" applyFont="1" applyFill="1" applyBorder="1" applyAlignment="1">
      <alignment horizontal="center"/>
    </xf>
    <xf numFmtId="0" fontId="163" fillId="0" borderId="0" xfId="0" applyFont="1" applyAlignment="1">
      <alignment horizontal="left" vertical="center" wrapText="1"/>
    </xf>
    <xf numFmtId="0" fontId="50" fillId="0" borderId="0" xfId="0" applyFont="1" applyAlignment="1">
      <alignment vertical="top" wrapText="1"/>
    </xf>
    <xf numFmtId="0" fontId="159" fillId="0" borderId="0" xfId="0" applyFont="1" applyAlignment="1">
      <alignment horizontal="left" vertical="center" wrapText="1"/>
    </xf>
    <xf numFmtId="0" fontId="17" fillId="9" borderId="112" xfId="0" applyFont="1" applyFill="1" applyBorder="1" applyAlignment="1">
      <alignment horizontal="center" vertical="center"/>
    </xf>
    <xf numFmtId="0" fontId="17" fillId="9" borderId="114" xfId="0" applyFont="1" applyFill="1" applyBorder="1" applyAlignment="1">
      <alignment horizontal="center" vertical="center"/>
    </xf>
    <xf numFmtId="0" fontId="17" fillId="10" borderId="131" xfId="0" applyFont="1" applyFill="1" applyBorder="1" applyAlignment="1">
      <alignment horizontal="center" vertical="top" readingOrder="1"/>
    </xf>
    <xf numFmtId="0" fontId="17" fillId="10" borderId="132" xfId="0" applyFont="1" applyFill="1" applyBorder="1" applyAlignment="1">
      <alignment horizontal="center" vertical="top" readingOrder="1"/>
    </xf>
    <xf numFmtId="0" fontId="17" fillId="10" borderId="133" xfId="0" applyFont="1" applyFill="1" applyBorder="1" applyAlignment="1">
      <alignment horizontal="center" vertical="top" readingOrder="1"/>
    </xf>
    <xf numFmtId="0" fontId="17" fillId="2" borderId="112" xfId="0" applyFont="1" applyFill="1" applyBorder="1" applyAlignment="1">
      <alignment horizontal="center" vertical="center"/>
    </xf>
    <xf numFmtId="0" fontId="17" fillId="2" borderId="114" xfId="0" applyFont="1" applyFill="1" applyBorder="1" applyAlignment="1">
      <alignment horizontal="center" vertical="center"/>
    </xf>
    <xf numFmtId="0" fontId="17" fillId="10" borderId="131" xfId="0" applyFont="1" applyFill="1" applyBorder="1" applyAlignment="1">
      <alignment horizontal="center" vertical="center" readingOrder="1"/>
    </xf>
    <xf numFmtId="0" fontId="17" fillId="10" borderId="132" xfId="0" applyFont="1" applyFill="1" applyBorder="1" applyAlignment="1">
      <alignment horizontal="center" vertical="center" readingOrder="1"/>
    </xf>
    <xf numFmtId="0" fontId="17" fillId="10" borderId="133" xfId="0" applyFont="1" applyFill="1" applyBorder="1" applyAlignment="1">
      <alignment horizontal="center" vertical="center" readingOrder="1"/>
    </xf>
    <xf numFmtId="0" fontId="17" fillId="2" borderId="80" xfId="0" applyFont="1" applyFill="1" applyBorder="1" applyAlignment="1">
      <alignment horizontal="left" vertical="center"/>
    </xf>
    <xf numFmtId="0" fontId="17" fillId="2" borderId="84" xfId="0" applyFont="1" applyFill="1" applyBorder="1" applyAlignment="1">
      <alignment horizontal="left" vertical="center"/>
    </xf>
    <xf numFmtId="0" fontId="17" fillId="2" borderId="86" xfId="0" applyFont="1" applyFill="1" applyBorder="1" applyAlignment="1">
      <alignment horizontal="left" vertical="center"/>
    </xf>
    <xf numFmtId="0" fontId="17" fillId="2" borderId="90" xfId="0" applyFont="1" applyFill="1" applyBorder="1" applyAlignment="1">
      <alignment horizontal="left" vertical="center"/>
    </xf>
    <xf numFmtId="0" fontId="17" fillId="2" borderId="91" xfId="0" applyFont="1" applyFill="1" applyBorder="1" applyAlignment="1">
      <alignment horizontal="left" vertical="center"/>
    </xf>
    <xf numFmtId="0" fontId="17" fillId="2" borderId="92" xfId="0" applyFont="1" applyFill="1" applyBorder="1" applyAlignment="1">
      <alignment horizontal="left" vertical="center"/>
    </xf>
    <xf numFmtId="0" fontId="17" fillId="2" borderId="93" xfId="0" applyFont="1" applyFill="1" applyBorder="1" applyAlignment="1">
      <alignment horizontal="left" vertical="center"/>
    </xf>
    <xf numFmtId="0" fontId="0" fillId="0" borderId="0" xfId="0" applyAlignment="1">
      <alignment horizontal="left" wrapText="1"/>
    </xf>
    <xf numFmtId="0" fontId="0" fillId="0" borderId="0" xfId="0" applyAlignment="1">
      <alignment horizontal="left" vertical="center" wrapText="1"/>
    </xf>
    <xf numFmtId="0" fontId="17" fillId="9" borderId="84" xfId="0" applyFont="1" applyFill="1" applyBorder="1" applyAlignment="1">
      <alignment horizontal="left" vertical="center" wrapText="1"/>
    </xf>
    <xf numFmtId="0" fontId="159" fillId="0" borderId="0" xfId="0" applyFont="1" applyAlignment="1">
      <alignment horizontal="left" vertical="center"/>
    </xf>
    <xf numFmtId="0" fontId="16" fillId="2" borderId="84" xfId="0" applyFont="1" applyFill="1" applyBorder="1" applyAlignment="1">
      <alignment horizontal="left" vertical="center"/>
    </xf>
    <xf numFmtId="0" fontId="16" fillId="2" borderId="86" xfId="0" applyFont="1" applyFill="1" applyBorder="1" applyAlignment="1">
      <alignment horizontal="left" vertical="center"/>
    </xf>
    <xf numFmtId="0" fontId="16" fillId="2" borderId="92" xfId="0" applyFont="1" applyFill="1" applyBorder="1" applyAlignment="1">
      <alignment horizontal="left" vertical="center"/>
    </xf>
    <xf numFmtId="0" fontId="17" fillId="2" borderId="90"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17" fillId="2" borderId="92" xfId="0" applyFont="1" applyFill="1" applyBorder="1" applyAlignment="1">
      <alignment horizontal="left" vertical="center" wrapText="1"/>
    </xf>
    <xf numFmtId="0" fontId="17" fillId="2" borderId="93" xfId="0" applyFont="1" applyFill="1" applyBorder="1" applyAlignment="1">
      <alignment horizontal="left" vertical="center" wrapText="1"/>
    </xf>
    <xf numFmtId="0" fontId="17" fillId="2" borderId="68" xfId="0" applyFont="1" applyFill="1" applyBorder="1" applyAlignment="1">
      <alignment horizontal="left" vertical="center" wrapText="1"/>
    </xf>
    <xf numFmtId="0" fontId="17" fillId="3" borderId="83" xfId="0" applyFont="1" applyFill="1" applyBorder="1" applyAlignment="1">
      <alignment horizontal="center"/>
    </xf>
    <xf numFmtId="0" fontId="17" fillId="3" borderId="68" xfId="0" applyFont="1" applyFill="1" applyBorder="1" applyAlignment="1">
      <alignment horizontal="center"/>
    </xf>
    <xf numFmtId="0" fontId="17" fillId="8" borderId="84" xfId="0" applyFont="1" applyFill="1" applyBorder="1" applyAlignment="1">
      <alignment vertical="center"/>
    </xf>
    <xf numFmtId="0" fontId="17" fillId="8" borderId="79" xfId="0" applyFont="1" applyFill="1" applyBorder="1" applyAlignment="1">
      <alignment horizontal="left" vertical="center" wrapText="1"/>
    </xf>
    <xf numFmtId="0" fontId="17" fillId="8" borderId="51" xfId="0" applyFont="1" applyFill="1" applyBorder="1" applyAlignment="1">
      <alignment horizontal="left" vertical="center" wrapText="1"/>
    </xf>
    <xf numFmtId="0" fontId="17" fillId="8" borderId="24" xfId="0" applyFont="1" applyFill="1" applyBorder="1" applyAlignment="1">
      <alignment horizontal="left" vertical="center" wrapText="1"/>
    </xf>
    <xf numFmtId="0" fontId="17" fillId="8" borderId="84" xfId="0" applyFont="1" applyFill="1" applyBorder="1" applyAlignment="1">
      <alignment vertical="center" wrapText="1"/>
    </xf>
    <xf numFmtId="0" fontId="17" fillId="8" borderId="86" xfId="0" applyFont="1" applyFill="1" applyBorder="1" applyAlignment="1">
      <alignment vertical="center" wrapText="1"/>
    </xf>
    <xf numFmtId="0" fontId="17" fillId="8" borderId="79" xfId="0" applyFont="1" applyFill="1" applyBorder="1" applyAlignment="1">
      <alignment horizontal="left" vertical="center"/>
    </xf>
    <xf numFmtId="0" fontId="17" fillId="8" borderId="51" xfId="0" applyFont="1" applyFill="1" applyBorder="1" applyAlignment="1">
      <alignment horizontal="left" vertical="center"/>
    </xf>
    <xf numFmtId="0" fontId="17" fillId="8" borderId="24" xfId="0" applyFont="1" applyFill="1" applyBorder="1" applyAlignment="1">
      <alignment horizontal="left" vertical="center"/>
    </xf>
    <xf numFmtId="0" fontId="17" fillId="8" borderId="94" xfId="0" applyFont="1" applyFill="1" applyBorder="1" applyAlignment="1">
      <alignment horizontal="left" vertical="center" wrapText="1"/>
    </xf>
    <xf numFmtId="0" fontId="35" fillId="0" borderId="0" xfId="0" applyFont="1" applyAlignment="1">
      <alignment horizontal="left" wrapText="1"/>
    </xf>
    <xf numFmtId="0" fontId="17" fillId="8" borderId="86" xfId="0" applyFont="1" applyFill="1" applyBorder="1" applyAlignment="1">
      <alignment vertical="center"/>
    </xf>
    <xf numFmtId="0" fontId="17" fillId="8" borderId="90" xfId="0" applyFont="1" applyFill="1" applyBorder="1" applyAlignment="1">
      <alignment vertical="center"/>
    </xf>
    <xf numFmtId="0" fontId="17" fillId="8" borderId="91" xfId="0" applyFont="1" applyFill="1" applyBorder="1" applyAlignment="1">
      <alignment vertical="center"/>
    </xf>
    <xf numFmtId="0" fontId="17" fillId="8" borderId="93" xfId="0" applyFont="1" applyFill="1" applyBorder="1" applyAlignment="1">
      <alignment vertical="center"/>
    </xf>
    <xf numFmtId="0" fontId="17" fillId="8" borderId="92" xfId="0" applyFont="1" applyFill="1" applyBorder="1" applyAlignment="1">
      <alignment vertical="center"/>
    </xf>
    <xf numFmtId="0" fontId="30" fillId="8" borderId="161" xfId="0" applyFont="1" applyFill="1" applyBorder="1" applyAlignment="1">
      <alignment horizontal="left" vertical="center" wrapText="1"/>
    </xf>
    <xf numFmtId="0" fontId="30" fillId="8" borderId="162" xfId="0" applyFont="1" applyFill="1" applyBorder="1" applyAlignment="1">
      <alignment horizontal="left" vertical="center" wrapText="1"/>
    </xf>
    <xf numFmtId="0" fontId="30" fillId="8" borderId="78" xfId="0" applyFont="1" applyFill="1" applyBorder="1" applyAlignment="1">
      <alignment horizontal="left" vertical="center" wrapText="1"/>
    </xf>
    <xf numFmtId="0" fontId="17" fillId="8" borderId="161" xfId="0" applyFont="1" applyFill="1" applyBorder="1" applyAlignment="1">
      <alignment horizontal="left" vertical="center" wrapText="1"/>
    </xf>
    <xf numFmtId="0" fontId="17" fillId="8" borderId="162" xfId="0" applyFont="1" applyFill="1" applyBorder="1" applyAlignment="1">
      <alignment horizontal="left" vertical="center" wrapText="1"/>
    </xf>
    <xf numFmtId="0" fontId="17" fillId="8" borderId="78" xfId="0" applyFont="1" applyFill="1" applyBorder="1" applyAlignment="1">
      <alignment horizontal="left" vertical="center" wrapText="1"/>
    </xf>
    <xf numFmtId="0" fontId="17" fillId="8" borderId="163" xfId="0" applyFont="1" applyFill="1" applyBorder="1" applyAlignment="1">
      <alignment horizontal="center" vertical="center"/>
    </xf>
    <xf numFmtId="0" fontId="17" fillId="8" borderId="164" xfId="0" applyFont="1" applyFill="1" applyBorder="1" applyAlignment="1">
      <alignment horizontal="center" vertical="center"/>
    </xf>
    <xf numFmtId="0" fontId="17" fillId="8" borderId="165" xfId="0" applyFont="1" applyFill="1" applyBorder="1" applyAlignment="1">
      <alignment horizontal="center" vertical="center"/>
    </xf>
    <xf numFmtId="0" fontId="17" fillId="8" borderId="102" xfId="0" applyFont="1" applyFill="1" applyBorder="1" applyAlignment="1">
      <alignment horizontal="left" vertical="center" wrapText="1"/>
    </xf>
    <xf numFmtId="0" fontId="17" fillId="8" borderId="91" xfId="0" applyFont="1" applyFill="1" applyBorder="1" applyAlignment="1">
      <alignment horizontal="left" vertical="center" wrapText="1"/>
    </xf>
    <xf numFmtId="0" fontId="17" fillId="8" borderId="93" xfId="0" applyFont="1" applyFill="1" applyBorder="1" applyAlignment="1">
      <alignment horizontal="left" vertical="center" wrapText="1"/>
    </xf>
    <xf numFmtId="0" fontId="17" fillId="8" borderId="90" xfId="0" applyFont="1" applyFill="1" applyBorder="1" applyAlignment="1">
      <alignment horizontal="center" vertical="center"/>
    </xf>
    <xf numFmtId="0" fontId="17" fillId="8" borderId="91" xfId="0" applyFont="1" applyFill="1" applyBorder="1" applyAlignment="1">
      <alignment horizontal="center" vertical="center"/>
    </xf>
    <xf numFmtId="0" fontId="17" fillId="8" borderId="93" xfId="0" applyFont="1" applyFill="1" applyBorder="1" applyAlignment="1">
      <alignment horizontal="center" vertical="center"/>
    </xf>
    <xf numFmtId="0" fontId="17" fillId="8" borderId="90" xfId="0" applyFont="1" applyFill="1" applyBorder="1" applyAlignment="1">
      <alignment horizontal="center" vertical="center" wrapText="1"/>
    </xf>
    <xf numFmtId="0" fontId="17" fillId="8" borderId="91" xfId="0" applyFont="1" applyFill="1" applyBorder="1" applyAlignment="1">
      <alignment horizontal="center" vertical="center" wrapText="1"/>
    </xf>
    <xf numFmtId="0" fontId="17" fillId="8" borderId="93" xfId="0" applyFont="1" applyFill="1" applyBorder="1" applyAlignment="1">
      <alignment horizontal="center" vertical="center" wrapText="1"/>
    </xf>
    <xf numFmtId="0" fontId="17" fillId="8" borderId="90" xfId="0" applyFont="1" applyFill="1" applyBorder="1" applyAlignment="1">
      <alignment vertical="center" wrapText="1"/>
    </xf>
    <xf numFmtId="0" fontId="17" fillId="8" borderId="91" xfId="0" applyFont="1" applyFill="1" applyBorder="1" applyAlignment="1">
      <alignment vertical="center" wrapText="1"/>
    </xf>
    <xf numFmtId="0" fontId="17" fillId="8" borderId="92" xfId="0" applyFont="1" applyFill="1" applyBorder="1" applyAlignment="1">
      <alignment vertical="center" wrapText="1"/>
    </xf>
    <xf numFmtId="0" fontId="17" fillId="6" borderId="90" xfId="0" applyFont="1" applyFill="1" applyBorder="1" applyAlignment="1">
      <alignment horizontal="left" vertical="center"/>
    </xf>
    <xf numFmtId="0" fontId="17" fillId="6" borderId="91" xfId="0" applyFont="1" applyFill="1" applyBorder="1" applyAlignment="1">
      <alignment horizontal="left" vertical="center"/>
    </xf>
    <xf numFmtId="0" fontId="17" fillId="6" borderId="92" xfId="0" applyFont="1" applyFill="1" applyBorder="1" applyAlignment="1">
      <alignment horizontal="left" vertical="center"/>
    </xf>
    <xf numFmtId="0" fontId="17" fillId="6" borderId="79" xfId="0" applyFont="1" applyFill="1" applyBorder="1" applyAlignment="1">
      <alignment horizontal="left" vertical="center"/>
    </xf>
    <xf numFmtId="0" fontId="17" fillId="6" borderId="51" xfId="0" applyFont="1" applyFill="1" applyBorder="1" applyAlignment="1">
      <alignment horizontal="left" vertical="center"/>
    </xf>
    <xf numFmtId="0" fontId="17" fillId="6" borderId="24" xfId="0" applyFont="1" applyFill="1" applyBorder="1" applyAlignment="1">
      <alignment horizontal="left" vertical="center"/>
    </xf>
    <xf numFmtId="0" fontId="17" fillId="6" borderId="90" xfId="0" applyFont="1" applyFill="1" applyBorder="1" applyAlignment="1">
      <alignment horizontal="left" vertical="center" wrapText="1"/>
    </xf>
    <xf numFmtId="0" fontId="17" fillId="6" borderId="91" xfId="0" applyFont="1" applyFill="1" applyBorder="1" applyAlignment="1">
      <alignment horizontal="left" vertical="center" wrapText="1"/>
    </xf>
    <xf numFmtId="0" fontId="17" fillId="6" borderId="93" xfId="0" applyFont="1" applyFill="1" applyBorder="1" applyAlignment="1">
      <alignment horizontal="left" vertical="center" wrapText="1"/>
    </xf>
    <xf numFmtId="0" fontId="17" fillId="6" borderId="79" xfId="0" applyFont="1" applyFill="1" applyBorder="1" applyAlignment="1">
      <alignment horizontal="left" vertical="center" wrapText="1"/>
    </xf>
    <xf numFmtId="0" fontId="17" fillId="6" borderId="51" xfId="0" applyFont="1" applyFill="1" applyBorder="1" applyAlignment="1">
      <alignment horizontal="left" vertical="center" wrapText="1"/>
    </xf>
    <xf numFmtId="0" fontId="17" fillId="6" borderId="24" xfId="0" applyFont="1" applyFill="1" applyBorder="1" applyAlignment="1">
      <alignment horizontal="left" vertical="center" wrapText="1"/>
    </xf>
    <xf numFmtId="0" fontId="17" fillId="6" borderId="94" xfId="0" applyFont="1" applyFill="1" applyBorder="1" applyAlignment="1">
      <alignment horizontal="left" vertical="center"/>
    </xf>
    <xf numFmtId="0" fontId="17" fillId="6" borderId="94" xfId="0" applyFont="1" applyFill="1" applyBorder="1" applyAlignment="1">
      <alignment horizontal="left" vertical="center" wrapText="1"/>
    </xf>
    <xf numFmtId="0" fontId="17" fillId="6" borderId="93" xfId="0" applyFont="1" applyFill="1" applyBorder="1" applyAlignment="1">
      <alignment horizontal="left" vertical="center"/>
    </xf>
    <xf numFmtId="0" fontId="17" fillId="6" borderId="92" xfId="0" applyFont="1" applyFill="1" applyBorder="1" applyAlignment="1">
      <alignment horizontal="left" vertical="center" wrapText="1"/>
    </xf>
    <xf numFmtId="0" fontId="17" fillId="6" borderId="84" xfId="0" applyFont="1" applyFill="1" applyBorder="1" applyAlignment="1">
      <alignment horizontal="center" vertical="top" wrapText="1"/>
    </xf>
    <xf numFmtId="0" fontId="17" fillId="6" borderId="86" xfId="0" applyFont="1" applyFill="1" applyBorder="1" applyAlignment="1">
      <alignment horizontal="center" vertical="top" wrapText="1"/>
    </xf>
    <xf numFmtId="0" fontId="46" fillId="0" borderId="0" xfId="0" applyFont="1" applyAlignment="1">
      <alignment horizontal="left" vertical="center" wrapText="1"/>
    </xf>
    <xf numFmtId="0" fontId="46" fillId="0" borderId="106" xfId="0" applyFont="1" applyBorder="1" applyAlignment="1">
      <alignment horizontal="left" vertical="center" wrapText="1"/>
    </xf>
    <xf numFmtId="0" fontId="17" fillId="12" borderId="113" xfId="0" applyFont="1" applyFill="1" applyBorder="1" applyAlignment="1">
      <alignment horizontal="center" vertical="center" wrapText="1"/>
    </xf>
    <xf numFmtId="0" fontId="17" fillId="12" borderId="108" xfId="0" applyFont="1" applyFill="1" applyBorder="1" applyAlignment="1">
      <alignment horizontal="center" vertical="center" wrapText="1"/>
    </xf>
    <xf numFmtId="0" fontId="17" fillId="12" borderId="109" xfId="0" applyFont="1" applyFill="1" applyBorder="1" applyAlignment="1">
      <alignment horizontal="center" vertical="center" wrapText="1"/>
    </xf>
    <xf numFmtId="0" fontId="17" fillId="12" borderId="111" xfId="0" applyFont="1" applyFill="1" applyBorder="1" applyAlignment="1">
      <alignment horizontal="center" vertical="center" wrapText="1"/>
    </xf>
    <xf numFmtId="0" fontId="46" fillId="6" borderId="90" xfId="0" applyFont="1" applyFill="1" applyBorder="1" applyAlignment="1">
      <alignment horizontal="left" vertical="top" wrapText="1"/>
    </xf>
    <xf numFmtId="0" fontId="46" fillId="6" borderId="91" xfId="0" applyFont="1" applyFill="1" applyBorder="1" applyAlignment="1">
      <alignment horizontal="left" vertical="top" wrapText="1"/>
    </xf>
    <xf numFmtId="0" fontId="46" fillId="6" borderId="93" xfId="0" applyFont="1" applyFill="1" applyBorder="1" applyAlignment="1">
      <alignment horizontal="left" vertical="top" wrapText="1"/>
    </xf>
    <xf numFmtId="0" fontId="17" fillId="6" borderId="90" xfId="0" applyFont="1" applyFill="1" applyBorder="1" applyAlignment="1">
      <alignment horizontal="center" vertical="top" wrapText="1"/>
    </xf>
    <xf numFmtId="0" fontId="17" fillId="6" borderId="91" xfId="0" applyFont="1" applyFill="1" applyBorder="1" applyAlignment="1">
      <alignment horizontal="center" vertical="top" wrapText="1"/>
    </xf>
    <xf numFmtId="0" fontId="17" fillId="6" borderId="92" xfId="0" applyFont="1" applyFill="1" applyBorder="1" applyAlignment="1">
      <alignment horizontal="center" vertical="top" wrapText="1"/>
    </xf>
    <xf numFmtId="0" fontId="17" fillId="12" borderId="109" xfId="0" applyFont="1" applyFill="1" applyBorder="1" applyAlignment="1">
      <alignment horizontal="center"/>
    </xf>
    <xf numFmtId="0" fontId="17" fillId="12" borderId="108" xfId="0" applyFont="1" applyFill="1" applyBorder="1" applyAlignment="1">
      <alignment horizontal="center"/>
    </xf>
    <xf numFmtId="0" fontId="17" fillId="12" borderId="113" xfId="0" applyFont="1" applyFill="1" applyBorder="1" applyAlignment="1">
      <alignment horizontal="center"/>
    </xf>
    <xf numFmtId="0" fontId="17" fillId="12" borderId="111" xfId="0" applyFont="1" applyFill="1" applyBorder="1" applyAlignment="1">
      <alignment horizontal="center"/>
    </xf>
    <xf numFmtId="0" fontId="17" fillId="3" borderId="111" xfId="0" applyFont="1" applyFill="1" applyBorder="1" applyAlignment="1">
      <alignment horizontal="center"/>
    </xf>
    <xf numFmtId="0" fontId="17" fillId="3" borderId="108" xfId="0" applyFont="1" applyFill="1" applyBorder="1" applyAlignment="1">
      <alignment horizontal="center"/>
    </xf>
    <xf numFmtId="0" fontId="17" fillId="3" borderId="113" xfId="0" applyFont="1" applyFill="1" applyBorder="1" applyAlignment="1">
      <alignment horizontal="center"/>
    </xf>
    <xf numFmtId="0" fontId="17" fillId="3" borderId="107" xfId="0" applyFont="1" applyFill="1" applyBorder="1" applyAlignment="1">
      <alignment horizontal="center"/>
    </xf>
    <xf numFmtId="0" fontId="17" fillId="6" borderId="114" xfId="0" applyFont="1" applyFill="1" applyBorder="1" applyAlignment="1">
      <alignment horizontal="center" vertical="top" wrapText="1"/>
    </xf>
    <xf numFmtId="0" fontId="17" fillId="6" borderId="115" xfId="0" applyFont="1" applyFill="1" applyBorder="1" applyAlignment="1">
      <alignment horizontal="center" vertical="top" wrapText="1"/>
    </xf>
    <xf numFmtId="0" fontId="17" fillId="12" borderId="80" xfId="0" applyFont="1" applyFill="1" applyBorder="1" applyAlignment="1">
      <alignment horizontal="center"/>
    </xf>
    <xf numFmtId="0" fontId="17" fillId="12" borderId="81" xfId="0" applyFont="1" applyFill="1" applyBorder="1" applyAlignment="1">
      <alignment horizontal="center"/>
    </xf>
    <xf numFmtId="0" fontId="17" fillId="12" borderId="82" xfId="0" applyFont="1" applyFill="1" applyBorder="1" applyAlignment="1">
      <alignment horizontal="center"/>
    </xf>
    <xf numFmtId="0" fontId="17" fillId="12" borderId="83" xfId="0" applyFont="1" applyFill="1" applyBorder="1" applyAlignment="1">
      <alignment horizontal="center"/>
    </xf>
    <xf numFmtId="0" fontId="17" fillId="12" borderId="112" xfId="0" applyFont="1" applyFill="1" applyBorder="1" applyAlignment="1">
      <alignment horizontal="center"/>
    </xf>
    <xf numFmtId="0" fontId="46" fillId="6" borderId="84" xfId="0" applyFont="1" applyFill="1" applyBorder="1" applyAlignment="1">
      <alignment horizontal="left" vertical="top" wrapText="1"/>
    </xf>
    <xf numFmtId="0" fontId="46" fillId="6" borderId="86" xfId="0" applyFont="1" applyFill="1" applyBorder="1" applyAlignment="1">
      <alignment horizontal="left" vertical="top" wrapText="1"/>
    </xf>
    <xf numFmtId="0" fontId="25" fillId="3" borderId="81" xfId="0" applyFont="1" applyFill="1" applyBorder="1" applyAlignment="1">
      <alignment horizontal="center"/>
    </xf>
    <xf numFmtId="0" fontId="25" fillId="3" borderId="82" xfId="0" applyFont="1" applyFill="1" applyBorder="1" applyAlignment="1">
      <alignment horizontal="center"/>
    </xf>
    <xf numFmtId="0" fontId="17" fillId="2" borderId="102" xfId="0" applyFont="1" applyFill="1" applyBorder="1" applyAlignment="1">
      <alignment horizontal="center" vertical="center"/>
    </xf>
    <xf numFmtId="0" fontId="17" fillId="2" borderId="92" xfId="0" applyFont="1" applyFill="1" applyBorder="1" applyAlignment="1">
      <alignment horizontal="center" vertical="center"/>
    </xf>
    <xf numFmtId="0" fontId="17" fillId="3" borderId="121" xfId="0" applyFont="1" applyFill="1" applyBorder="1" applyAlignment="1">
      <alignment horizontal="center"/>
    </xf>
    <xf numFmtId="0" fontId="17" fillId="3" borderId="122" xfId="0" applyFont="1" applyFill="1" applyBorder="1" applyAlignment="1">
      <alignment horizontal="center"/>
    </xf>
    <xf numFmtId="0" fontId="17" fillId="3" borderId="110" xfId="0" applyFont="1" applyFill="1" applyBorder="1" applyAlignment="1">
      <alignment horizontal="center"/>
    </xf>
    <xf numFmtId="0" fontId="114" fillId="0" borderId="0" xfId="0" applyFont="1" applyAlignment="1">
      <alignment horizontal="left" vertical="center"/>
    </xf>
    <xf numFmtId="0" fontId="0" fillId="0" borderId="0" xfId="0" applyAlignment="1">
      <alignment vertical="top" wrapText="1"/>
    </xf>
    <xf numFmtId="0" fontId="114" fillId="0" borderId="0" xfId="0" applyFont="1" applyAlignment="1">
      <alignment vertical="top" wrapText="1"/>
    </xf>
    <xf numFmtId="0" fontId="25" fillId="0" borderId="0" xfId="0" applyFont="1" applyAlignment="1">
      <alignment horizontal="left" vertical="top" wrapText="1"/>
    </xf>
    <xf numFmtId="0" fontId="17" fillId="9" borderId="84" xfId="0" applyFont="1" applyFill="1" applyBorder="1" applyAlignment="1">
      <alignment horizontal="left" vertical="center"/>
    </xf>
    <xf numFmtId="0" fontId="17" fillId="9" borderId="86" xfId="0" applyFont="1" applyFill="1" applyBorder="1" applyAlignment="1">
      <alignment horizontal="left" vertical="center"/>
    </xf>
    <xf numFmtId="0" fontId="17" fillId="2" borderId="80" xfId="138" applyFont="1" applyFill="1" applyBorder="1" applyAlignment="1">
      <alignment horizontal="center" vertical="center"/>
    </xf>
    <xf numFmtId="0" fontId="17" fillId="2" borderId="114" xfId="138" applyFont="1" applyFill="1" applyBorder="1" applyAlignment="1">
      <alignment horizontal="center" vertical="center"/>
    </xf>
    <xf numFmtId="0" fontId="17" fillId="3" borderId="131" xfId="138" applyFont="1" applyFill="1" applyBorder="1" applyAlignment="1">
      <alignment horizontal="center" vertical="center"/>
    </xf>
    <xf numFmtId="0" fontId="17" fillId="3" borderId="132" xfId="138" applyFont="1" applyFill="1" applyBorder="1" applyAlignment="1">
      <alignment horizontal="center" vertical="center"/>
    </xf>
    <xf numFmtId="0" fontId="17" fillId="3" borderId="133" xfId="138" applyFont="1" applyFill="1" applyBorder="1" applyAlignment="1">
      <alignment horizontal="center" vertical="center"/>
    </xf>
    <xf numFmtId="0" fontId="159" fillId="0" borderId="0" xfId="0" applyFont="1" applyAlignment="1">
      <alignment vertical="top" wrapText="1"/>
    </xf>
    <xf numFmtId="0" fontId="177" fillId="97" borderId="126" xfId="0" applyFont="1" applyFill="1" applyBorder="1" applyAlignment="1">
      <alignment horizontal="left" vertical="center" wrapText="1"/>
    </xf>
    <xf numFmtId="0" fontId="177" fillId="97" borderId="127" xfId="0" applyFont="1" applyFill="1" applyBorder="1" applyAlignment="1">
      <alignment horizontal="left" vertical="center" wrapText="1"/>
    </xf>
    <xf numFmtId="0" fontId="177" fillId="97" borderId="129" xfId="0" applyFont="1" applyFill="1" applyBorder="1" applyAlignment="1">
      <alignment horizontal="left" vertical="center" wrapText="1"/>
    </xf>
    <xf numFmtId="0" fontId="177" fillId="97" borderId="128" xfId="0" applyFont="1" applyFill="1" applyBorder="1" applyAlignment="1">
      <alignment horizontal="left" vertical="center" wrapText="1"/>
    </xf>
    <xf numFmtId="0" fontId="52" fillId="0" borderId="0" xfId="0" applyFont="1" applyAlignment="1">
      <alignment horizontal="left" vertical="top" wrapText="1"/>
    </xf>
    <xf numFmtId="0" fontId="52" fillId="0" borderId="0" xfId="0" applyFont="1" applyAlignment="1">
      <alignment horizontal="left" vertical="top"/>
    </xf>
    <xf numFmtId="0" fontId="179" fillId="0" borderId="0" xfId="0" applyFont="1" applyAlignment="1">
      <alignment horizontal="left" vertical="top"/>
    </xf>
    <xf numFmtId="0" fontId="46" fillId="9" borderId="84" xfId="0" applyFont="1" applyFill="1" applyBorder="1" applyAlignment="1">
      <alignment horizontal="left" vertical="center"/>
    </xf>
    <xf numFmtId="0" fontId="46" fillId="2" borderId="84" xfId="0" applyFont="1" applyFill="1" applyBorder="1" applyAlignment="1">
      <alignment horizontal="left" vertical="center"/>
    </xf>
    <xf numFmtId="0" fontId="46" fillId="9" borderId="86" xfId="0" applyFont="1" applyFill="1" applyBorder="1" applyAlignment="1">
      <alignment horizontal="left" vertical="center"/>
    </xf>
    <xf numFmtId="0" fontId="17" fillId="9" borderId="90" xfId="0" applyFont="1" applyFill="1" applyBorder="1" applyAlignment="1">
      <alignment horizontal="left" vertical="center"/>
    </xf>
    <xf numFmtId="0" fontId="17" fillId="9" borderId="91" xfId="0" applyFont="1" applyFill="1" applyBorder="1" applyAlignment="1">
      <alignment horizontal="left" vertical="center"/>
    </xf>
    <xf numFmtId="0" fontId="17" fillId="9" borderId="92" xfId="0" applyFont="1" applyFill="1" applyBorder="1" applyAlignment="1">
      <alignment horizontal="left" vertical="center"/>
    </xf>
    <xf numFmtId="0" fontId="3" fillId="0" borderId="0" xfId="0" applyFont="1" applyAlignment="1">
      <alignment horizontal="left" vertical="center" wrapText="1"/>
    </xf>
    <xf numFmtId="0" fontId="159" fillId="0" borderId="0" xfId="138" applyFont="1" applyAlignment="1">
      <alignment horizontal="left" vertical="center" wrapText="1"/>
    </xf>
    <xf numFmtId="0" fontId="159" fillId="0" borderId="0" xfId="138" applyFont="1" applyAlignment="1">
      <alignment horizontal="left"/>
    </xf>
    <xf numFmtId="0" fontId="114" fillId="0" borderId="0" xfId="0" applyFont="1" applyAlignment="1">
      <alignment horizontal="left"/>
    </xf>
    <xf numFmtId="0" fontId="17" fillId="2" borderId="84" xfId="0" applyFont="1" applyFill="1" applyBorder="1" applyAlignment="1">
      <alignment horizontal="left" vertical="center" wrapText="1"/>
    </xf>
    <xf numFmtId="0" fontId="17" fillId="9" borderId="90" xfId="0" applyFont="1" applyFill="1" applyBorder="1" applyAlignment="1">
      <alignment horizontal="center" vertical="center" wrapText="1"/>
    </xf>
    <xf numFmtId="0" fontId="17" fillId="9" borderId="91" xfId="0" applyFont="1" applyFill="1" applyBorder="1" applyAlignment="1">
      <alignment horizontal="center" vertical="center" wrapText="1"/>
    </xf>
    <xf numFmtId="0" fontId="17" fillId="2" borderId="86" xfId="0" applyFont="1" applyFill="1" applyBorder="1" applyAlignment="1">
      <alignment horizontal="left" vertical="center" wrapText="1"/>
    </xf>
    <xf numFmtId="0" fontId="17" fillId="2" borderId="90" xfId="0" applyFont="1" applyFill="1" applyBorder="1" applyAlignment="1">
      <alignment horizontal="center" vertical="center" wrapText="1"/>
    </xf>
    <xf numFmtId="0" fontId="17" fillId="2" borderId="91" xfId="0" applyFont="1" applyFill="1" applyBorder="1" applyAlignment="1">
      <alignment horizontal="center" vertical="center" wrapText="1"/>
    </xf>
    <xf numFmtId="0" fontId="17" fillId="2" borderId="92" xfId="0" applyFont="1" applyFill="1" applyBorder="1" applyAlignment="1">
      <alignment horizontal="center" vertical="center" wrapText="1"/>
    </xf>
    <xf numFmtId="0" fontId="17" fillId="2" borderId="112" xfId="0" applyFont="1" applyFill="1" applyBorder="1" applyAlignment="1">
      <alignment horizontal="center"/>
    </xf>
    <xf numFmtId="0" fontId="17" fillId="2" borderId="114" xfId="0" applyFont="1" applyFill="1" applyBorder="1" applyAlignment="1">
      <alignment horizontal="center"/>
    </xf>
    <xf numFmtId="0" fontId="17" fillId="3" borderId="131" xfId="0" applyFont="1" applyFill="1" applyBorder="1" applyAlignment="1">
      <alignment horizontal="center"/>
    </xf>
    <xf numFmtId="0" fontId="17" fillId="3" borderId="132" xfId="0" applyFont="1" applyFill="1" applyBorder="1" applyAlignment="1">
      <alignment horizontal="center"/>
    </xf>
    <xf numFmtId="0" fontId="17" fillId="3" borderId="133" xfId="0" applyFont="1" applyFill="1" applyBorder="1" applyAlignment="1">
      <alignment horizontal="center"/>
    </xf>
    <xf numFmtId="0" fontId="17" fillId="2" borderId="68" xfId="0" applyFont="1" applyFill="1" applyBorder="1" applyAlignment="1">
      <alignment horizontal="left" vertical="center"/>
    </xf>
    <xf numFmtId="0" fontId="17" fillId="3" borderId="124" xfId="0" applyFont="1" applyFill="1" applyBorder="1"/>
    <xf numFmtId="0" fontId="17" fillId="3" borderId="148" xfId="0" applyFont="1" applyFill="1" applyBorder="1"/>
    <xf numFmtId="0" fontId="17" fillId="3" borderId="149" xfId="0" applyFont="1" applyFill="1" applyBorder="1"/>
    <xf numFmtId="208" fontId="16" fillId="0" borderId="150" xfId="1925" applyNumberFormat="1" applyFont="1" applyFill="1" applyBorder="1" applyAlignment="1">
      <alignment horizontal="right"/>
    </xf>
    <xf numFmtId="0" fontId="16" fillId="0" borderId="151" xfId="1925" applyNumberFormat="1" applyFont="1" applyFill="1" applyBorder="1" applyAlignment="1">
      <alignment horizontal="right"/>
    </xf>
    <xf numFmtId="208" fontId="16" fillId="0" borderId="152" xfId="1925" applyNumberFormat="1" applyFont="1" applyFill="1" applyBorder="1" applyAlignment="1">
      <alignment horizontal="right"/>
    </xf>
    <xf numFmtId="208" fontId="16" fillId="0" borderId="153" xfId="1925" applyNumberFormat="1" applyFont="1" applyFill="1" applyBorder="1" applyAlignment="1">
      <alignment horizontal="right"/>
    </xf>
    <xf numFmtId="0" fontId="16" fillId="0" borderId="153" xfId="1925" applyNumberFormat="1" applyFont="1" applyFill="1" applyBorder="1" applyAlignment="1">
      <alignment horizontal="right"/>
    </xf>
    <xf numFmtId="0" fontId="16" fillId="0" borderId="154" xfId="1925" applyNumberFormat="1" applyFont="1" applyFill="1" applyBorder="1" applyAlignment="1">
      <alignment horizontal="right"/>
    </xf>
  </cellXfs>
  <cellStyles count="5917">
    <cellStyle name=" Writer Import]_x000d__x000a_Display Dialog=No_x000d__x000a__x000d__x000a_[Horizontal Arrange]_x000d__x000a_Dimensions Interlocking=Yes_x000d__x000a_Sum Hierarchy=Yes_x000d__x000a_Generate" xfId="4050" xr:uid="{00000000-0005-0000-0000-000000000000}"/>
    <cellStyle name=" Writer Import]_x000d__x000a_Display Dialog=No_x000d__x000a__x000d__x000a_[Horizontal Arrange]_x000d__x000a_Dimensions Interlocking=Yes_x000d__x000a_Sum Hierarchy=Yes_x000d__x000a_Generate 2" xfId="4051" xr:uid="{00000000-0005-0000-0000-000001000000}"/>
    <cellStyle name="]_x000d__x000a_Width=797_x000d__x000a_Height=554_x000d__x000a__x000d__x000a_[Code]_x000d__x000a_Code0=/nyf50_x000d__x000a_Code1=4500000136_x000d__x000a_Code2=ME23_x000d__x000a_Code3=4500002322_x000d__x000a_Code4=#_x000d__x000a_Code5=MB01_x000d__x000a_" xfId="4052" xr:uid="{00000000-0005-0000-0000-000002000000}"/>
    <cellStyle name="]_x000d__x000a_Width=797_x000d__x000a_Height=554_x000d__x000a__x000d__x000a_[Code]_x000d__x000a_Code0=/nyf50_x000d__x000a_Code1=4500000136_x000d__x000a_Code2=ME23_x000d__x000a_Code3=4500002322_x000d__x000a_Code4=#_x000d__x000a_Code5=MB01_x000d__x000a_ 2" xfId="4053" xr:uid="{00000000-0005-0000-0000-000003000000}"/>
    <cellStyle name="_Rid_10_xt_ml_s31" xfId="4054" xr:uid="{00000000-0005-0000-0000-000004000000}"/>
    <cellStyle name="_Rid_10_xt_ml_s31 2" xfId="4055" xr:uid="{00000000-0005-0000-0000-000005000000}"/>
    <cellStyle name="_Rid_10_xt_ml_s6" xfId="4056" xr:uid="{00000000-0005-0000-0000-000006000000}"/>
    <cellStyle name="_Rid_10_xt_ml_s6 2" xfId="4057" xr:uid="{00000000-0005-0000-0000-000007000000}"/>
    <cellStyle name="_Rid_10_xt_ml_s7" xfId="4058" xr:uid="{00000000-0005-0000-0000-000008000000}"/>
    <cellStyle name="_Rid_10_xt_ml_s7 2" xfId="4059" xr:uid="{00000000-0005-0000-0000-000009000000}"/>
    <cellStyle name="_Rid_10_xt_mv_s12" xfId="4060" xr:uid="{00000000-0005-0000-0000-00000A000000}"/>
    <cellStyle name="_Rid_10_xt_mv_s12 2" xfId="4061" xr:uid="{00000000-0005-0000-0000-00000B000000}"/>
    <cellStyle name="_Rid_10_xt_mv_s13" xfId="4062" xr:uid="{00000000-0005-0000-0000-00000C000000}"/>
    <cellStyle name="_Rid_10_xt_mv_s13 2" xfId="4063" xr:uid="{00000000-0005-0000-0000-00000D000000}"/>
    <cellStyle name="_Rid_10_xt_s33" xfId="4064" xr:uid="{00000000-0005-0000-0000-00000E000000}"/>
    <cellStyle name="_Rid_10_xt_s33 2" xfId="4065" xr:uid="{00000000-0005-0000-0000-00000F000000}"/>
    <cellStyle name="_Rid_10_xt_s6" xfId="4066" xr:uid="{00000000-0005-0000-0000-000010000000}"/>
    <cellStyle name="_Rid_10_xt_s6 2" xfId="4067" xr:uid="{00000000-0005-0000-0000-000011000000}"/>
    <cellStyle name="_Rid_11_s0" xfId="4068" xr:uid="{00000000-0005-0000-0000-000012000000}"/>
    <cellStyle name="_Rid_11_s0 2" xfId="4069" xr:uid="{00000000-0005-0000-0000-000013000000}"/>
    <cellStyle name="_Rid_11_s1" xfId="4070" xr:uid="{00000000-0005-0000-0000-000014000000}"/>
    <cellStyle name="_Rid_11_s1 2" xfId="4071" xr:uid="{00000000-0005-0000-0000-000015000000}"/>
    <cellStyle name="_Rid_11_s2_s3" xfId="4072" xr:uid="{00000000-0005-0000-0000-000016000000}"/>
    <cellStyle name="_Rid_11_s2_s3 2" xfId="4073" xr:uid="{00000000-0005-0000-0000-000017000000}"/>
    <cellStyle name="_Rid_11_xt_ml_s13" xfId="4074" xr:uid="{00000000-0005-0000-0000-000018000000}"/>
    <cellStyle name="_Rid_11_xt_ml_s13 2" xfId="4075" xr:uid="{00000000-0005-0000-0000-000019000000}"/>
    <cellStyle name="_Rid_11_xt_ml_s8" xfId="4076" xr:uid="{00000000-0005-0000-0000-00001A000000}"/>
    <cellStyle name="_Rid_11_xt_ml_s8 2" xfId="4077" xr:uid="{00000000-0005-0000-0000-00001B000000}"/>
    <cellStyle name="_Rid_11_xt_xm" xfId="4078" xr:uid="{00000000-0005-0000-0000-00001C000000}"/>
    <cellStyle name="_Rid_11_xt_xm 2" xfId="4079" xr:uid="{00000000-0005-0000-0000-00001D000000}"/>
    <cellStyle name="_Rid_12_cl_s3" xfId="4080" xr:uid="{00000000-0005-0000-0000-00001E000000}"/>
    <cellStyle name="_Rid_12_cl_s3 2" xfId="4081" xr:uid="{00000000-0005-0000-0000-00001F000000}"/>
    <cellStyle name="_Rid_12_cl_s5" xfId="4082" xr:uid="{00000000-0005-0000-0000-000020000000}"/>
    <cellStyle name="_Rid_12_cl_s5 2" xfId="4083" xr:uid="{00000000-0005-0000-0000-000021000000}"/>
    <cellStyle name="_Rid_12_s0" xfId="4084" xr:uid="{00000000-0005-0000-0000-000022000000}"/>
    <cellStyle name="_Rid_12_s0 2" xfId="4085" xr:uid="{00000000-0005-0000-0000-000023000000}"/>
    <cellStyle name="_Rid_12_s1" xfId="4086" xr:uid="{00000000-0005-0000-0000-000024000000}"/>
    <cellStyle name="_Rid_12_s1 2" xfId="4087" xr:uid="{00000000-0005-0000-0000-000025000000}"/>
    <cellStyle name="_Rid_12_s2" xfId="4088" xr:uid="{00000000-0005-0000-0000-000026000000}"/>
    <cellStyle name="_Rid_12_s2 2" xfId="4089" xr:uid="{00000000-0005-0000-0000-000027000000}"/>
    <cellStyle name="_Rid_12_xt_cv_s11_s10" xfId="4090" xr:uid="{00000000-0005-0000-0000-000028000000}"/>
    <cellStyle name="_Rid_12_xt_cv_s11_s10 2" xfId="4091" xr:uid="{00000000-0005-0000-0000-000029000000}"/>
    <cellStyle name="_Rid_12_xt_cv_s12_s10" xfId="4092" xr:uid="{00000000-0005-0000-0000-00002A000000}"/>
    <cellStyle name="_Rid_12_xt_cv_s12_s10 2" xfId="4093" xr:uid="{00000000-0005-0000-0000-00002B000000}"/>
    <cellStyle name="_Rid_12_xt_cv_s13_s10" xfId="4094" xr:uid="{00000000-0005-0000-0000-00002C000000}"/>
    <cellStyle name="_Rid_12_xt_cv_s13_s10 2" xfId="4095" xr:uid="{00000000-0005-0000-0000-00002D000000}"/>
    <cellStyle name="_Rid_12_xt_cv_s14_s10" xfId="4096" xr:uid="{00000000-0005-0000-0000-00002E000000}"/>
    <cellStyle name="_Rid_12_xt_cv_s14_s10 2" xfId="4097" xr:uid="{00000000-0005-0000-0000-00002F000000}"/>
    <cellStyle name="_Rid_12_xt_cv_s15_s10" xfId="4098" xr:uid="{00000000-0005-0000-0000-000030000000}"/>
    <cellStyle name="_Rid_12_xt_cv_s15_s10 2" xfId="4099" xr:uid="{00000000-0005-0000-0000-000031000000}"/>
    <cellStyle name="_Rid_12_xt_cv_s16_s10" xfId="4100" xr:uid="{00000000-0005-0000-0000-000032000000}"/>
    <cellStyle name="_Rid_12_xt_cv_s16_s10 2" xfId="4101" xr:uid="{00000000-0005-0000-0000-000033000000}"/>
    <cellStyle name="_Rid_12_xt_cv_s17_s10" xfId="4102" xr:uid="{00000000-0005-0000-0000-000034000000}"/>
    <cellStyle name="_Rid_12_xt_cv_s17_s10 2" xfId="4103" xr:uid="{00000000-0005-0000-0000-000035000000}"/>
    <cellStyle name="_Rid_12_xt_cv_s18_s10" xfId="4104" xr:uid="{00000000-0005-0000-0000-000036000000}"/>
    <cellStyle name="_Rid_12_xt_cv_s18_s10 2" xfId="4105" xr:uid="{00000000-0005-0000-0000-000037000000}"/>
    <cellStyle name="_Rid_12_xt_cv_s20_s10" xfId="4106" xr:uid="{00000000-0005-0000-0000-000038000000}"/>
    <cellStyle name="_Rid_12_xt_cv_s20_s10 2" xfId="4107" xr:uid="{00000000-0005-0000-0000-000039000000}"/>
    <cellStyle name="_Rid_12_xt_cv_s21_s10" xfId="4108" xr:uid="{00000000-0005-0000-0000-00003A000000}"/>
    <cellStyle name="_Rid_12_xt_cv_s21_s10 2" xfId="4109" xr:uid="{00000000-0005-0000-0000-00003B000000}"/>
    <cellStyle name="_Rid_12_xt_cv_s22_s10" xfId="4110" xr:uid="{00000000-0005-0000-0000-00003C000000}"/>
    <cellStyle name="_Rid_12_xt_cv_s22_s10 2" xfId="4111" xr:uid="{00000000-0005-0000-0000-00003D000000}"/>
    <cellStyle name="_Rid_12_xt_cv_s23_s10" xfId="4112" xr:uid="{00000000-0005-0000-0000-00003E000000}"/>
    <cellStyle name="_Rid_12_xt_cv_s23_s10 2" xfId="4113" xr:uid="{00000000-0005-0000-0000-00003F000000}"/>
    <cellStyle name="_Rid_12_xt_cv_s24_s10" xfId="4114" xr:uid="{00000000-0005-0000-0000-000040000000}"/>
    <cellStyle name="_Rid_12_xt_cv_s24_s10 2" xfId="4115" xr:uid="{00000000-0005-0000-0000-000041000000}"/>
    <cellStyle name="_Rid_12_xt_cv_s25_s10" xfId="4116" xr:uid="{00000000-0005-0000-0000-000042000000}"/>
    <cellStyle name="_Rid_12_xt_cv_s25_s10 2" xfId="4117" xr:uid="{00000000-0005-0000-0000-000043000000}"/>
    <cellStyle name="_Rid_12_xt_cv_s9_s10" xfId="4118" xr:uid="{00000000-0005-0000-0000-000044000000}"/>
    <cellStyle name="_Rid_12_xt_cv_s9_s10 2" xfId="4119" xr:uid="{00000000-0005-0000-0000-000045000000}"/>
    <cellStyle name="_Rid_12_xt_ml_s19" xfId="4120" xr:uid="{00000000-0005-0000-0000-000046000000}"/>
    <cellStyle name="_Rid_12_xt_ml_s19 2" xfId="4121" xr:uid="{00000000-0005-0000-0000-000047000000}"/>
    <cellStyle name="_Rid_12_xt_ml_s8" xfId="4122" xr:uid="{00000000-0005-0000-0000-000048000000}"/>
    <cellStyle name="_Rid_12_xt_ml_s8 2" xfId="4123" xr:uid="{00000000-0005-0000-0000-000049000000}"/>
    <cellStyle name="_Rid_12_xt_s26" xfId="4124" xr:uid="{00000000-0005-0000-0000-00004A000000}"/>
    <cellStyle name="_Rid_12_xt_s26 2" xfId="4125" xr:uid="{00000000-0005-0000-0000-00004B000000}"/>
    <cellStyle name="_Rid_12_xt_s4" xfId="4126" xr:uid="{00000000-0005-0000-0000-00004C000000}"/>
    <cellStyle name="_Rid_12_xt_s4 2" xfId="4127" xr:uid="{00000000-0005-0000-0000-00004D000000}"/>
    <cellStyle name="_Rid_12_xt_s6" xfId="4128" xr:uid="{00000000-0005-0000-0000-00004E000000}"/>
    <cellStyle name="_Rid_12_xt_s6 2" xfId="4129" xr:uid="{00000000-0005-0000-0000-00004F000000}"/>
    <cellStyle name="_Rid_12_xt_s7" xfId="4130" xr:uid="{00000000-0005-0000-0000-000050000000}"/>
    <cellStyle name="_Rid_12_xt_s7 2" xfId="4131" xr:uid="{00000000-0005-0000-0000-000051000000}"/>
    <cellStyle name="_Rid_12_xt_xm" xfId="4132" xr:uid="{00000000-0005-0000-0000-000052000000}"/>
    <cellStyle name="_Rid_12_xt_xm 2" xfId="4133" xr:uid="{00000000-0005-0000-0000-000053000000}"/>
    <cellStyle name="_Rid_13_cl_s3" xfId="4134" xr:uid="{00000000-0005-0000-0000-000054000000}"/>
    <cellStyle name="_Rid_13_cl_s3 2" xfId="4135" xr:uid="{00000000-0005-0000-0000-000055000000}"/>
    <cellStyle name="_Rid_13_cl_s5" xfId="4136" xr:uid="{00000000-0005-0000-0000-000056000000}"/>
    <cellStyle name="_Rid_13_cl_s5 2" xfId="4137" xr:uid="{00000000-0005-0000-0000-000057000000}"/>
    <cellStyle name="_Rid_13_cl_s7" xfId="4138" xr:uid="{00000000-0005-0000-0000-000058000000}"/>
    <cellStyle name="_Rid_13_cl_s7 2" xfId="4139" xr:uid="{00000000-0005-0000-0000-000059000000}"/>
    <cellStyle name="_Rid_13_s0" xfId="4140" xr:uid="{00000000-0005-0000-0000-00005A000000}"/>
    <cellStyle name="_Rid_13_s0 2" xfId="4141" xr:uid="{00000000-0005-0000-0000-00005B000000}"/>
    <cellStyle name="_Rid_13_s1" xfId="4142" xr:uid="{00000000-0005-0000-0000-00005C000000}"/>
    <cellStyle name="_Rid_13_s1 2" xfId="4143" xr:uid="{00000000-0005-0000-0000-00005D000000}"/>
    <cellStyle name="_Rid_13_s2" xfId="4144" xr:uid="{00000000-0005-0000-0000-00005E000000}"/>
    <cellStyle name="_Rid_13_s2 2" xfId="4145" xr:uid="{00000000-0005-0000-0000-00005F000000}"/>
    <cellStyle name="_Rid_13_xt_cv_s10_s6" xfId="4146" xr:uid="{00000000-0005-0000-0000-000060000000}"/>
    <cellStyle name="_Rid_13_xt_cv_s10_s6 2" xfId="4147" xr:uid="{00000000-0005-0000-0000-000061000000}"/>
    <cellStyle name="_Rid_13_xt_cv_s11_s6" xfId="4148" xr:uid="{00000000-0005-0000-0000-000062000000}"/>
    <cellStyle name="_Rid_13_xt_cv_s11_s6 2" xfId="4149" xr:uid="{00000000-0005-0000-0000-000063000000}"/>
    <cellStyle name="_Rid_13_xt_cv_s12_s6" xfId="4150" xr:uid="{00000000-0005-0000-0000-000064000000}"/>
    <cellStyle name="_Rid_13_xt_cv_s12_s6 2" xfId="4151" xr:uid="{00000000-0005-0000-0000-000065000000}"/>
    <cellStyle name="_Rid_13_xt_cv_s13_s6" xfId="4152" xr:uid="{00000000-0005-0000-0000-000066000000}"/>
    <cellStyle name="_Rid_13_xt_cv_s13_s6 2" xfId="4153" xr:uid="{00000000-0005-0000-0000-000067000000}"/>
    <cellStyle name="_Rid_13_xt_cv_s14_s6" xfId="4154" xr:uid="{00000000-0005-0000-0000-000068000000}"/>
    <cellStyle name="_Rid_13_xt_cv_s14_s6 2" xfId="4155" xr:uid="{00000000-0005-0000-0000-000069000000}"/>
    <cellStyle name="_Rid_13_xt_cv_s15_s6" xfId="4156" xr:uid="{00000000-0005-0000-0000-00006A000000}"/>
    <cellStyle name="_Rid_13_xt_cv_s15_s6 2" xfId="4157" xr:uid="{00000000-0005-0000-0000-00006B000000}"/>
    <cellStyle name="_Rid_13_xt_cv_s16_s6" xfId="4158" xr:uid="{00000000-0005-0000-0000-00006C000000}"/>
    <cellStyle name="_Rid_13_xt_cv_s16_s6 2" xfId="4159" xr:uid="{00000000-0005-0000-0000-00006D000000}"/>
    <cellStyle name="_Rid_13_xt_cv_s17_s6" xfId="4160" xr:uid="{00000000-0005-0000-0000-00006E000000}"/>
    <cellStyle name="_Rid_13_xt_cv_s17_s6 2" xfId="4161" xr:uid="{00000000-0005-0000-0000-00006F000000}"/>
    <cellStyle name="_Rid_13_xt_cv_s18_s6" xfId="4162" xr:uid="{00000000-0005-0000-0000-000070000000}"/>
    <cellStyle name="_Rid_13_xt_cv_s18_s6 2" xfId="4163" xr:uid="{00000000-0005-0000-0000-000071000000}"/>
    <cellStyle name="_Rid_13_xt_cv_s20_s6" xfId="4164" xr:uid="{00000000-0005-0000-0000-000072000000}"/>
    <cellStyle name="_Rid_13_xt_cv_s20_s6 2" xfId="4165" xr:uid="{00000000-0005-0000-0000-000073000000}"/>
    <cellStyle name="_Rid_13_xt_cv_s21_s6" xfId="4166" xr:uid="{00000000-0005-0000-0000-000074000000}"/>
    <cellStyle name="_Rid_13_xt_cv_s21_s6 2" xfId="4167" xr:uid="{00000000-0005-0000-0000-000075000000}"/>
    <cellStyle name="_Rid_13_xt_cv_s22_s6" xfId="4168" xr:uid="{00000000-0005-0000-0000-000076000000}"/>
    <cellStyle name="_Rid_13_xt_cv_s22_s6 2" xfId="4169" xr:uid="{00000000-0005-0000-0000-000077000000}"/>
    <cellStyle name="_Rid_13_xt_cv_s9_s6" xfId="4170" xr:uid="{00000000-0005-0000-0000-000078000000}"/>
    <cellStyle name="_Rid_13_xt_cv_s9_s6 2" xfId="4171" xr:uid="{00000000-0005-0000-0000-000079000000}"/>
    <cellStyle name="_Rid_13_xt_ml_s19" xfId="4172" xr:uid="{00000000-0005-0000-0000-00007A000000}"/>
    <cellStyle name="_Rid_13_xt_ml_s19 2" xfId="4173" xr:uid="{00000000-0005-0000-0000-00007B000000}"/>
    <cellStyle name="_Rid_13_xt_ml_s8" xfId="4174" xr:uid="{00000000-0005-0000-0000-00007C000000}"/>
    <cellStyle name="_Rid_13_xt_ml_s8 2" xfId="4175" xr:uid="{00000000-0005-0000-0000-00007D000000}"/>
    <cellStyle name="_Rid_13_xt_s23" xfId="4176" xr:uid="{00000000-0005-0000-0000-00007E000000}"/>
    <cellStyle name="_Rid_13_xt_s23 2" xfId="4177" xr:uid="{00000000-0005-0000-0000-00007F000000}"/>
    <cellStyle name="_Rid_13_xt_s4" xfId="4178" xr:uid="{00000000-0005-0000-0000-000080000000}"/>
    <cellStyle name="_Rid_13_xt_s4 2" xfId="4179" xr:uid="{00000000-0005-0000-0000-000081000000}"/>
    <cellStyle name="_Rid_13_xt_xm" xfId="4180" xr:uid="{00000000-0005-0000-0000-000082000000}"/>
    <cellStyle name="_Rid_13_xt_xm 2" xfId="4181" xr:uid="{00000000-0005-0000-0000-000083000000}"/>
    <cellStyle name="_x0004_¥" xfId="303" xr:uid="{00000000-0005-0000-0000-000084000000}"/>
    <cellStyle name="_x0004_¥ 2" xfId="1942" xr:uid="{00000000-0005-0000-0000-000085000000}"/>
    <cellStyle name="=C:\WINNT\SYSTEM32\COMMAND.COM" xfId="3" xr:uid="{00000000-0005-0000-0000-000086000000}"/>
    <cellStyle name="=C:\WINNT\SYSTEM32\COMMAND.COM 2" xfId="4" xr:uid="{00000000-0005-0000-0000-000087000000}"/>
    <cellStyle name="=C:\WINNT\SYSTEM32\COMMAND.COM 2 2" xfId="5" xr:uid="{00000000-0005-0000-0000-000088000000}"/>
    <cellStyle name="=C:\WINNT\SYSTEM32\COMMAND.COM 2 2 2" xfId="1940" xr:uid="{00000000-0005-0000-0000-000089000000}"/>
    <cellStyle name="=C:\WINNT\SYSTEM32\COMMAND.COM 2 3" xfId="311" xr:uid="{00000000-0005-0000-0000-00008A000000}"/>
    <cellStyle name="=C:\WINNT\SYSTEM32\COMMAND.COM 2 3 2" xfId="1941" xr:uid="{00000000-0005-0000-0000-00008B000000}"/>
    <cellStyle name="=C:\WINNT\SYSTEM32\COMMAND.COM 2 4" xfId="1939" xr:uid="{00000000-0005-0000-0000-00008C000000}"/>
    <cellStyle name="=C:\WINNT\SYSTEM32\COMMAND.COM 3" xfId="1938" xr:uid="{00000000-0005-0000-0000-00008D000000}"/>
    <cellStyle name="=C:\WINNT35\SYSTEM32\COMMAND.COM" xfId="4182" xr:uid="{00000000-0005-0000-0000-00008E000000}"/>
    <cellStyle name="=C:\WINNT35\SYSTEM32\COMMAND.COM 2" xfId="4183" xr:uid="{00000000-0005-0000-0000-00008F000000}"/>
    <cellStyle name="1 indent" xfId="328" xr:uid="{00000000-0005-0000-0000-000090000000}"/>
    <cellStyle name="2 indents" xfId="329" xr:uid="{00000000-0005-0000-0000-000091000000}"/>
    <cellStyle name="20 % - Accent1" xfId="330" xr:uid="{00000000-0005-0000-0000-000092000000}"/>
    <cellStyle name="20 % - Accent1 2" xfId="1943" xr:uid="{00000000-0005-0000-0000-000093000000}"/>
    <cellStyle name="20 % - Accent2" xfId="331" xr:uid="{00000000-0005-0000-0000-000094000000}"/>
    <cellStyle name="20 % - Accent2 2" xfId="1944" xr:uid="{00000000-0005-0000-0000-000095000000}"/>
    <cellStyle name="20 % - Accent3" xfId="332" xr:uid="{00000000-0005-0000-0000-000096000000}"/>
    <cellStyle name="20 % - Accent3 2" xfId="1945" xr:uid="{00000000-0005-0000-0000-000097000000}"/>
    <cellStyle name="20 % - Accent4" xfId="333" xr:uid="{00000000-0005-0000-0000-000098000000}"/>
    <cellStyle name="20 % - Accent4 2" xfId="1946" xr:uid="{00000000-0005-0000-0000-000099000000}"/>
    <cellStyle name="20 % - Accent5" xfId="334" xr:uid="{00000000-0005-0000-0000-00009A000000}"/>
    <cellStyle name="20 % - Accent5 2" xfId="1947" xr:uid="{00000000-0005-0000-0000-00009B000000}"/>
    <cellStyle name="20 % - Accent6" xfId="335" xr:uid="{00000000-0005-0000-0000-00009C000000}"/>
    <cellStyle name="20 % - Accent6 2" xfId="1948" xr:uid="{00000000-0005-0000-0000-00009D000000}"/>
    <cellStyle name="20% - Accent1" xfId="5875" builtinId="30" customBuiltin="1"/>
    <cellStyle name="20% - Accent1 2" xfId="336" xr:uid="{00000000-0005-0000-0000-00009F000000}"/>
    <cellStyle name="20% - Accent1 2 2" xfId="1949" xr:uid="{00000000-0005-0000-0000-0000A0000000}"/>
    <cellStyle name="20% - Accent1 3" xfId="4184" xr:uid="{00000000-0005-0000-0000-0000A1000000}"/>
    <cellStyle name="20% - Accent2" xfId="5879" builtinId="34" customBuiltin="1"/>
    <cellStyle name="20% - Accent2 2" xfId="337" xr:uid="{00000000-0005-0000-0000-0000A3000000}"/>
    <cellStyle name="20% - Accent2 2 2" xfId="1950" xr:uid="{00000000-0005-0000-0000-0000A4000000}"/>
    <cellStyle name="20% - Accent2 3" xfId="4185" xr:uid="{00000000-0005-0000-0000-0000A5000000}"/>
    <cellStyle name="20% - Accent3" xfId="5883" builtinId="38" customBuiltin="1"/>
    <cellStyle name="20% - Accent3 2" xfId="338" xr:uid="{00000000-0005-0000-0000-0000A7000000}"/>
    <cellStyle name="20% - Accent3 2 2" xfId="1951" xr:uid="{00000000-0005-0000-0000-0000A8000000}"/>
    <cellStyle name="20% - Accent3 3" xfId="4186" xr:uid="{00000000-0005-0000-0000-0000A9000000}"/>
    <cellStyle name="20% - Accent4" xfId="5887" builtinId="42" customBuiltin="1"/>
    <cellStyle name="20% - Accent4 2" xfId="339" xr:uid="{00000000-0005-0000-0000-0000AB000000}"/>
    <cellStyle name="20% - Accent4 2 2" xfId="1952" xr:uid="{00000000-0005-0000-0000-0000AC000000}"/>
    <cellStyle name="20% - Accent4 3" xfId="4187" xr:uid="{00000000-0005-0000-0000-0000AD000000}"/>
    <cellStyle name="20% - Accent5" xfId="5891" builtinId="46" customBuiltin="1"/>
    <cellStyle name="20% - Accent5 2" xfId="340" xr:uid="{00000000-0005-0000-0000-0000AF000000}"/>
    <cellStyle name="20% - Accent5 2 2" xfId="1953" xr:uid="{00000000-0005-0000-0000-0000B0000000}"/>
    <cellStyle name="20% - Accent5 3" xfId="4188" xr:uid="{00000000-0005-0000-0000-0000B1000000}"/>
    <cellStyle name="20% - Accent6" xfId="5895" builtinId="50" customBuiltin="1"/>
    <cellStyle name="20% - Accent6 2" xfId="341" xr:uid="{00000000-0005-0000-0000-0000B3000000}"/>
    <cellStyle name="20% - Accent6 2 2" xfId="1954" xr:uid="{00000000-0005-0000-0000-0000B4000000}"/>
    <cellStyle name="20% - Accent6 3" xfId="4189" xr:uid="{00000000-0005-0000-0000-0000B5000000}"/>
    <cellStyle name="3 indents" xfId="342" xr:uid="{00000000-0005-0000-0000-0000B6000000}"/>
    <cellStyle name="4 indents" xfId="343" xr:uid="{00000000-0005-0000-0000-0000B7000000}"/>
    <cellStyle name="40 % - Accent1" xfId="344" xr:uid="{00000000-0005-0000-0000-0000B8000000}"/>
    <cellStyle name="40 % - Accent1 2" xfId="1955" xr:uid="{00000000-0005-0000-0000-0000B9000000}"/>
    <cellStyle name="40 % - Accent2" xfId="345" xr:uid="{00000000-0005-0000-0000-0000BA000000}"/>
    <cellStyle name="40 % - Accent2 2" xfId="1956" xr:uid="{00000000-0005-0000-0000-0000BB000000}"/>
    <cellStyle name="40 % - Accent3" xfId="346" xr:uid="{00000000-0005-0000-0000-0000BC000000}"/>
    <cellStyle name="40 % - Accent3 2" xfId="1957" xr:uid="{00000000-0005-0000-0000-0000BD000000}"/>
    <cellStyle name="40 % - Accent4" xfId="347" xr:uid="{00000000-0005-0000-0000-0000BE000000}"/>
    <cellStyle name="40 % - Accent4 2" xfId="1958" xr:uid="{00000000-0005-0000-0000-0000BF000000}"/>
    <cellStyle name="40 % - Accent5" xfId="348" xr:uid="{00000000-0005-0000-0000-0000C0000000}"/>
    <cellStyle name="40 % - Accent5 2" xfId="1959" xr:uid="{00000000-0005-0000-0000-0000C1000000}"/>
    <cellStyle name="40 % - Accent6" xfId="349" xr:uid="{00000000-0005-0000-0000-0000C2000000}"/>
    <cellStyle name="40 % - Accent6 2" xfId="1960" xr:uid="{00000000-0005-0000-0000-0000C3000000}"/>
    <cellStyle name="40% - Accent1" xfId="5876" builtinId="31" customBuiltin="1"/>
    <cellStyle name="40% - Accent1 2" xfId="350" xr:uid="{00000000-0005-0000-0000-0000C5000000}"/>
    <cellStyle name="40% - Accent1 2 2" xfId="1961" xr:uid="{00000000-0005-0000-0000-0000C6000000}"/>
    <cellStyle name="40% - Accent1 3" xfId="4190" xr:uid="{00000000-0005-0000-0000-0000C7000000}"/>
    <cellStyle name="40% - Accent2" xfId="5880" builtinId="35" customBuiltin="1"/>
    <cellStyle name="40% - Accent2 2" xfId="351" xr:uid="{00000000-0005-0000-0000-0000C9000000}"/>
    <cellStyle name="40% - Accent2 2 2" xfId="1962" xr:uid="{00000000-0005-0000-0000-0000CA000000}"/>
    <cellStyle name="40% - Accent2 3" xfId="4191" xr:uid="{00000000-0005-0000-0000-0000CB000000}"/>
    <cellStyle name="40% - Accent3" xfId="5884" builtinId="39" customBuiltin="1"/>
    <cellStyle name="40% - Accent3 2" xfId="352" xr:uid="{00000000-0005-0000-0000-0000CD000000}"/>
    <cellStyle name="40% - Accent3 2 2" xfId="1963" xr:uid="{00000000-0005-0000-0000-0000CE000000}"/>
    <cellStyle name="40% - Accent3 3" xfId="4192" xr:uid="{00000000-0005-0000-0000-0000CF000000}"/>
    <cellStyle name="40% - Accent4" xfId="5888" builtinId="43" customBuiltin="1"/>
    <cellStyle name="40% - Accent4 2" xfId="353" xr:uid="{00000000-0005-0000-0000-0000D1000000}"/>
    <cellStyle name="40% - Accent4 2 2" xfId="1964" xr:uid="{00000000-0005-0000-0000-0000D2000000}"/>
    <cellStyle name="40% - Accent4 3" xfId="4193" xr:uid="{00000000-0005-0000-0000-0000D3000000}"/>
    <cellStyle name="40% - Accent5" xfId="5892" builtinId="47" customBuiltin="1"/>
    <cellStyle name="40% - Accent5 2" xfId="354" xr:uid="{00000000-0005-0000-0000-0000D5000000}"/>
    <cellStyle name="40% - Accent5 2 2" xfId="1965" xr:uid="{00000000-0005-0000-0000-0000D6000000}"/>
    <cellStyle name="40% - Accent5 3" xfId="4194" xr:uid="{00000000-0005-0000-0000-0000D7000000}"/>
    <cellStyle name="40% - Accent6" xfId="5896" builtinId="51" customBuiltin="1"/>
    <cellStyle name="40% - Accent6 2" xfId="355" xr:uid="{00000000-0005-0000-0000-0000D9000000}"/>
    <cellStyle name="40% - Accent6 2 2" xfId="1966" xr:uid="{00000000-0005-0000-0000-0000DA000000}"/>
    <cellStyle name="40% - Accent6 3" xfId="4195" xr:uid="{00000000-0005-0000-0000-0000DB000000}"/>
    <cellStyle name="5 indents" xfId="356" xr:uid="{00000000-0005-0000-0000-0000DC000000}"/>
    <cellStyle name="60 % - Accent1" xfId="357" xr:uid="{00000000-0005-0000-0000-0000DD000000}"/>
    <cellStyle name="60 % - Accent1 2" xfId="1967" xr:uid="{00000000-0005-0000-0000-0000DE000000}"/>
    <cellStyle name="60 % - Accent2" xfId="358" xr:uid="{00000000-0005-0000-0000-0000DF000000}"/>
    <cellStyle name="60 % - Accent2 2" xfId="1968" xr:uid="{00000000-0005-0000-0000-0000E0000000}"/>
    <cellStyle name="60 % - Accent3" xfId="359" xr:uid="{00000000-0005-0000-0000-0000E1000000}"/>
    <cellStyle name="60 % - Accent3 2" xfId="1969" xr:uid="{00000000-0005-0000-0000-0000E2000000}"/>
    <cellStyle name="60 % - Accent4" xfId="360" xr:uid="{00000000-0005-0000-0000-0000E3000000}"/>
    <cellStyle name="60 % - Accent4 2" xfId="1970" xr:uid="{00000000-0005-0000-0000-0000E4000000}"/>
    <cellStyle name="60 % - Accent5" xfId="361" xr:uid="{00000000-0005-0000-0000-0000E5000000}"/>
    <cellStyle name="60 % - Accent5 2" xfId="1971" xr:uid="{00000000-0005-0000-0000-0000E6000000}"/>
    <cellStyle name="60 % - Accent6" xfId="362" xr:uid="{00000000-0005-0000-0000-0000E7000000}"/>
    <cellStyle name="60 % - Accent6 2" xfId="1972" xr:uid="{00000000-0005-0000-0000-0000E8000000}"/>
    <cellStyle name="60% - Accent1" xfId="5877" builtinId="32" customBuiltin="1"/>
    <cellStyle name="60% - Accent1 2" xfId="363" xr:uid="{00000000-0005-0000-0000-0000EA000000}"/>
    <cellStyle name="60% - Accent1 2 2" xfId="1973" xr:uid="{00000000-0005-0000-0000-0000EB000000}"/>
    <cellStyle name="60% - Accent1 3" xfId="4196" xr:uid="{00000000-0005-0000-0000-0000EC000000}"/>
    <cellStyle name="60% - Accent2" xfId="5881" builtinId="36" customBuiltin="1"/>
    <cellStyle name="60% - Accent2 2" xfId="364" xr:uid="{00000000-0005-0000-0000-0000EE000000}"/>
    <cellStyle name="60% - Accent2 2 2" xfId="1974" xr:uid="{00000000-0005-0000-0000-0000EF000000}"/>
    <cellStyle name="60% - Accent2 3" xfId="4197" xr:uid="{00000000-0005-0000-0000-0000F0000000}"/>
    <cellStyle name="60% - Accent3" xfId="5885" builtinId="40" customBuiltin="1"/>
    <cellStyle name="60% - Accent3 2" xfId="365" xr:uid="{00000000-0005-0000-0000-0000F2000000}"/>
    <cellStyle name="60% - Accent3 2 2" xfId="1975" xr:uid="{00000000-0005-0000-0000-0000F3000000}"/>
    <cellStyle name="60% - Accent3 3" xfId="4198" xr:uid="{00000000-0005-0000-0000-0000F4000000}"/>
    <cellStyle name="60% - Accent4" xfId="5889" builtinId="44" customBuiltin="1"/>
    <cellStyle name="60% - Accent4 2" xfId="366" xr:uid="{00000000-0005-0000-0000-0000F6000000}"/>
    <cellStyle name="60% - Accent4 2 2" xfId="1976" xr:uid="{00000000-0005-0000-0000-0000F7000000}"/>
    <cellStyle name="60% - Accent4 3" xfId="4199" xr:uid="{00000000-0005-0000-0000-0000F8000000}"/>
    <cellStyle name="60% - Accent5" xfId="5893" builtinId="48" customBuiltin="1"/>
    <cellStyle name="60% - Accent5 2" xfId="367" xr:uid="{00000000-0005-0000-0000-0000FA000000}"/>
    <cellStyle name="60% - Accent5 2 2" xfId="1977" xr:uid="{00000000-0005-0000-0000-0000FB000000}"/>
    <cellStyle name="60% - Accent5 3" xfId="4200" xr:uid="{00000000-0005-0000-0000-0000FC000000}"/>
    <cellStyle name="60% - Accent6" xfId="5897" builtinId="52" customBuiltin="1"/>
    <cellStyle name="60% - Accent6 2" xfId="368" xr:uid="{00000000-0005-0000-0000-0000FE000000}"/>
    <cellStyle name="60% - Accent6 2 2" xfId="1978" xr:uid="{00000000-0005-0000-0000-0000FF000000}"/>
    <cellStyle name="60% - Accent6 3" xfId="4201" xr:uid="{00000000-0005-0000-0000-000000010000}"/>
    <cellStyle name="Accent1" xfId="5874" builtinId="29" customBuiltin="1"/>
    <cellStyle name="Accent1 - 20 %" xfId="369" xr:uid="{00000000-0005-0000-0000-000002010000}"/>
    <cellStyle name="Accent1 - 20 % 2" xfId="1979" xr:uid="{00000000-0005-0000-0000-000003010000}"/>
    <cellStyle name="Accent1 - 40 %" xfId="370" xr:uid="{00000000-0005-0000-0000-000004010000}"/>
    <cellStyle name="Accent1 - 40 % 2" xfId="1980" xr:uid="{00000000-0005-0000-0000-000005010000}"/>
    <cellStyle name="Accent1 - 60 %" xfId="371" xr:uid="{00000000-0005-0000-0000-000006010000}"/>
    <cellStyle name="Accent1 - 60 % 2" xfId="1981" xr:uid="{00000000-0005-0000-0000-000007010000}"/>
    <cellStyle name="Accent1 10" xfId="372" xr:uid="{00000000-0005-0000-0000-000008010000}"/>
    <cellStyle name="Accent1 10 2" xfId="1982" xr:uid="{00000000-0005-0000-0000-000009010000}"/>
    <cellStyle name="Accent1 100" xfId="373" xr:uid="{00000000-0005-0000-0000-00000A010000}"/>
    <cellStyle name="Accent1 100 2" xfId="1983" xr:uid="{00000000-0005-0000-0000-00000B010000}"/>
    <cellStyle name="Accent1 101" xfId="374" xr:uid="{00000000-0005-0000-0000-00000C010000}"/>
    <cellStyle name="Accent1 101 2" xfId="1984" xr:uid="{00000000-0005-0000-0000-00000D010000}"/>
    <cellStyle name="Accent1 102" xfId="375" xr:uid="{00000000-0005-0000-0000-00000E010000}"/>
    <cellStyle name="Accent1 102 2" xfId="1985" xr:uid="{00000000-0005-0000-0000-00000F010000}"/>
    <cellStyle name="Accent1 103" xfId="376" xr:uid="{00000000-0005-0000-0000-000010010000}"/>
    <cellStyle name="Accent1 103 2" xfId="1986" xr:uid="{00000000-0005-0000-0000-000011010000}"/>
    <cellStyle name="Accent1 104" xfId="377" xr:uid="{00000000-0005-0000-0000-000012010000}"/>
    <cellStyle name="Accent1 104 2" xfId="1987" xr:uid="{00000000-0005-0000-0000-000013010000}"/>
    <cellStyle name="Accent1 105" xfId="378" xr:uid="{00000000-0005-0000-0000-000014010000}"/>
    <cellStyle name="Accent1 105 2" xfId="1988" xr:uid="{00000000-0005-0000-0000-000015010000}"/>
    <cellStyle name="Accent1 106" xfId="379" xr:uid="{00000000-0005-0000-0000-000016010000}"/>
    <cellStyle name="Accent1 106 2" xfId="1989" xr:uid="{00000000-0005-0000-0000-000017010000}"/>
    <cellStyle name="Accent1 107" xfId="380" xr:uid="{00000000-0005-0000-0000-000018010000}"/>
    <cellStyle name="Accent1 107 2" xfId="1990" xr:uid="{00000000-0005-0000-0000-000019010000}"/>
    <cellStyle name="Accent1 108" xfId="381" xr:uid="{00000000-0005-0000-0000-00001A010000}"/>
    <cellStyle name="Accent1 108 2" xfId="1991" xr:uid="{00000000-0005-0000-0000-00001B010000}"/>
    <cellStyle name="Accent1 109" xfId="382" xr:uid="{00000000-0005-0000-0000-00001C010000}"/>
    <cellStyle name="Accent1 109 2" xfId="1992" xr:uid="{00000000-0005-0000-0000-00001D010000}"/>
    <cellStyle name="Accent1 11" xfId="383" xr:uid="{00000000-0005-0000-0000-00001E010000}"/>
    <cellStyle name="Accent1 11 2" xfId="1993" xr:uid="{00000000-0005-0000-0000-00001F010000}"/>
    <cellStyle name="Accent1 110" xfId="384" xr:uid="{00000000-0005-0000-0000-000020010000}"/>
    <cellStyle name="Accent1 110 2" xfId="1994" xr:uid="{00000000-0005-0000-0000-000021010000}"/>
    <cellStyle name="Accent1 111" xfId="385" xr:uid="{00000000-0005-0000-0000-000022010000}"/>
    <cellStyle name="Accent1 111 2" xfId="1995" xr:uid="{00000000-0005-0000-0000-000023010000}"/>
    <cellStyle name="Accent1 112" xfId="386" xr:uid="{00000000-0005-0000-0000-000024010000}"/>
    <cellStyle name="Accent1 112 2" xfId="1996" xr:uid="{00000000-0005-0000-0000-000025010000}"/>
    <cellStyle name="Accent1 113" xfId="387" xr:uid="{00000000-0005-0000-0000-000026010000}"/>
    <cellStyle name="Accent1 113 2" xfId="1997" xr:uid="{00000000-0005-0000-0000-000027010000}"/>
    <cellStyle name="Accent1 114" xfId="388" xr:uid="{00000000-0005-0000-0000-000028010000}"/>
    <cellStyle name="Accent1 114 2" xfId="1998" xr:uid="{00000000-0005-0000-0000-000029010000}"/>
    <cellStyle name="Accent1 115" xfId="389" xr:uid="{00000000-0005-0000-0000-00002A010000}"/>
    <cellStyle name="Accent1 115 2" xfId="1999" xr:uid="{00000000-0005-0000-0000-00002B010000}"/>
    <cellStyle name="Accent1 116" xfId="390" xr:uid="{00000000-0005-0000-0000-00002C010000}"/>
    <cellStyle name="Accent1 116 2" xfId="2000" xr:uid="{00000000-0005-0000-0000-00002D010000}"/>
    <cellStyle name="Accent1 117" xfId="391" xr:uid="{00000000-0005-0000-0000-00002E010000}"/>
    <cellStyle name="Accent1 117 2" xfId="2001" xr:uid="{00000000-0005-0000-0000-00002F010000}"/>
    <cellStyle name="Accent1 118" xfId="392" xr:uid="{00000000-0005-0000-0000-000030010000}"/>
    <cellStyle name="Accent1 118 2" xfId="2002" xr:uid="{00000000-0005-0000-0000-000031010000}"/>
    <cellStyle name="Accent1 119" xfId="393" xr:uid="{00000000-0005-0000-0000-000032010000}"/>
    <cellStyle name="Accent1 119 2" xfId="2003" xr:uid="{00000000-0005-0000-0000-000033010000}"/>
    <cellStyle name="Accent1 12" xfId="394" xr:uid="{00000000-0005-0000-0000-000034010000}"/>
    <cellStyle name="Accent1 12 2" xfId="2004" xr:uid="{00000000-0005-0000-0000-000035010000}"/>
    <cellStyle name="Accent1 120" xfId="395" xr:uid="{00000000-0005-0000-0000-000036010000}"/>
    <cellStyle name="Accent1 120 2" xfId="2005" xr:uid="{00000000-0005-0000-0000-000037010000}"/>
    <cellStyle name="Accent1 121" xfId="396" xr:uid="{00000000-0005-0000-0000-000038010000}"/>
    <cellStyle name="Accent1 121 2" xfId="2006" xr:uid="{00000000-0005-0000-0000-000039010000}"/>
    <cellStyle name="Accent1 122" xfId="397" xr:uid="{00000000-0005-0000-0000-00003A010000}"/>
    <cellStyle name="Accent1 122 2" xfId="2007" xr:uid="{00000000-0005-0000-0000-00003B010000}"/>
    <cellStyle name="Accent1 123" xfId="398" xr:uid="{00000000-0005-0000-0000-00003C010000}"/>
    <cellStyle name="Accent1 123 2" xfId="2008" xr:uid="{00000000-0005-0000-0000-00003D010000}"/>
    <cellStyle name="Accent1 124" xfId="399" xr:uid="{00000000-0005-0000-0000-00003E010000}"/>
    <cellStyle name="Accent1 124 2" xfId="2009" xr:uid="{00000000-0005-0000-0000-00003F010000}"/>
    <cellStyle name="Accent1 125" xfId="400" xr:uid="{00000000-0005-0000-0000-000040010000}"/>
    <cellStyle name="Accent1 125 2" xfId="2010" xr:uid="{00000000-0005-0000-0000-000041010000}"/>
    <cellStyle name="Accent1 126" xfId="401" xr:uid="{00000000-0005-0000-0000-000042010000}"/>
    <cellStyle name="Accent1 126 2" xfId="2011" xr:uid="{00000000-0005-0000-0000-000043010000}"/>
    <cellStyle name="Accent1 127" xfId="402" xr:uid="{00000000-0005-0000-0000-000044010000}"/>
    <cellStyle name="Accent1 127 2" xfId="2012" xr:uid="{00000000-0005-0000-0000-000045010000}"/>
    <cellStyle name="Accent1 128" xfId="403" xr:uid="{00000000-0005-0000-0000-000046010000}"/>
    <cellStyle name="Accent1 128 2" xfId="2013" xr:uid="{00000000-0005-0000-0000-000047010000}"/>
    <cellStyle name="Accent1 129" xfId="404" xr:uid="{00000000-0005-0000-0000-000048010000}"/>
    <cellStyle name="Accent1 129 2" xfId="2014" xr:uid="{00000000-0005-0000-0000-000049010000}"/>
    <cellStyle name="Accent1 13" xfId="405" xr:uid="{00000000-0005-0000-0000-00004A010000}"/>
    <cellStyle name="Accent1 13 2" xfId="2015" xr:uid="{00000000-0005-0000-0000-00004B010000}"/>
    <cellStyle name="Accent1 130" xfId="406" xr:uid="{00000000-0005-0000-0000-00004C010000}"/>
    <cellStyle name="Accent1 130 2" xfId="2016" xr:uid="{00000000-0005-0000-0000-00004D010000}"/>
    <cellStyle name="Accent1 131" xfId="407" xr:uid="{00000000-0005-0000-0000-00004E010000}"/>
    <cellStyle name="Accent1 131 2" xfId="2017" xr:uid="{00000000-0005-0000-0000-00004F010000}"/>
    <cellStyle name="Accent1 132" xfId="408" xr:uid="{00000000-0005-0000-0000-000050010000}"/>
    <cellStyle name="Accent1 132 2" xfId="2018" xr:uid="{00000000-0005-0000-0000-000051010000}"/>
    <cellStyle name="Accent1 133" xfId="409" xr:uid="{00000000-0005-0000-0000-000052010000}"/>
    <cellStyle name="Accent1 133 2" xfId="2019" xr:uid="{00000000-0005-0000-0000-000053010000}"/>
    <cellStyle name="Accent1 134" xfId="410" xr:uid="{00000000-0005-0000-0000-000054010000}"/>
    <cellStyle name="Accent1 134 2" xfId="2020" xr:uid="{00000000-0005-0000-0000-000055010000}"/>
    <cellStyle name="Accent1 135" xfId="411" xr:uid="{00000000-0005-0000-0000-000056010000}"/>
    <cellStyle name="Accent1 135 2" xfId="2021" xr:uid="{00000000-0005-0000-0000-000057010000}"/>
    <cellStyle name="Accent1 136" xfId="412" xr:uid="{00000000-0005-0000-0000-000058010000}"/>
    <cellStyle name="Accent1 136 2" xfId="2022" xr:uid="{00000000-0005-0000-0000-000059010000}"/>
    <cellStyle name="Accent1 137" xfId="413" xr:uid="{00000000-0005-0000-0000-00005A010000}"/>
    <cellStyle name="Accent1 137 2" xfId="2023" xr:uid="{00000000-0005-0000-0000-00005B010000}"/>
    <cellStyle name="Accent1 138" xfId="414" xr:uid="{00000000-0005-0000-0000-00005C010000}"/>
    <cellStyle name="Accent1 138 2" xfId="2024" xr:uid="{00000000-0005-0000-0000-00005D010000}"/>
    <cellStyle name="Accent1 139" xfId="415" xr:uid="{00000000-0005-0000-0000-00005E010000}"/>
    <cellStyle name="Accent1 139 2" xfId="2025" xr:uid="{00000000-0005-0000-0000-00005F010000}"/>
    <cellStyle name="Accent1 14" xfId="416" xr:uid="{00000000-0005-0000-0000-000060010000}"/>
    <cellStyle name="Accent1 14 2" xfId="2026" xr:uid="{00000000-0005-0000-0000-000061010000}"/>
    <cellStyle name="Accent1 15" xfId="417" xr:uid="{00000000-0005-0000-0000-000062010000}"/>
    <cellStyle name="Accent1 15 2" xfId="2027" xr:uid="{00000000-0005-0000-0000-000063010000}"/>
    <cellStyle name="Accent1 16" xfId="418" xr:uid="{00000000-0005-0000-0000-000064010000}"/>
    <cellStyle name="Accent1 16 2" xfId="2028" xr:uid="{00000000-0005-0000-0000-000065010000}"/>
    <cellStyle name="Accent1 17" xfId="419" xr:uid="{00000000-0005-0000-0000-000066010000}"/>
    <cellStyle name="Accent1 17 2" xfId="2029" xr:uid="{00000000-0005-0000-0000-000067010000}"/>
    <cellStyle name="Accent1 18" xfId="420" xr:uid="{00000000-0005-0000-0000-000068010000}"/>
    <cellStyle name="Accent1 18 2" xfId="2030" xr:uid="{00000000-0005-0000-0000-000069010000}"/>
    <cellStyle name="Accent1 19" xfId="421" xr:uid="{00000000-0005-0000-0000-00006A010000}"/>
    <cellStyle name="Accent1 19 2" xfId="2031" xr:uid="{00000000-0005-0000-0000-00006B010000}"/>
    <cellStyle name="Accent1 2" xfId="422" xr:uid="{00000000-0005-0000-0000-00006C010000}"/>
    <cellStyle name="Accent1 2 2" xfId="2032" xr:uid="{00000000-0005-0000-0000-00006D010000}"/>
    <cellStyle name="Accent1 20" xfId="423" xr:uid="{00000000-0005-0000-0000-00006E010000}"/>
    <cellStyle name="Accent1 20 2" xfId="2033" xr:uid="{00000000-0005-0000-0000-00006F010000}"/>
    <cellStyle name="Accent1 21" xfId="424" xr:uid="{00000000-0005-0000-0000-000070010000}"/>
    <cellStyle name="Accent1 21 2" xfId="2034" xr:uid="{00000000-0005-0000-0000-000071010000}"/>
    <cellStyle name="Accent1 22" xfId="425" xr:uid="{00000000-0005-0000-0000-000072010000}"/>
    <cellStyle name="Accent1 22 2" xfId="2035" xr:uid="{00000000-0005-0000-0000-000073010000}"/>
    <cellStyle name="Accent1 23" xfId="426" xr:uid="{00000000-0005-0000-0000-000074010000}"/>
    <cellStyle name="Accent1 23 2" xfId="2036" xr:uid="{00000000-0005-0000-0000-000075010000}"/>
    <cellStyle name="Accent1 24" xfId="427" xr:uid="{00000000-0005-0000-0000-000076010000}"/>
    <cellStyle name="Accent1 24 2" xfId="2037" xr:uid="{00000000-0005-0000-0000-000077010000}"/>
    <cellStyle name="Accent1 25" xfId="428" xr:uid="{00000000-0005-0000-0000-000078010000}"/>
    <cellStyle name="Accent1 25 2" xfId="2038" xr:uid="{00000000-0005-0000-0000-000079010000}"/>
    <cellStyle name="Accent1 26" xfId="429" xr:uid="{00000000-0005-0000-0000-00007A010000}"/>
    <cellStyle name="Accent1 26 2" xfId="2039" xr:uid="{00000000-0005-0000-0000-00007B010000}"/>
    <cellStyle name="Accent1 27" xfId="430" xr:uid="{00000000-0005-0000-0000-00007C010000}"/>
    <cellStyle name="Accent1 27 2" xfId="2040" xr:uid="{00000000-0005-0000-0000-00007D010000}"/>
    <cellStyle name="Accent1 28" xfId="431" xr:uid="{00000000-0005-0000-0000-00007E010000}"/>
    <cellStyle name="Accent1 28 2" xfId="2041" xr:uid="{00000000-0005-0000-0000-00007F010000}"/>
    <cellStyle name="Accent1 29" xfId="432" xr:uid="{00000000-0005-0000-0000-000080010000}"/>
    <cellStyle name="Accent1 29 2" xfId="2042" xr:uid="{00000000-0005-0000-0000-000081010000}"/>
    <cellStyle name="Accent1 3" xfId="433" xr:uid="{00000000-0005-0000-0000-000082010000}"/>
    <cellStyle name="Accent1 3 2" xfId="2043" xr:uid="{00000000-0005-0000-0000-000083010000}"/>
    <cellStyle name="Accent1 30" xfId="434" xr:uid="{00000000-0005-0000-0000-000084010000}"/>
    <cellStyle name="Accent1 30 2" xfId="2044" xr:uid="{00000000-0005-0000-0000-000085010000}"/>
    <cellStyle name="Accent1 31" xfId="435" xr:uid="{00000000-0005-0000-0000-000086010000}"/>
    <cellStyle name="Accent1 31 2" xfId="2045" xr:uid="{00000000-0005-0000-0000-000087010000}"/>
    <cellStyle name="Accent1 32" xfId="436" xr:uid="{00000000-0005-0000-0000-000088010000}"/>
    <cellStyle name="Accent1 32 2" xfId="2046" xr:uid="{00000000-0005-0000-0000-000089010000}"/>
    <cellStyle name="Accent1 33" xfId="437" xr:uid="{00000000-0005-0000-0000-00008A010000}"/>
    <cellStyle name="Accent1 33 2" xfId="2047" xr:uid="{00000000-0005-0000-0000-00008B010000}"/>
    <cellStyle name="Accent1 34" xfId="438" xr:uid="{00000000-0005-0000-0000-00008C010000}"/>
    <cellStyle name="Accent1 34 2" xfId="2048" xr:uid="{00000000-0005-0000-0000-00008D010000}"/>
    <cellStyle name="Accent1 35" xfId="439" xr:uid="{00000000-0005-0000-0000-00008E010000}"/>
    <cellStyle name="Accent1 35 2" xfId="2049" xr:uid="{00000000-0005-0000-0000-00008F010000}"/>
    <cellStyle name="Accent1 36" xfId="440" xr:uid="{00000000-0005-0000-0000-000090010000}"/>
    <cellStyle name="Accent1 36 2" xfId="2050" xr:uid="{00000000-0005-0000-0000-000091010000}"/>
    <cellStyle name="Accent1 37" xfId="441" xr:uid="{00000000-0005-0000-0000-000092010000}"/>
    <cellStyle name="Accent1 37 2" xfId="2051" xr:uid="{00000000-0005-0000-0000-000093010000}"/>
    <cellStyle name="Accent1 38" xfId="442" xr:uid="{00000000-0005-0000-0000-000094010000}"/>
    <cellStyle name="Accent1 38 2" xfId="2052" xr:uid="{00000000-0005-0000-0000-000095010000}"/>
    <cellStyle name="Accent1 39" xfId="443" xr:uid="{00000000-0005-0000-0000-000096010000}"/>
    <cellStyle name="Accent1 39 2" xfId="2053" xr:uid="{00000000-0005-0000-0000-000097010000}"/>
    <cellStyle name="Accent1 4" xfId="444" xr:uid="{00000000-0005-0000-0000-000098010000}"/>
    <cellStyle name="Accent1 4 2" xfId="2054" xr:uid="{00000000-0005-0000-0000-000099010000}"/>
    <cellStyle name="Accent1 40" xfId="445" xr:uid="{00000000-0005-0000-0000-00009A010000}"/>
    <cellStyle name="Accent1 40 2" xfId="2055" xr:uid="{00000000-0005-0000-0000-00009B010000}"/>
    <cellStyle name="Accent1 41" xfId="446" xr:uid="{00000000-0005-0000-0000-00009C010000}"/>
    <cellStyle name="Accent1 41 2" xfId="2056" xr:uid="{00000000-0005-0000-0000-00009D010000}"/>
    <cellStyle name="Accent1 42" xfId="447" xr:uid="{00000000-0005-0000-0000-00009E010000}"/>
    <cellStyle name="Accent1 42 2" xfId="2057" xr:uid="{00000000-0005-0000-0000-00009F010000}"/>
    <cellStyle name="Accent1 43" xfId="448" xr:uid="{00000000-0005-0000-0000-0000A0010000}"/>
    <cellStyle name="Accent1 43 2" xfId="2058" xr:uid="{00000000-0005-0000-0000-0000A1010000}"/>
    <cellStyle name="Accent1 44" xfId="449" xr:uid="{00000000-0005-0000-0000-0000A2010000}"/>
    <cellStyle name="Accent1 44 2" xfId="2059" xr:uid="{00000000-0005-0000-0000-0000A3010000}"/>
    <cellStyle name="Accent1 45" xfId="450" xr:uid="{00000000-0005-0000-0000-0000A4010000}"/>
    <cellStyle name="Accent1 45 2" xfId="2060" xr:uid="{00000000-0005-0000-0000-0000A5010000}"/>
    <cellStyle name="Accent1 46" xfId="451" xr:uid="{00000000-0005-0000-0000-0000A6010000}"/>
    <cellStyle name="Accent1 46 2" xfId="2061" xr:uid="{00000000-0005-0000-0000-0000A7010000}"/>
    <cellStyle name="Accent1 47" xfId="452" xr:uid="{00000000-0005-0000-0000-0000A8010000}"/>
    <cellStyle name="Accent1 47 2" xfId="2062" xr:uid="{00000000-0005-0000-0000-0000A9010000}"/>
    <cellStyle name="Accent1 48" xfId="453" xr:uid="{00000000-0005-0000-0000-0000AA010000}"/>
    <cellStyle name="Accent1 48 2" xfId="2063" xr:uid="{00000000-0005-0000-0000-0000AB010000}"/>
    <cellStyle name="Accent1 49" xfId="454" xr:uid="{00000000-0005-0000-0000-0000AC010000}"/>
    <cellStyle name="Accent1 49 2" xfId="2064" xr:uid="{00000000-0005-0000-0000-0000AD010000}"/>
    <cellStyle name="Accent1 5" xfId="455" xr:uid="{00000000-0005-0000-0000-0000AE010000}"/>
    <cellStyle name="Accent1 5 2" xfId="2065" xr:uid="{00000000-0005-0000-0000-0000AF010000}"/>
    <cellStyle name="Accent1 50" xfId="456" xr:uid="{00000000-0005-0000-0000-0000B0010000}"/>
    <cellStyle name="Accent1 50 2" xfId="2066" xr:uid="{00000000-0005-0000-0000-0000B1010000}"/>
    <cellStyle name="Accent1 51" xfId="457" xr:uid="{00000000-0005-0000-0000-0000B2010000}"/>
    <cellStyle name="Accent1 51 2" xfId="2067" xr:uid="{00000000-0005-0000-0000-0000B3010000}"/>
    <cellStyle name="Accent1 52" xfId="458" xr:uid="{00000000-0005-0000-0000-0000B4010000}"/>
    <cellStyle name="Accent1 52 2" xfId="2068" xr:uid="{00000000-0005-0000-0000-0000B5010000}"/>
    <cellStyle name="Accent1 53" xfId="459" xr:uid="{00000000-0005-0000-0000-0000B6010000}"/>
    <cellStyle name="Accent1 53 2" xfId="2069" xr:uid="{00000000-0005-0000-0000-0000B7010000}"/>
    <cellStyle name="Accent1 54" xfId="460" xr:uid="{00000000-0005-0000-0000-0000B8010000}"/>
    <cellStyle name="Accent1 54 2" xfId="2070" xr:uid="{00000000-0005-0000-0000-0000B9010000}"/>
    <cellStyle name="Accent1 55" xfId="461" xr:uid="{00000000-0005-0000-0000-0000BA010000}"/>
    <cellStyle name="Accent1 55 2" xfId="2071" xr:uid="{00000000-0005-0000-0000-0000BB010000}"/>
    <cellStyle name="Accent1 56" xfId="462" xr:uid="{00000000-0005-0000-0000-0000BC010000}"/>
    <cellStyle name="Accent1 56 2" xfId="2072" xr:uid="{00000000-0005-0000-0000-0000BD010000}"/>
    <cellStyle name="Accent1 57" xfId="463" xr:uid="{00000000-0005-0000-0000-0000BE010000}"/>
    <cellStyle name="Accent1 57 2" xfId="2073" xr:uid="{00000000-0005-0000-0000-0000BF010000}"/>
    <cellStyle name="Accent1 58" xfId="464" xr:uid="{00000000-0005-0000-0000-0000C0010000}"/>
    <cellStyle name="Accent1 58 2" xfId="2074" xr:uid="{00000000-0005-0000-0000-0000C1010000}"/>
    <cellStyle name="Accent1 59" xfId="465" xr:uid="{00000000-0005-0000-0000-0000C2010000}"/>
    <cellStyle name="Accent1 59 2" xfId="2075" xr:uid="{00000000-0005-0000-0000-0000C3010000}"/>
    <cellStyle name="Accent1 6" xfId="466" xr:uid="{00000000-0005-0000-0000-0000C4010000}"/>
    <cellStyle name="Accent1 6 2" xfId="2076" xr:uid="{00000000-0005-0000-0000-0000C5010000}"/>
    <cellStyle name="Accent1 60" xfId="467" xr:uid="{00000000-0005-0000-0000-0000C6010000}"/>
    <cellStyle name="Accent1 60 2" xfId="2077" xr:uid="{00000000-0005-0000-0000-0000C7010000}"/>
    <cellStyle name="Accent1 61" xfId="468" xr:uid="{00000000-0005-0000-0000-0000C8010000}"/>
    <cellStyle name="Accent1 61 2" xfId="2078" xr:uid="{00000000-0005-0000-0000-0000C9010000}"/>
    <cellStyle name="Accent1 62" xfId="469" xr:uid="{00000000-0005-0000-0000-0000CA010000}"/>
    <cellStyle name="Accent1 62 2" xfId="2079" xr:uid="{00000000-0005-0000-0000-0000CB010000}"/>
    <cellStyle name="Accent1 63" xfId="470" xr:uid="{00000000-0005-0000-0000-0000CC010000}"/>
    <cellStyle name="Accent1 63 2" xfId="2080" xr:uid="{00000000-0005-0000-0000-0000CD010000}"/>
    <cellStyle name="Accent1 64" xfId="471" xr:uid="{00000000-0005-0000-0000-0000CE010000}"/>
    <cellStyle name="Accent1 64 2" xfId="2081" xr:uid="{00000000-0005-0000-0000-0000CF010000}"/>
    <cellStyle name="Accent1 65" xfId="472" xr:uid="{00000000-0005-0000-0000-0000D0010000}"/>
    <cellStyle name="Accent1 65 2" xfId="2082" xr:uid="{00000000-0005-0000-0000-0000D1010000}"/>
    <cellStyle name="Accent1 66" xfId="473" xr:uid="{00000000-0005-0000-0000-0000D2010000}"/>
    <cellStyle name="Accent1 66 2" xfId="2083" xr:uid="{00000000-0005-0000-0000-0000D3010000}"/>
    <cellStyle name="Accent1 67" xfId="474" xr:uid="{00000000-0005-0000-0000-0000D4010000}"/>
    <cellStyle name="Accent1 67 2" xfId="2084" xr:uid="{00000000-0005-0000-0000-0000D5010000}"/>
    <cellStyle name="Accent1 68" xfId="475" xr:uid="{00000000-0005-0000-0000-0000D6010000}"/>
    <cellStyle name="Accent1 68 2" xfId="2085" xr:uid="{00000000-0005-0000-0000-0000D7010000}"/>
    <cellStyle name="Accent1 69" xfId="476" xr:uid="{00000000-0005-0000-0000-0000D8010000}"/>
    <cellStyle name="Accent1 69 2" xfId="2086" xr:uid="{00000000-0005-0000-0000-0000D9010000}"/>
    <cellStyle name="Accent1 7" xfId="477" xr:uid="{00000000-0005-0000-0000-0000DA010000}"/>
    <cellStyle name="Accent1 7 2" xfId="2087" xr:uid="{00000000-0005-0000-0000-0000DB010000}"/>
    <cellStyle name="Accent1 70" xfId="478" xr:uid="{00000000-0005-0000-0000-0000DC010000}"/>
    <cellStyle name="Accent1 70 2" xfId="2088" xr:uid="{00000000-0005-0000-0000-0000DD010000}"/>
    <cellStyle name="Accent1 71" xfId="479" xr:uid="{00000000-0005-0000-0000-0000DE010000}"/>
    <cellStyle name="Accent1 71 2" xfId="2089" xr:uid="{00000000-0005-0000-0000-0000DF010000}"/>
    <cellStyle name="Accent1 72" xfId="480" xr:uid="{00000000-0005-0000-0000-0000E0010000}"/>
    <cellStyle name="Accent1 72 2" xfId="2090" xr:uid="{00000000-0005-0000-0000-0000E1010000}"/>
    <cellStyle name="Accent1 73" xfId="481" xr:uid="{00000000-0005-0000-0000-0000E2010000}"/>
    <cellStyle name="Accent1 73 2" xfId="2091" xr:uid="{00000000-0005-0000-0000-0000E3010000}"/>
    <cellStyle name="Accent1 74" xfId="482" xr:uid="{00000000-0005-0000-0000-0000E4010000}"/>
    <cellStyle name="Accent1 74 2" xfId="2092" xr:uid="{00000000-0005-0000-0000-0000E5010000}"/>
    <cellStyle name="Accent1 75" xfId="483" xr:uid="{00000000-0005-0000-0000-0000E6010000}"/>
    <cellStyle name="Accent1 75 2" xfId="2093" xr:uid="{00000000-0005-0000-0000-0000E7010000}"/>
    <cellStyle name="Accent1 76" xfId="484" xr:uid="{00000000-0005-0000-0000-0000E8010000}"/>
    <cellStyle name="Accent1 76 2" xfId="2094" xr:uid="{00000000-0005-0000-0000-0000E9010000}"/>
    <cellStyle name="Accent1 77" xfId="485" xr:uid="{00000000-0005-0000-0000-0000EA010000}"/>
    <cellStyle name="Accent1 77 2" xfId="2095" xr:uid="{00000000-0005-0000-0000-0000EB010000}"/>
    <cellStyle name="Accent1 78" xfId="486" xr:uid="{00000000-0005-0000-0000-0000EC010000}"/>
    <cellStyle name="Accent1 78 2" xfId="2096" xr:uid="{00000000-0005-0000-0000-0000ED010000}"/>
    <cellStyle name="Accent1 79" xfId="487" xr:uid="{00000000-0005-0000-0000-0000EE010000}"/>
    <cellStyle name="Accent1 79 2" xfId="2097" xr:uid="{00000000-0005-0000-0000-0000EF010000}"/>
    <cellStyle name="Accent1 8" xfId="488" xr:uid="{00000000-0005-0000-0000-0000F0010000}"/>
    <cellStyle name="Accent1 8 2" xfId="2098" xr:uid="{00000000-0005-0000-0000-0000F1010000}"/>
    <cellStyle name="Accent1 80" xfId="489" xr:uid="{00000000-0005-0000-0000-0000F2010000}"/>
    <cellStyle name="Accent1 80 2" xfId="2099" xr:uid="{00000000-0005-0000-0000-0000F3010000}"/>
    <cellStyle name="Accent1 81" xfId="490" xr:uid="{00000000-0005-0000-0000-0000F4010000}"/>
    <cellStyle name="Accent1 81 2" xfId="2100" xr:uid="{00000000-0005-0000-0000-0000F5010000}"/>
    <cellStyle name="Accent1 82" xfId="491" xr:uid="{00000000-0005-0000-0000-0000F6010000}"/>
    <cellStyle name="Accent1 82 2" xfId="2101" xr:uid="{00000000-0005-0000-0000-0000F7010000}"/>
    <cellStyle name="Accent1 83" xfId="492" xr:uid="{00000000-0005-0000-0000-0000F8010000}"/>
    <cellStyle name="Accent1 83 2" xfId="2102" xr:uid="{00000000-0005-0000-0000-0000F9010000}"/>
    <cellStyle name="Accent1 84" xfId="493" xr:uid="{00000000-0005-0000-0000-0000FA010000}"/>
    <cellStyle name="Accent1 84 2" xfId="2103" xr:uid="{00000000-0005-0000-0000-0000FB010000}"/>
    <cellStyle name="Accent1 85" xfId="494" xr:uid="{00000000-0005-0000-0000-0000FC010000}"/>
    <cellStyle name="Accent1 85 2" xfId="2104" xr:uid="{00000000-0005-0000-0000-0000FD010000}"/>
    <cellStyle name="Accent1 86" xfId="495" xr:uid="{00000000-0005-0000-0000-0000FE010000}"/>
    <cellStyle name="Accent1 86 2" xfId="2105" xr:uid="{00000000-0005-0000-0000-0000FF010000}"/>
    <cellStyle name="Accent1 87" xfId="496" xr:uid="{00000000-0005-0000-0000-000000020000}"/>
    <cellStyle name="Accent1 87 2" xfId="2106" xr:uid="{00000000-0005-0000-0000-000001020000}"/>
    <cellStyle name="Accent1 88" xfId="497" xr:uid="{00000000-0005-0000-0000-000002020000}"/>
    <cellStyle name="Accent1 88 2" xfId="2107" xr:uid="{00000000-0005-0000-0000-000003020000}"/>
    <cellStyle name="Accent1 89" xfId="498" xr:uid="{00000000-0005-0000-0000-000004020000}"/>
    <cellStyle name="Accent1 89 2" xfId="2108" xr:uid="{00000000-0005-0000-0000-000005020000}"/>
    <cellStyle name="Accent1 9" xfId="499" xr:uid="{00000000-0005-0000-0000-000006020000}"/>
    <cellStyle name="Accent1 9 2" xfId="2109" xr:uid="{00000000-0005-0000-0000-000007020000}"/>
    <cellStyle name="Accent1 90" xfId="500" xr:uid="{00000000-0005-0000-0000-000008020000}"/>
    <cellStyle name="Accent1 90 2" xfId="2110" xr:uid="{00000000-0005-0000-0000-000009020000}"/>
    <cellStyle name="Accent1 91" xfId="501" xr:uid="{00000000-0005-0000-0000-00000A020000}"/>
    <cellStyle name="Accent1 91 2" xfId="2111" xr:uid="{00000000-0005-0000-0000-00000B020000}"/>
    <cellStyle name="Accent1 92" xfId="502" xr:uid="{00000000-0005-0000-0000-00000C020000}"/>
    <cellStyle name="Accent1 92 2" xfId="2112" xr:uid="{00000000-0005-0000-0000-00000D020000}"/>
    <cellStyle name="Accent1 93" xfId="503" xr:uid="{00000000-0005-0000-0000-00000E020000}"/>
    <cellStyle name="Accent1 93 2" xfId="2113" xr:uid="{00000000-0005-0000-0000-00000F020000}"/>
    <cellStyle name="Accent1 94" xfId="504" xr:uid="{00000000-0005-0000-0000-000010020000}"/>
    <cellStyle name="Accent1 94 2" xfId="2114" xr:uid="{00000000-0005-0000-0000-000011020000}"/>
    <cellStyle name="Accent1 95" xfId="505" xr:uid="{00000000-0005-0000-0000-000012020000}"/>
    <cellStyle name="Accent1 95 2" xfId="2115" xr:uid="{00000000-0005-0000-0000-000013020000}"/>
    <cellStyle name="Accent1 96" xfId="506" xr:uid="{00000000-0005-0000-0000-000014020000}"/>
    <cellStyle name="Accent1 96 2" xfId="2116" xr:uid="{00000000-0005-0000-0000-000015020000}"/>
    <cellStyle name="Accent1 97" xfId="507" xr:uid="{00000000-0005-0000-0000-000016020000}"/>
    <cellStyle name="Accent1 97 2" xfId="2117" xr:uid="{00000000-0005-0000-0000-000017020000}"/>
    <cellStyle name="Accent1 98" xfId="508" xr:uid="{00000000-0005-0000-0000-000018020000}"/>
    <cellStyle name="Accent1 98 2" xfId="2118" xr:uid="{00000000-0005-0000-0000-000019020000}"/>
    <cellStyle name="Accent1 99" xfId="509" xr:uid="{00000000-0005-0000-0000-00001A020000}"/>
    <cellStyle name="Accent1 99 2" xfId="2119" xr:uid="{00000000-0005-0000-0000-00001B020000}"/>
    <cellStyle name="Accent2" xfId="5878" builtinId="33" customBuiltin="1"/>
    <cellStyle name="Accent2 - 20 %" xfId="510" xr:uid="{00000000-0005-0000-0000-00001D020000}"/>
    <cellStyle name="Accent2 - 20 % 2" xfId="2120" xr:uid="{00000000-0005-0000-0000-00001E020000}"/>
    <cellStyle name="Accent2 - 40 %" xfId="511" xr:uid="{00000000-0005-0000-0000-00001F020000}"/>
    <cellStyle name="Accent2 - 40 % 2" xfId="2121" xr:uid="{00000000-0005-0000-0000-000020020000}"/>
    <cellStyle name="Accent2 - 60 %" xfId="512" xr:uid="{00000000-0005-0000-0000-000021020000}"/>
    <cellStyle name="Accent2 - 60 % 2" xfId="2122" xr:uid="{00000000-0005-0000-0000-000022020000}"/>
    <cellStyle name="Accent2 10" xfId="513" xr:uid="{00000000-0005-0000-0000-000023020000}"/>
    <cellStyle name="Accent2 10 2" xfId="2123" xr:uid="{00000000-0005-0000-0000-000024020000}"/>
    <cellStyle name="Accent2 100" xfId="514" xr:uid="{00000000-0005-0000-0000-000025020000}"/>
    <cellStyle name="Accent2 100 2" xfId="2124" xr:uid="{00000000-0005-0000-0000-000026020000}"/>
    <cellStyle name="Accent2 101" xfId="515" xr:uid="{00000000-0005-0000-0000-000027020000}"/>
    <cellStyle name="Accent2 101 2" xfId="2125" xr:uid="{00000000-0005-0000-0000-000028020000}"/>
    <cellStyle name="Accent2 102" xfId="516" xr:uid="{00000000-0005-0000-0000-000029020000}"/>
    <cellStyle name="Accent2 102 2" xfId="2126" xr:uid="{00000000-0005-0000-0000-00002A020000}"/>
    <cellStyle name="Accent2 103" xfId="517" xr:uid="{00000000-0005-0000-0000-00002B020000}"/>
    <cellStyle name="Accent2 103 2" xfId="2127" xr:uid="{00000000-0005-0000-0000-00002C020000}"/>
    <cellStyle name="Accent2 104" xfId="518" xr:uid="{00000000-0005-0000-0000-00002D020000}"/>
    <cellStyle name="Accent2 104 2" xfId="2128" xr:uid="{00000000-0005-0000-0000-00002E020000}"/>
    <cellStyle name="Accent2 105" xfId="519" xr:uid="{00000000-0005-0000-0000-00002F020000}"/>
    <cellStyle name="Accent2 105 2" xfId="2129" xr:uid="{00000000-0005-0000-0000-000030020000}"/>
    <cellStyle name="Accent2 106" xfId="520" xr:uid="{00000000-0005-0000-0000-000031020000}"/>
    <cellStyle name="Accent2 106 2" xfId="2130" xr:uid="{00000000-0005-0000-0000-000032020000}"/>
    <cellStyle name="Accent2 107" xfId="521" xr:uid="{00000000-0005-0000-0000-000033020000}"/>
    <cellStyle name="Accent2 107 2" xfId="2131" xr:uid="{00000000-0005-0000-0000-000034020000}"/>
    <cellStyle name="Accent2 108" xfId="522" xr:uid="{00000000-0005-0000-0000-000035020000}"/>
    <cellStyle name="Accent2 108 2" xfId="2132" xr:uid="{00000000-0005-0000-0000-000036020000}"/>
    <cellStyle name="Accent2 109" xfId="523" xr:uid="{00000000-0005-0000-0000-000037020000}"/>
    <cellStyle name="Accent2 109 2" xfId="2133" xr:uid="{00000000-0005-0000-0000-000038020000}"/>
    <cellStyle name="Accent2 11" xfId="524" xr:uid="{00000000-0005-0000-0000-000039020000}"/>
    <cellStyle name="Accent2 11 2" xfId="2134" xr:uid="{00000000-0005-0000-0000-00003A020000}"/>
    <cellStyle name="Accent2 110" xfId="525" xr:uid="{00000000-0005-0000-0000-00003B020000}"/>
    <cellStyle name="Accent2 110 2" xfId="2135" xr:uid="{00000000-0005-0000-0000-00003C020000}"/>
    <cellStyle name="Accent2 111" xfId="526" xr:uid="{00000000-0005-0000-0000-00003D020000}"/>
    <cellStyle name="Accent2 111 2" xfId="2136" xr:uid="{00000000-0005-0000-0000-00003E020000}"/>
    <cellStyle name="Accent2 112" xfId="527" xr:uid="{00000000-0005-0000-0000-00003F020000}"/>
    <cellStyle name="Accent2 112 2" xfId="2137" xr:uid="{00000000-0005-0000-0000-000040020000}"/>
    <cellStyle name="Accent2 113" xfId="528" xr:uid="{00000000-0005-0000-0000-000041020000}"/>
    <cellStyle name="Accent2 113 2" xfId="2138" xr:uid="{00000000-0005-0000-0000-000042020000}"/>
    <cellStyle name="Accent2 114" xfId="529" xr:uid="{00000000-0005-0000-0000-000043020000}"/>
    <cellStyle name="Accent2 114 2" xfId="2139" xr:uid="{00000000-0005-0000-0000-000044020000}"/>
    <cellStyle name="Accent2 115" xfId="530" xr:uid="{00000000-0005-0000-0000-000045020000}"/>
    <cellStyle name="Accent2 115 2" xfId="2140" xr:uid="{00000000-0005-0000-0000-000046020000}"/>
    <cellStyle name="Accent2 116" xfId="531" xr:uid="{00000000-0005-0000-0000-000047020000}"/>
    <cellStyle name="Accent2 116 2" xfId="2141" xr:uid="{00000000-0005-0000-0000-000048020000}"/>
    <cellStyle name="Accent2 117" xfId="532" xr:uid="{00000000-0005-0000-0000-000049020000}"/>
    <cellStyle name="Accent2 117 2" xfId="2142" xr:uid="{00000000-0005-0000-0000-00004A020000}"/>
    <cellStyle name="Accent2 118" xfId="533" xr:uid="{00000000-0005-0000-0000-00004B020000}"/>
    <cellStyle name="Accent2 118 2" xfId="2143" xr:uid="{00000000-0005-0000-0000-00004C020000}"/>
    <cellStyle name="Accent2 119" xfId="534" xr:uid="{00000000-0005-0000-0000-00004D020000}"/>
    <cellStyle name="Accent2 119 2" xfId="2144" xr:uid="{00000000-0005-0000-0000-00004E020000}"/>
    <cellStyle name="Accent2 12" xfId="535" xr:uid="{00000000-0005-0000-0000-00004F020000}"/>
    <cellStyle name="Accent2 12 2" xfId="2145" xr:uid="{00000000-0005-0000-0000-000050020000}"/>
    <cellStyle name="Accent2 120" xfId="536" xr:uid="{00000000-0005-0000-0000-000051020000}"/>
    <cellStyle name="Accent2 120 2" xfId="2146" xr:uid="{00000000-0005-0000-0000-000052020000}"/>
    <cellStyle name="Accent2 121" xfId="537" xr:uid="{00000000-0005-0000-0000-000053020000}"/>
    <cellStyle name="Accent2 121 2" xfId="2147" xr:uid="{00000000-0005-0000-0000-000054020000}"/>
    <cellStyle name="Accent2 122" xfId="538" xr:uid="{00000000-0005-0000-0000-000055020000}"/>
    <cellStyle name="Accent2 122 2" xfId="2148" xr:uid="{00000000-0005-0000-0000-000056020000}"/>
    <cellStyle name="Accent2 123" xfId="539" xr:uid="{00000000-0005-0000-0000-000057020000}"/>
    <cellStyle name="Accent2 123 2" xfId="2149" xr:uid="{00000000-0005-0000-0000-000058020000}"/>
    <cellStyle name="Accent2 124" xfId="540" xr:uid="{00000000-0005-0000-0000-000059020000}"/>
    <cellStyle name="Accent2 124 2" xfId="2150" xr:uid="{00000000-0005-0000-0000-00005A020000}"/>
    <cellStyle name="Accent2 125" xfId="541" xr:uid="{00000000-0005-0000-0000-00005B020000}"/>
    <cellStyle name="Accent2 125 2" xfId="2151" xr:uid="{00000000-0005-0000-0000-00005C020000}"/>
    <cellStyle name="Accent2 126" xfId="542" xr:uid="{00000000-0005-0000-0000-00005D020000}"/>
    <cellStyle name="Accent2 126 2" xfId="2152" xr:uid="{00000000-0005-0000-0000-00005E020000}"/>
    <cellStyle name="Accent2 127" xfId="543" xr:uid="{00000000-0005-0000-0000-00005F020000}"/>
    <cellStyle name="Accent2 127 2" xfId="2153" xr:uid="{00000000-0005-0000-0000-000060020000}"/>
    <cellStyle name="Accent2 128" xfId="544" xr:uid="{00000000-0005-0000-0000-000061020000}"/>
    <cellStyle name="Accent2 128 2" xfId="2154" xr:uid="{00000000-0005-0000-0000-000062020000}"/>
    <cellStyle name="Accent2 129" xfId="545" xr:uid="{00000000-0005-0000-0000-000063020000}"/>
    <cellStyle name="Accent2 129 2" xfId="2155" xr:uid="{00000000-0005-0000-0000-000064020000}"/>
    <cellStyle name="Accent2 13" xfId="546" xr:uid="{00000000-0005-0000-0000-000065020000}"/>
    <cellStyle name="Accent2 13 2" xfId="2156" xr:uid="{00000000-0005-0000-0000-000066020000}"/>
    <cellStyle name="Accent2 130" xfId="547" xr:uid="{00000000-0005-0000-0000-000067020000}"/>
    <cellStyle name="Accent2 130 2" xfId="2157" xr:uid="{00000000-0005-0000-0000-000068020000}"/>
    <cellStyle name="Accent2 131" xfId="548" xr:uid="{00000000-0005-0000-0000-000069020000}"/>
    <cellStyle name="Accent2 131 2" xfId="2158" xr:uid="{00000000-0005-0000-0000-00006A020000}"/>
    <cellStyle name="Accent2 132" xfId="549" xr:uid="{00000000-0005-0000-0000-00006B020000}"/>
    <cellStyle name="Accent2 132 2" xfId="2159" xr:uid="{00000000-0005-0000-0000-00006C020000}"/>
    <cellStyle name="Accent2 133" xfId="550" xr:uid="{00000000-0005-0000-0000-00006D020000}"/>
    <cellStyle name="Accent2 133 2" xfId="2160" xr:uid="{00000000-0005-0000-0000-00006E020000}"/>
    <cellStyle name="Accent2 134" xfId="551" xr:uid="{00000000-0005-0000-0000-00006F020000}"/>
    <cellStyle name="Accent2 134 2" xfId="2161" xr:uid="{00000000-0005-0000-0000-000070020000}"/>
    <cellStyle name="Accent2 135" xfId="552" xr:uid="{00000000-0005-0000-0000-000071020000}"/>
    <cellStyle name="Accent2 135 2" xfId="2162" xr:uid="{00000000-0005-0000-0000-000072020000}"/>
    <cellStyle name="Accent2 136" xfId="553" xr:uid="{00000000-0005-0000-0000-000073020000}"/>
    <cellStyle name="Accent2 136 2" xfId="2163" xr:uid="{00000000-0005-0000-0000-000074020000}"/>
    <cellStyle name="Accent2 137" xfId="554" xr:uid="{00000000-0005-0000-0000-000075020000}"/>
    <cellStyle name="Accent2 137 2" xfId="2164" xr:uid="{00000000-0005-0000-0000-000076020000}"/>
    <cellStyle name="Accent2 138" xfId="555" xr:uid="{00000000-0005-0000-0000-000077020000}"/>
    <cellStyle name="Accent2 138 2" xfId="2165" xr:uid="{00000000-0005-0000-0000-000078020000}"/>
    <cellStyle name="Accent2 139" xfId="556" xr:uid="{00000000-0005-0000-0000-000079020000}"/>
    <cellStyle name="Accent2 139 2" xfId="2166" xr:uid="{00000000-0005-0000-0000-00007A020000}"/>
    <cellStyle name="Accent2 14" xfId="557" xr:uid="{00000000-0005-0000-0000-00007B020000}"/>
    <cellStyle name="Accent2 14 2" xfId="2167" xr:uid="{00000000-0005-0000-0000-00007C020000}"/>
    <cellStyle name="Accent2 15" xfId="558" xr:uid="{00000000-0005-0000-0000-00007D020000}"/>
    <cellStyle name="Accent2 15 2" xfId="2168" xr:uid="{00000000-0005-0000-0000-00007E020000}"/>
    <cellStyle name="Accent2 16" xfId="559" xr:uid="{00000000-0005-0000-0000-00007F020000}"/>
    <cellStyle name="Accent2 16 2" xfId="2169" xr:uid="{00000000-0005-0000-0000-000080020000}"/>
    <cellStyle name="Accent2 17" xfId="560" xr:uid="{00000000-0005-0000-0000-000081020000}"/>
    <cellStyle name="Accent2 17 2" xfId="2170" xr:uid="{00000000-0005-0000-0000-000082020000}"/>
    <cellStyle name="Accent2 18" xfId="561" xr:uid="{00000000-0005-0000-0000-000083020000}"/>
    <cellStyle name="Accent2 18 2" xfId="2171" xr:uid="{00000000-0005-0000-0000-000084020000}"/>
    <cellStyle name="Accent2 19" xfId="562" xr:uid="{00000000-0005-0000-0000-000085020000}"/>
    <cellStyle name="Accent2 19 2" xfId="2172" xr:uid="{00000000-0005-0000-0000-000086020000}"/>
    <cellStyle name="Accent2 2" xfId="563" xr:uid="{00000000-0005-0000-0000-000087020000}"/>
    <cellStyle name="Accent2 2 2" xfId="2173" xr:uid="{00000000-0005-0000-0000-000088020000}"/>
    <cellStyle name="Accent2 20" xfId="564" xr:uid="{00000000-0005-0000-0000-000089020000}"/>
    <cellStyle name="Accent2 20 2" xfId="2174" xr:uid="{00000000-0005-0000-0000-00008A020000}"/>
    <cellStyle name="Accent2 21" xfId="565" xr:uid="{00000000-0005-0000-0000-00008B020000}"/>
    <cellStyle name="Accent2 21 2" xfId="2175" xr:uid="{00000000-0005-0000-0000-00008C020000}"/>
    <cellStyle name="Accent2 22" xfId="566" xr:uid="{00000000-0005-0000-0000-00008D020000}"/>
    <cellStyle name="Accent2 22 2" xfId="2176" xr:uid="{00000000-0005-0000-0000-00008E020000}"/>
    <cellStyle name="Accent2 23" xfId="567" xr:uid="{00000000-0005-0000-0000-00008F020000}"/>
    <cellStyle name="Accent2 23 2" xfId="2177" xr:uid="{00000000-0005-0000-0000-000090020000}"/>
    <cellStyle name="Accent2 24" xfId="568" xr:uid="{00000000-0005-0000-0000-000091020000}"/>
    <cellStyle name="Accent2 24 2" xfId="2178" xr:uid="{00000000-0005-0000-0000-000092020000}"/>
    <cellStyle name="Accent2 25" xfId="569" xr:uid="{00000000-0005-0000-0000-000093020000}"/>
    <cellStyle name="Accent2 25 2" xfId="2179" xr:uid="{00000000-0005-0000-0000-000094020000}"/>
    <cellStyle name="Accent2 26" xfId="570" xr:uid="{00000000-0005-0000-0000-000095020000}"/>
    <cellStyle name="Accent2 26 2" xfId="2180" xr:uid="{00000000-0005-0000-0000-000096020000}"/>
    <cellStyle name="Accent2 27" xfId="571" xr:uid="{00000000-0005-0000-0000-000097020000}"/>
    <cellStyle name="Accent2 27 2" xfId="2181" xr:uid="{00000000-0005-0000-0000-000098020000}"/>
    <cellStyle name="Accent2 28" xfId="572" xr:uid="{00000000-0005-0000-0000-000099020000}"/>
    <cellStyle name="Accent2 28 2" xfId="2182" xr:uid="{00000000-0005-0000-0000-00009A020000}"/>
    <cellStyle name="Accent2 29" xfId="573" xr:uid="{00000000-0005-0000-0000-00009B020000}"/>
    <cellStyle name="Accent2 29 2" xfId="2183" xr:uid="{00000000-0005-0000-0000-00009C020000}"/>
    <cellStyle name="Accent2 3" xfId="574" xr:uid="{00000000-0005-0000-0000-00009D020000}"/>
    <cellStyle name="Accent2 3 2" xfId="2184" xr:uid="{00000000-0005-0000-0000-00009E020000}"/>
    <cellStyle name="Accent2 30" xfId="575" xr:uid="{00000000-0005-0000-0000-00009F020000}"/>
    <cellStyle name="Accent2 30 2" xfId="2185" xr:uid="{00000000-0005-0000-0000-0000A0020000}"/>
    <cellStyle name="Accent2 31" xfId="576" xr:uid="{00000000-0005-0000-0000-0000A1020000}"/>
    <cellStyle name="Accent2 31 2" xfId="2186" xr:uid="{00000000-0005-0000-0000-0000A2020000}"/>
    <cellStyle name="Accent2 32" xfId="577" xr:uid="{00000000-0005-0000-0000-0000A3020000}"/>
    <cellStyle name="Accent2 32 2" xfId="2187" xr:uid="{00000000-0005-0000-0000-0000A4020000}"/>
    <cellStyle name="Accent2 33" xfId="578" xr:uid="{00000000-0005-0000-0000-0000A5020000}"/>
    <cellStyle name="Accent2 33 2" xfId="2188" xr:uid="{00000000-0005-0000-0000-0000A6020000}"/>
    <cellStyle name="Accent2 34" xfId="579" xr:uid="{00000000-0005-0000-0000-0000A7020000}"/>
    <cellStyle name="Accent2 34 2" xfId="2189" xr:uid="{00000000-0005-0000-0000-0000A8020000}"/>
    <cellStyle name="Accent2 35" xfId="580" xr:uid="{00000000-0005-0000-0000-0000A9020000}"/>
    <cellStyle name="Accent2 35 2" xfId="2190" xr:uid="{00000000-0005-0000-0000-0000AA020000}"/>
    <cellStyle name="Accent2 36" xfId="581" xr:uid="{00000000-0005-0000-0000-0000AB020000}"/>
    <cellStyle name="Accent2 36 2" xfId="2191" xr:uid="{00000000-0005-0000-0000-0000AC020000}"/>
    <cellStyle name="Accent2 37" xfId="582" xr:uid="{00000000-0005-0000-0000-0000AD020000}"/>
    <cellStyle name="Accent2 37 2" xfId="2192" xr:uid="{00000000-0005-0000-0000-0000AE020000}"/>
    <cellStyle name="Accent2 38" xfId="583" xr:uid="{00000000-0005-0000-0000-0000AF020000}"/>
    <cellStyle name="Accent2 38 2" xfId="2193" xr:uid="{00000000-0005-0000-0000-0000B0020000}"/>
    <cellStyle name="Accent2 39" xfId="584" xr:uid="{00000000-0005-0000-0000-0000B1020000}"/>
    <cellStyle name="Accent2 39 2" xfId="2194" xr:uid="{00000000-0005-0000-0000-0000B2020000}"/>
    <cellStyle name="Accent2 4" xfId="585" xr:uid="{00000000-0005-0000-0000-0000B3020000}"/>
    <cellStyle name="Accent2 4 2" xfId="2195" xr:uid="{00000000-0005-0000-0000-0000B4020000}"/>
    <cellStyle name="Accent2 40" xfId="586" xr:uid="{00000000-0005-0000-0000-0000B5020000}"/>
    <cellStyle name="Accent2 40 2" xfId="2196" xr:uid="{00000000-0005-0000-0000-0000B6020000}"/>
    <cellStyle name="Accent2 41" xfId="587" xr:uid="{00000000-0005-0000-0000-0000B7020000}"/>
    <cellStyle name="Accent2 41 2" xfId="2197" xr:uid="{00000000-0005-0000-0000-0000B8020000}"/>
    <cellStyle name="Accent2 42" xfId="588" xr:uid="{00000000-0005-0000-0000-0000B9020000}"/>
    <cellStyle name="Accent2 42 2" xfId="2198" xr:uid="{00000000-0005-0000-0000-0000BA020000}"/>
    <cellStyle name="Accent2 43" xfId="589" xr:uid="{00000000-0005-0000-0000-0000BB020000}"/>
    <cellStyle name="Accent2 43 2" xfId="2199" xr:uid="{00000000-0005-0000-0000-0000BC020000}"/>
    <cellStyle name="Accent2 44" xfId="590" xr:uid="{00000000-0005-0000-0000-0000BD020000}"/>
    <cellStyle name="Accent2 44 2" xfId="2200" xr:uid="{00000000-0005-0000-0000-0000BE020000}"/>
    <cellStyle name="Accent2 45" xfId="591" xr:uid="{00000000-0005-0000-0000-0000BF020000}"/>
    <cellStyle name="Accent2 45 2" xfId="2201" xr:uid="{00000000-0005-0000-0000-0000C0020000}"/>
    <cellStyle name="Accent2 46" xfId="592" xr:uid="{00000000-0005-0000-0000-0000C1020000}"/>
    <cellStyle name="Accent2 46 2" xfId="2202" xr:uid="{00000000-0005-0000-0000-0000C2020000}"/>
    <cellStyle name="Accent2 47" xfId="593" xr:uid="{00000000-0005-0000-0000-0000C3020000}"/>
    <cellStyle name="Accent2 47 2" xfId="2203" xr:uid="{00000000-0005-0000-0000-0000C4020000}"/>
    <cellStyle name="Accent2 48" xfId="594" xr:uid="{00000000-0005-0000-0000-0000C5020000}"/>
    <cellStyle name="Accent2 48 2" xfId="2204" xr:uid="{00000000-0005-0000-0000-0000C6020000}"/>
    <cellStyle name="Accent2 49" xfId="595" xr:uid="{00000000-0005-0000-0000-0000C7020000}"/>
    <cellStyle name="Accent2 49 2" xfId="2205" xr:uid="{00000000-0005-0000-0000-0000C8020000}"/>
    <cellStyle name="Accent2 5" xfId="596" xr:uid="{00000000-0005-0000-0000-0000C9020000}"/>
    <cellStyle name="Accent2 5 2" xfId="2206" xr:uid="{00000000-0005-0000-0000-0000CA020000}"/>
    <cellStyle name="Accent2 50" xfId="597" xr:uid="{00000000-0005-0000-0000-0000CB020000}"/>
    <cellStyle name="Accent2 50 2" xfId="2207" xr:uid="{00000000-0005-0000-0000-0000CC020000}"/>
    <cellStyle name="Accent2 51" xfId="598" xr:uid="{00000000-0005-0000-0000-0000CD020000}"/>
    <cellStyle name="Accent2 51 2" xfId="2208" xr:uid="{00000000-0005-0000-0000-0000CE020000}"/>
    <cellStyle name="Accent2 52" xfId="599" xr:uid="{00000000-0005-0000-0000-0000CF020000}"/>
    <cellStyle name="Accent2 52 2" xfId="2209" xr:uid="{00000000-0005-0000-0000-0000D0020000}"/>
    <cellStyle name="Accent2 53" xfId="600" xr:uid="{00000000-0005-0000-0000-0000D1020000}"/>
    <cellStyle name="Accent2 53 2" xfId="2210" xr:uid="{00000000-0005-0000-0000-0000D2020000}"/>
    <cellStyle name="Accent2 54" xfId="601" xr:uid="{00000000-0005-0000-0000-0000D3020000}"/>
    <cellStyle name="Accent2 54 2" xfId="2211" xr:uid="{00000000-0005-0000-0000-0000D4020000}"/>
    <cellStyle name="Accent2 55" xfId="602" xr:uid="{00000000-0005-0000-0000-0000D5020000}"/>
    <cellStyle name="Accent2 55 2" xfId="2212" xr:uid="{00000000-0005-0000-0000-0000D6020000}"/>
    <cellStyle name="Accent2 56" xfId="603" xr:uid="{00000000-0005-0000-0000-0000D7020000}"/>
    <cellStyle name="Accent2 56 2" xfId="2213" xr:uid="{00000000-0005-0000-0000-0000D8020000}"/>
    <cellStyle name="Accent2 57" xfId="604" xr:uid="{00000000-0005-0000-0000-0000D9020000}"/>
    <cellStyle name="Accent2 57 2" xfId="2214" xr:uid="{00000000-0005-0000-0000-0000DA020000}"/>
    <cellStyle name="Accent2 58" xfId="605" xr:uid="{00000000-0005-0000-0000-0000DB020000}"/>
    <cellStyle name="Accent2 58 2" xfId="2215" xr:uid="{00000000-0005-0000-0000-0000DC020000}"/>
    <cellStyle name="Accent2 59" xfId="606" xr:uid="{00000000-0005-0000-0000-0000DD020000}"/>
    <cellStyle name="Accent2 59 2" xfId="2216" xr:uid="{00000000-0005-0000-0000-0000DE020000}"/>
    <cellStyle name="Accent2 6" xfId="607" xr:uid="{00000000-0005-0000-0000-0000DF020000}"/>
    <cellStyle name="Accent2 6 2" xfId="2217" xr:uid="{00000000-0005-0000-0000-0000E0020000}"/>
    <cellStyle name="Accent2 60" xfId="608" xr:uid="{00000000-0005-0000-0000-0000E1020000}"/>
    <cellStyle name="Accent2 60 2" xfId="2218" xr:uid="{00000000-0005-0000-0000-0000E2020000}"/>
    <cellStyle name="Accent2 61" xfId="609" xr:uid="{00000000-0005-0000-0000-0000E3020000}"/>
    <cellStyle name="Accent2 61 2" xfId="2219" xr:uid="{00000000-0005-0000-0000-0000E4020000}"/>
    <cellStyle name="Accent2 62" xfId="610" xr:uid="{00000000-0005-0000-0000-0000E5020000}"/>
    <cellStyle name="Accent2 62 2" xfId="2220" xr:uid="{00000000-0005-0000-0000-0000E6020000}"/>
    <cellStyle name="Accent2 63" xfId="611" xr:uid="{00000000-0005-0000-0000-0000E7020000}"/>
    <cellStyle name="Accent2 63 2" xfId="2221" xr:uid="{00000000-0005-0000-0000-0000E8020000}"/>
    <cellStyle name="Accent2 64" xfId="612" xr:uid="{00000000-0005-0000-0000-0000E9020000}"/>
    <cellStyle name="Accent2 64 2" xfId="2222" xr:uid="{00000000-0005-0000-0000-0000EA020000}"/>
    <cellStyle name="Accent2 65" xfId="613" xr:uid="{00000000-0005-0000-0000-0000EB020000}"/>
    <cellStyle name="Accent2 65 2" xfId="2223" xr:uid="{00000000-0005-0000-0000-0000EC020000}"/>
    <cellStyle name="Accent2 66" xfId="614" xr:uid="{00000000-0005-0000-0000-0000ED020000}"/>
    <cellStyle name="Accent2 66 2" xfId="2224" xr:uid="{00000000-0005-0000-0000-0000EE020000}"/>
    <cellStyle name="Accent2 67" xfId="615" xr:uid="{00000000-0005-0000-0000-0000EF020000}"/>
    <cellStyle name="Accent2 67 2" xfId="2225" xr:uid="{00000000-0005-0000-0000-0000F0020000}"/>
    <cellStyle name="Accent2 68" xfId="616" xr:uid="{00000000-0005-0000-0000-0000F1020000}"/>
    <cellStyle name="Accent2 68 2" xfId="2226" xr:uid="{00000000-0005-0000-0000-0000F2020000}"/>
    <cellStyle name="Accent2 69" xfId="617" xr:uid="{00000000-0005-0000-0000-0000F3020000}"/>
    <cellStyle name="Accent2 69 2" xfId="2227" xr:uid="{00000000-0005-0000-0000-0000F4020000}"/>
    <cellStyle name="Accent2 7" xfId="618" xr:uid="{00000000-0005-0000-0000-0000F5020000}"/>
    <cellStyle name="Accent2 7 2" xfId="2228" xr:uid="{00000000-0005-0000-0000-0000F6020000}"/>
    <cellStyle name="Accent2 70" xfId="619" xr:uid="{00000000-0005-0000-0000-0000F7020000}"/>
    <cellStyle name="Accent2 70 2" xfId="2229" xr:uid="{00000000-0005-0000-0000-0000F8020000}"/>
    <cellStyle name="Accent2 71" xfId="620" xr:uid="{00000000-0005-0000-0000-0000F9020000}"/>
    <cellStyle name="Accent2 71 2" xfId="2230" xr:uid="{00000000-0005-0000-0000-0000FA020000}"/>
    <cellStyle name="Accent2 72" xfId="621" xr:uid="{00000000-0005-0000-0000-0000FB020000}"/>
    <cellStyle name="Accent2 72 2" xfId="2231" xr:uid="{00000000-0005-0000-0000-0000FC020000}"/>
    <cellStyle name="Accent2 73" xfId="622" xr:uid="{00000000-0005-0000-0000-0000FD020000}"/>
    <cellStyle name="Accent2 73 2" xfId="2232" xr:uid="{00000000-0005-0000-0000-0000FE020000}"/>
    <cellStyle name="Accent2 74" xfId="623" xr:uid="{00000000-0005-0000-0000-0000FF020000}"/>
    <cellStyle name="Accent2 74 2" xfId="2233" xr:uid="{00000000-0005-0000-0000-000000030000}"/>
    <cellStyle name="Accent2 75" xfId="624" xr:uid="{00000000-0005-0000-0000-000001030000}"/>
    <cellStyle name="Accent2 75 2" xfId="2234" xr:uid="{00000000-0005-0000-0000-000002030000}"/>
    <cellStyle name="Accent2 76" xfId="625" xr:uid="{00000000-0005-0000-0000-000003030000}"/>
    <cellStyle name="Accent2 76 2" xfId="2235" xr:uid="{00000000-0005-0000-0000-000004030000}"/>
    <cellStyle name="Accent2 77" xfId="626" xr:uid="{00000000-0005-0000-0000-000005030000}"/>
    <cellStyle name="Accent2 77 2" xfId="2236" xr:uid="{00000000-0005-0000-0000-000006030000}"/>
    <cellStyle name="Accent2 78" xfId="627" xr:uid="{00000000-0005-0000-0000-000007030000}"/>
    <cellStyle name="Accent2 78 2" xfId="2237" xr:uid="{00000000-0005-0000-0000-000008030000}"/>
    <cellStyle name="Accent2 79" xfId="628" xr:uid="{00000000-0005-0000-0000-000009030000}"/>
    <cellStyle name="Accent2 79 2" xfId="2238" xr:uid="{00000000-0005-0000-0000-00000A030000}"/>
    <cellStyle name="Accent2 8" xfId="629" xr:uid="{00000000-0005-0000-0000-00000B030000}"/>
    <cellStyle name="Accent2 8 2" xfId="2239" xr:uid="{00000000-0005-0000-0000-00000C030000}"/>
    <cellStyle name="Accent2 80" xfId="630" xr:uid="{00000000-0005-0000-0000-00000D030000}"/>
    <cellStyle name="Accent2 80 2" xfId="2240" xr:uid="{00000000-0005-0000-0000-00000E030000}"/>
    <cellStyle name="Accent2 81" xfId="631" xr:uid="{00000000-0005-0000-0000-00000F030000}"/>
    <cellStyle name="Accent2 81 2" xfId="2241" xr:uid="{00000000-0005-0000-0000-000010030000}"/>
    <cellStyle name="Accent2 82" xfId="632" xr:uid="{00000000-0005-0000-0000-000011030000}"/>
    <cellStyle name="Accent2 82 2" xfId="2242" xr:uid="{00000000-0005-0000-0000-000012030000}"/>
    <cellStyle name="Accent2 83" xfId="633" xr:uid="{00000000-0005-0000-0000-000013030000}"/>
    <cellStyle name="Accent2 83 2" xfId="2243" xr:uid="{00000000-0005-0000-0000-000014030000}"/>
    <cellStyle name="Accent2 84" xfId="634" xr:uid="{00000000-0005-0000-0000-000015030000}"/>
    <cellStyle name="Accent2 84 2" xfId="2244" xr:uid="{00000000-0005-0000-0000-000016030000}"/>
    <cellStyle name="Accent2 85" xfId="635" xr:uid="{00000000-0005-0000-0000-000017030000}"/>
    <cellStyle name="Accent2 85 2" xfId="2245" xr:uid="{00000000-0005-0000-0000-000018030000}"/>
    <cellStyle name="Accent2 86" xfId="636" xr:uid="{00000000-0005-0000-0000-000019030000}"/>
    <cellStyle name="Accent2 86 2" xfId="2246" xr:uid="{00000000-0005-0000-0000-00001A030000}"/>
    <cellStyle name="Accent2 87" xfId="637" xr:uid="{00000000-0005-0000-0000-00001B030000}"/>
    <cellStyle name="Accent2 87 2" xfId="2247" xr:uid="{00000000-0005-0000-0000-00001C030000}"/>
    <cellStyle name="Accent2 88" xfId="638" xr:uid="{00000000-0005-0000-0000-00001D030000}"/>
    <cellStyle name="Accent2 88 2" xfId="2248" xr:uid="{00000000-0005-0000-0000-00001E030000}"/>
    <cellStyle name="Accent2 89" xfId="639" xr:uid="{00000000-0005-0000-0000-00001F030000}"/>
    <cellStyle name="Accent2 89 2" xfId="2249" xr:uid="{00000000-0005-0000-0000-000020030000}"/>
    <cellStyle name="Accent2 9" xfId="640" xr:uid="{00000000-0005-0000-0000-000021030000}"/>
    <cellStyle name="Accent2 9 2" xfId="2250" xr:uid="{00000000-0005-0000-0000-000022030000}"/>
    <cellStyle name="Accent2 90" xfId="641" xr:uid="{00000000-0005-0000-0000-000023030000}"/>
    <cellStyle name="Accent2 90 2" xfId="2251" xr:uid="{00000000-0005-0000-0000-000024030000}"/>
    <cellStyle name="Accent2 91" xfId="642" xr:uid="{00000000-0005-0000-0000-000025030000}"/>
    <cellStyle name="Accent2 91 2" xfId="2252" xr:uid="{00000000-0005-0000-0000-000026030000}"/>
    <cellStyle name="Accent2 92" xfId="643" xr:uid="{00000000-0005-0000-0000-000027030000}"/>
    <cellStyle name="Accent2 92 2" xfId="2253" xr:uid="{00000000-0005-0000-0000-000028030000}"/>
    <cellStyle name="Accent2 93" xfId="644" xr:uid="{00000000-0005-0000-0000-000029030000}"/>
    <cellStyle name="Accent2 93 2" xfId="2254" xr:uid="{00000000-0005-0000-0000-00002A030000}"/>
    <cellStyle name="Accent2 94" xfId="645" xr:uid="{00000000-0005-0000-0000-00002B030000}"/>
    <cellStyle name="Accent2 94 2" xfId="2255" xr:uid="{00000000-0005-0000-0000-00002C030000}"/>
    <cellStyle name="Accent2 95" xfId="646" xr:uid="{00000000-0005-0000-0000-00002D030000}"/>
    <cellStyle name="Accent2 95 2" xfId="2256" xr:uid="{00000000-0005-0000-0000-00002E030000}"/>
    <cellStyle name="Accent2 96" xfId="647" xr:uid="{00000000-0005-0000-0000-00002F030000}"/>
    <cellStyle name="Accent2 96 2" xfId="2257" xr:uid="{00000000-0005-0000-0000-000030030000}"/>
    <cellStyle name="Accent2 97" xfId="648" xr:uid="{00000000-0005-0000-0000-000031030000}"/>
    <cellStyle name="Accent2 97 2" xfId="2258" xr:uid="{00000000-0005-0000-0000-000032030000}"/>
    <cellStyle name="Accent2 98" xfId="649" xr:uid="{00000000-0005-0000-0000-000033030000}"/>
    <cellStyle name="Accent2 98 2" xfId="2259" xr:uid="{00000000-0005-0000-0000-000034030000}"/>
    <cellStyle name="Accent2 99" xfId="650" xr:uid="{00000000-0005-0000-0000-000035030000}"/>
    <cellStyle name="Accent2 99 2" xfId="2260" xr:uid="{00000000-0005-0000-0000-000036030000}"/>
    <cellStyle name="Accent3" xfId="5882" builtinId="37" customBuiltin="1"/>
    <cellStyle name="Accent3 - 20 %" xfId="651" xr:uid="{00000000-0005-0000-0000-000038030000}"/>
    <cellStyle name="Accent3 - 20 % 2" xfId="2261" xr:uid="{00000000-0005-0000-0000-000039030000}"/>
    <cellStyle name="Accent3 - 40 %" xfId="652" xr:uid="{00000000-0005-0000-0000-00003A030000}"/>
    <cellStyle name="Accent3 - 40 % 2" xfId="2262" xr:uid="{00000000-0005-0000-0000-00003B030000}"/>
    <cellStyle name="Accent3 - 60 %" xfId="653" xr:uid="{00000000-0005-0000-0000-00003C030000}"/>
    <cellStyle name="Accent3 - 60 % 2" xfId="2263" xr:uid="{00000000-0005-0000-0000-00003D030000}"/>
    <cellStyle name="Accent3 10" xfId="654" xr:uid="{00000000-0005-0000-0000-00003E030000}"/>
    <cellStyle name="Accent3 10 2" xfId="2264" xr:uid="{00000000-0005-0000-0000-00003F030000}"/>
    <cellStyle name="Accent3 100" xfId="655" xr:uid="{00000000-0005-0000-0000-000040030000}"/>
    <cellStyle name="Accent3 100 2" xfId="2265" xr:uid="{00000000-0005-0000-0000-000041030000}"/>
    <cellStyle name="Accent3 101" xfId="656" xr:uid="{00000000-0005-0000-0000-000042030000}"/>
    <cellStyle name="Accent3 101 2" xfId="2266" xr:uid="{00000000-0005-0000-0000-000043030000}"/>
    <cellStyle name="Accent3 102" xfId="657" xr:uid="{00000000-0005-0000-0000-000044030000}"/>
    <cellStyle name="Accent3 102 2" xfId="2267" xr:uid="{00000000-0005-0000-0000-000045030000}"/>
    <cellStyle name="Accent3 103" xfId="658" xr:uid="{00000000-0005-0000-0000-000046030000}"/>
    <cellStyle name="Accent3 103 2" xfId="2268" xr:uid="{00000000-0005-0000-0000-000047030000}"/>
    <cellStyle name="Accent3 104" xfId="659" xr:uid="{00000000-0005-0000-0000-000048030000}"/>
    <cellStyle name="Accent3 104 2" xfId="2269" xr:uid="{00000000-0005-0000-0000-000049030000}"/>
    <cellStyle name="Accent3 105" xfId="660" xr:uid="{00000000-0005-0000-0000-00004A030000}"/>
    <cellStyle name="Accent3 105 2" xfId="2270" xr:uid="{00000000-0005-0000-0000-00004B030000}"/>
    <cellStyle name="Accent3 106" xfId="661" xr:uid="{00000000-0005-0000-0000-00004C030000}"/>
    <cellStyle name="Accent3 106 2" xfId="2271" xr:uid="{00000000-0005-0000-0000-00004D030000}"/>
    <cellStyle name="Accent3 107" xfId="662" xr:uid="{00000000-0005-0000-0000-00004E030000}"/>
    <cellStyle name="Accent3 107 2" xfId="2272" xr:uid="{00000000-0005-0000-0000-00004F030000}"/>
    <cellStyle name="Accent3 108" xfId="663" xr:uid="{00000000-0005-0000-0000-000050030000}"/>
    <cellStyle name="Accent3 108 2" xfId="2273" xr:uid="{00000000-0005-0000-0000-000051030000}"/>
    <cellStyle name="Accent3 109" xfId="664" xr:uid="{00000000-0005-0000-0000-000052030000}"/>
    <cellStyle name="Accent3 109 2" xfId="2274" xr:uid="{00000000-0005-0000-0000-000053030000}"/>
    <cellStyle name="Accent3 11" xfId="665" xr:uid="{00000000-0005-0000-0000-000054030000}"/>
    <cellStyle name="Accent3 11 2" xfId="2275" xr:uid="{00000000-0005-0000-0000-000055030000}"/>
    <cellStyle name="Accent3 110" xfId="666" xr:uid="{00000000-0005-0000-0000-000056030000}"/>
    <cellStyle name="Accent3 110 2" xfId="2276" xr:uid="{00000000-0005-0000-0000-000057030000}"/>
    <cellStyle name="Accent3 111" xfId="667" xr:uid="{00000000-0005-0000-0000-000058030000}"/>
    <cellStyle name="Accent3 111 2" xfId="2277" xr:uid="{00000000-0005-0000-0000-000059030000}"/>
    <cellStyle name="Accent3 112" xfId="668" xr:uid="{00000000-0005-0000-0000-00005A030000}"/>
    <cellStyle name="Accent3 112 2" xfId="2278" xr:uid="{00000000-0005-0000-0000-00005B030000}"/>
    <cellStyle name="Accent3 113" xfId="669" xr:uid="{00000000-0005-0000-0000-00005C030000}"/>
    <cellStyle name="Accent3 113 2" xfId="2279" xr:uid="{00000000-0005-0000-0000-00005D030000}"/>
    <cellStyle name="Accent3 114" xfId="670" xr:uid="{00000000-0005-0000-0000-00005E030000}"/>
    <cellStyle name="Accent3 114 2" xfId="2280" xr:uid="{00000000-0005-0000-0000-00005F030000}"/>
    <cellStyle name="Accent3 115" xfId="671" xr:uid="{00000000-0005-0000-0000-000060030000}"/>
    <cellStyle name="Accent3 115 2" xfId="2281" xr:uid="{00000000-0005-0000-0000-000061030000}"/>
    <cellStyle name="Accent3 116" xfId="672" xr:uid="{00000000-0005-0000-0000-000062030000}"/>
    <cellStyle name="Accent3 116 2" xfId="2282" xr:uid="{00000000-0005-0000-0000-000063030000}"/>
    <cellStyle name="Accent3 117" xfId="673" xr:uid="{00000000-0005-0000-0000-000064030000}"/>
    <cellStyle name="Accent3 117 2" xfId="2283" xr:uid="{00000000-0005-0000-0000-000065030000}"/>
    <cellStyle name="Accent3 118" xfId="674" xr:uid="{00000000-0005-0000-0000-000066030000}"/>
    <cellStyle name="Accent3 118 2" xfId="2284" xr:uid="{00000000-0005-0000-0000-000067030000}"/>
    <cellStyle name="Accent3 119" xfId="675" xr:uid="{00000000-0005-0000-0000-000068030000}"/>
    <cellStyle name="Accent3 119 2" xfId="2285" xr:uid="{00000000-0005-0000-0000-000069030000}"/>
    <cellStyle name="Accent3 12" xfId="676" xr:uid="{00000000-0005-0000-0000-00006A030000}"/>
    <cellStyle name="Accent3 12 2" xfId="2286" xr:uid="{00000000-0005-0000-0000-00006B030000}"/>
    <cellStyle name="Accent3 120" xfId="677" xr:uid="{00000000-0005-0000-0000-00006C030000}"/>
    <cellStyle name="Accent3 120 2" xfId="2287" xr:uid="{00000000-0005-0000-0000-00006D030000}"/>
    <cellStyle name="Accent3 121" xfId="678" xr:uid="{00000000-0005-0000-0000-00006E030000}"/>
    <cellStyle name="Accent3 121 2" xfId="2288" xr:uid="{00000000-0005-0000-0000-00006F030000}"/>
    <cellStyle name="Accent3 122" xfId="679" xr:uid="{00000000-0005-0000-0000-000070030000}"/>
    <cellStyle name="Accent3 122 2" xfId="2289" xr:uid="{00000000-0005-0000-0000-000071030000}"/>
    <cellStyle name="Accent3 123" xfId="680" xr:uid="{00000000-0005-0000-0000-000072030000}"/>
    <cellStyle name="Accent3 123 2" xfId="2290" xr:uid="{00000000-0005-0000-0000-000073030000}"/>
    <cellStyle name="Accent3 124" xfId="681" xr:uid="{00000000-0005-0000-0000-000074030000}"/>
    <cellStyle name="Accent3 124 2" xfId="2291" xr:uid="{00000000-0005-0000-0000-000075030000}"/>
    <cellStyle name="Accent3 125" xfId="682" xr:uid="{00000000-0005-0000-0000-000076030000}"/>
    <cellStyle name="Accent3 125 2" xfId="2292" xr:uid="{00000000-0005-0000-0000-000077030000}"/>
    <cellStyle name="Accent3 126" xfId="683" xr:uid="{00000000-0005-0000-0000-000078030000}"/>
    <cellStyle name="Accent3 126 2" xfId="2293" xr:uid="{00000000-0005-0000-0000-000079030000}"/>
    <cellStyle name="Accent3 127" xfId="684" xr:uid="{00000000-0005-0000-0000-00007A030000}"/>
    <cellStyle name="Accent3 127 2" xfId="2294" xr:uid="{00000000-0005-0000-0000-00007B030000}"/>
    <cellStyle name="Accent3 128" xfId="685" xr:uid="{00000000-0005-0000-0000-00007C030000}"/>
    <cellStyle name="Accent3 128 2" xfId="2295" xr:uid="{00000000-0005-0000-0000-00007D030000}"/>
    <cellStyle name="Accent3 129" xfId="686" xr:uid="{00000000-0005-0000-0000-00007E030000}"/>
    <cellStyle name="Accent3 129 2" xfId="2296" xr:uid="{00000000-0005-0000-0000-00007F030000}"/>
    <cellStyle name="Accent3 13" xfId="687" xr:uid="{00000000-0005-0000-0000-000080030000}"/>
    <cellStyle name="Accent3 13 2" xfId="2297" xr:uid="{00000000-0005-0000-0000-000081030000}"/>
    <cellStyle name="Accent3 130" xfId="688" xr:uid="{00000000-0005-0000-0000-000082030000}"/>
    <cellStyle name="Accent3 130 2" xfId="2298" xr:uid="{00000000-0005-0000-0000-000083030000}"/>
    <cellStyle name="Accent3 131" xfId="689" xr:uid="{00000000-0005-0000-0000-000084030000}"/>
    <cellStyle name="Accent3 131 2" xfId="2299" xr:uid="{00000000-0005-0000-0000-000085030000}"/>
    <cellStyle name="Accent3 132" xfId="690" xr:uid="{00000000-0005-0000-0000-000086030000}"/>
    <cellStyle name="Accent3 132 2" xfId="2300" xr:uid="{00000000-0005-0000-0000-000087030000}"/>
    <cellStyle name="Accent3 133" xfId="691" xr:uid="{00000000-0005-0000-0000-000088030000}"/>
    <cellStyle name="Accent3 133 2" xfId="2301" xr:uid="{00000000-0005-0000-0000-000089030000}"/>
    <cellStyle name="Accent3 134" xfId="692" xr:uid="{00000000-0005-0000-0000-00008A030000}"/>
    <cellStyle name="Accent3 134 2" xfId="2302" xr:uid="{00000000-0005-0000-0000-00008B030000}"/>
    <cellStyle name="Accent3 135" xfId="693" xr:uid="{00000000-0005-0000-0000-00008C030000}"/>
    <cellStyle name="Accent3 135 2" xfId="2303" xr:uid="{00000000-0005-0000-0000-00008D030000}"/>
    <cellStyle name="Accent3 136" xfId="694" xr:uid="{00000000-0005-0000-0000-00008E030000}"/>
    <cellStyle name="Accent3 136 2" xfId="2304" xr:uid="{00000000-0005-0000-0000-00008F030000}"/>
    <cellStyle name="Accent3 137" xfId="695" xr:uid="{00000000-0005-0000-0000-000090030000}"/>
    <cellStyle name="Accent3 137 2" xfId="2305" xr:uid="{00000000-0005-0000-0000-000091030000}"/>
    <cellStyle name="Accent3 138" xfId="696" xr:uid="{00000000-0005-0000-0000-000092030000}"/>
    <cellStyle name="Accent3 138 2" xfId="2306" xr:uid="{00000000-0005-0000-0000-000093030000}"/>
    <cellStyle name="Accent3 139" xfId="697" xr:uid="{00000000-0005-0000-0000-000094030000}"/>
    <cellStyle name="Accent3 139 2" xfId="2307" xr:uid="{00000000-0005-0000-0000-000095030000}"/>
    <cellStyle name="Accent3 14" xfId="698" xr:uid="{00000000-0005-0000-0000-000096030000}"/>
    <cellStyle name="Accent3 14 2" xfId="2308" xr:uid="{00000000-0005-0000-0000-000097030000}"/>
    <cellStyle name="Accent3 15" xfId="699" xr:uid="{00000000-0005-0000-0000-000098030000}"/>
    <cellStyle name="Accent3 15 2" xfId="2309" xr:uid="{00000000-0005-0000-0000-000099030000}"/>
    <cellStyle name="Accent3 16" xfId="700" xr:uid="{00000000-0005-0000-0000-00009A030000}"/>
    <cellStyle name="Accent3 16 2" xfId="2310" xr:uid="{00000000-0005-0000-0000-00009B030000}"/>
    <cellStyle name="Accent3 17" xfId="701" xr:uid="{00000000-0005-0000-0000-00009C030000}"/>
    <cellStyle name="Accent3 17 2" xfId="2311" xr:uid="{00000000-0005-0000-0000-00009D030000}"/>
    <cellStyle name="Accent3 18" xfId="702" xr:uid="{00000000-0005-0000-0000-00009E030000}"/>
    <cellStyle name="Accent3 18 2" xfId="2312" xr:uid="{00000000-0005-0000-0000-00009F030000}"/>
    <cellStyle name="Accent3 19" xfId="703" xr:uid="{00000000-0005-0000-0000-0000A0030000}"/>
    <cellStyle name="Accent3 19 2" xfId="2313" xr:uid="{00000000-0005-0000-0000-0000A1030000}"/>
    <cellStyle name="Accent3 2" xfId="704" xr:uid="{00000000-0005-0000-0000-0000A2030000}"/>
    <cellStyle name="Accent3 2 2" xfId="2314" xr:uid="{00000000-0005-0000-0000-0000A3030000}"/>
    <cellStyle name="Accent3 20" xfId="705" xr:uid="{00000000-0005-0000-0000-0000A4030000}"/>
    <cellStyle name="Accent3 20 2" xfId="2315" xr:uid="{00000000-0005-0000-0000-0000A5030000}"/>
    <cellStyle name="Accent3 21" xfId="706" xr:uid="{00000000-0005-0000-0000-0000A6030000}"/>
    <cellStyle name="Accent3 21 2" xfId="2316" xr:uid="{00000000-0005-0000-0000-0000A7030000}"/>
    <cellStyle name="Accent3 22" xfId="707" xr:uid="{00000000-0005-0000-0000-0000A8030000}"/>
    <cellStyle name="Accent3 22 2" xfId="2317" xr:uid="{00000000-0005-0000-0000-0000A9030000}"/>
    <cellStyle name="Accent3 23" xfId="708" xr:uid="{00000000-0005-0000-0000-0000AA030000}"/>
    <cellStyle name="Accent3 23 2" xfId="2318" xr:uid="{00000000-0005-0000-0000-0000AB030000}"/>
    <cellStyle name="Accent3 24" xfId="709" xr:uid="{00000000-0005-0000-0000-0000AC030000}"/>
    <cellStyle name="Accent3 24 2" xfId="2319" xr:uid="{00000000-0005-0000-0000-0000AD030000}"/>
    <cellStyle name="Accent3 25" xfId="710" xr:uid="{00000000-0005-0000-0000-0000AE030000}"/>
    <cellStyle name="Accent3 25 2" xfId="2320" xr:uid="{00000000-0005-0000-0000-0000AF030000}"/>
    <cellStyle name="Accent3 26" xfId="711" xr:uid="{00000000-0005-0000-0000-0000B0030000}"/>
    <cellStyle name="Accent3 26 2" xfId="2321" xr:uid="{00000000-0005-0000-0000-0000B1030000}"/>
    <cellStyle name="Accent3 27" xfId="712" xr:uid="{00000000-0005-0000-0000-0000B2030000}"/>
    <cellStyle name="Accent3 27 2" xfId="2322" xr:uid="{00000000-0005-0000-0000-0000B3030000}"/>
    <cellStyle name="Accent3 28" xfId="713" xr:uid="{00000000-0005-0000-0000-0000B4030000}"/>
    <cellStyle name="Accent3 28 2" xfId="2323" xr:uid="{00000000-0005-0000-0000-0000B5030000}"/>
    <cellStyle name="Accent3 29" xfId="714" xr:uid="{00000000-0005-0000-0000-0000B6030000}"/>
    <cellStyle name="Accent3 29 2" xfId="2324" xr:uid="{00000000-0005-0000-0000-0000B7030000}"/>
    <cellStyle name="Accent3 3" xfId="715" xr:uid="{00000000-0005-0000-0000-0000B8030000}"/>
    <cellStyle name="Accent3 3 2" xfId="2325" xr:uid="{00000000-0005-0000-0000-0000B9030000}"/>
    <cellStyle name="Accent3 30" xfId="716" xr:uid="{00000000-0005-0000-0000-0000BA030000}"/>
    <cellStyle name="Accent3 30 2" xfId="2326" xr:uid="{00000000-0005-0000-0000-0000BB030000}"/>
    <cellStyle name="Accent3 31" xfId="717" xr:uid="{00000000-0005-0000-0000-0000BC030000}"/>
    <cellStyle name="Accent3 31 2" xfId="2327" xr:uid="{00000000-0005-0000-0000-0000BD030000}"/>
    <cellStyle name="Accent3 32" xfId="718" xr:uid="{00000000-0005-0000-0000-0000BE030000}"/>
    <cellStyle name="Accent3 32 2" xfId="2328" xr:uid="{00000000-0005-0000-0000-0000BF030000}"/>
    <cellStyle name="Accent3 33" xfId="719" xr:uid="{00000000-0005-0000-0000-0000C0030000}"/>
    <cellStyle name="Accent3 33 2" xfId="2329" xr:uid="{00000000-0005-0000-0000-0000C1030000}"/>
    <cellStyle name="Accent3 34" xfId="720" xr:uid="{00000000-0005-0000-0000-0000C2030000}"/>
    <cellStyle name="Accent3 34 2" xfId="2330" xr:uid="{00000000-0005-0000-0000-0000C3030000}"/>
    <cellStyle name="Accent3 35" xfId="721" xr:uid="{00000000-0005-0000-0000-0000C4030000}"/>
    <cellStyle name="Accent3 35 2" xfId="2331" xr:uid="{00000000-0005-0000-0000-0000C5030000}"/>
    <cellStyle name="Accent3 36" xfId="722" xr:uid="{00000000-0005-0000-0000-0000C6030000}"/>
    <cellStyle name="Accent3 36 2" xfId="2332" xr:uid="{00000000-0005-0000-0000-0000C7030000}"/>
    <cellStyle name="Accent3 37" xfId="723" xr:uid="{00000000-0005-0000-0000-0000C8030000}"/>
    <cellStyle name="Accent3 37 2" xfId="2333" xr:uid="{00000000-0005-0000-0000-0000C9030000}"/>
    <cellStyle name="Accent3 38" xfId="724" xr:uid="{00000000-0005-0000-0000-0000CA030000}"/>
    <cellStyle name="Accent3 38 2" xfId="2334" xr:uid="{00000000-0005-0000-0000-0000CB030000}"/>
    <cellStyle name="Accent3 39" xfId="725" xr:uid="{00000000-0005-0000-0000-0000CC030000}"/>
    <cellStyle name="Accent3 39 2" xfId="2335" xr:uid="{00000000-0005-0000-0000-0000CD030000}"/>
    <cellStyle name="Accent3 4" xfId="726" xr:uid="{00000000-0005-0000-0000-0000CE030000}"/>
    <cellStyle name="Accent3 4 2" xfId="2336" xr:uid="{00000000-0005-0000-0000-0000CF030000}"/>
    <cellStyle name="Accent3 40" xfId="727" xr:uid="{00000000-0005-0000-0000-0000D0030000}"/>
    <cellStyle name="Accent3 40 2" xfId="2337" xr:uid="{00000000-0005-0000-0000-0000D1030000}"/>
    <cellStyle name="Accent3 41" xfId="728" xr:uid="{00000000-0005-0000-0000-0000D2030000}"/>
    <cellStyle name="Accent3 41 2" xfId="2338" xr:uid="{00000000-0005-0000-0000-0000D3030000}"/>
    <cellStyle name="Accent3 42" xfId="729" xr:uid="{00000000-0005-0000-0000-0000D4030000}"/>
    <cellStyle name="Accent3 42 2" xfId="2339" xr:uid="{00000000-0005-0000-0000-0000D5030000}"/>
    <cellStyle name="Accent3 43" xfId="730" xr:uid="{00000000-0005-0000-0000-0000D6030000}"/>
    <cellStyle name="Accent3 43 2" xfId="2340" xr:uid="{00000000-0005-0000-0000-0000D7030000}"/>
    <cellStyle name="Accent3 44" xfId="731" xr:uid="{00000000-0005-0000-0000-0000D8030000}"/>
    <cellStyle name="Accent3 44 2" xfId="2341" xr:uid="{00000000-0005-0000-0000-0000D9030000}"/>
    <cellStyle name="Accent3 45" xfId="732" xr:uid="{00000000-0005-0000-0000-0000DA030000}"/>
    <cellStyle name="Accent3 45 2" xfId="2342" xr:uid="{00000000-0005-0000-0000-0000DB030000}"/>
    <cellStyle name="Accent3 46" xfId="733" xr:uid="{00000000-0005-0000-0000-0000DC030000}"/>
    <cellStyle name="Accent3 46 2" xfId="2343" xr:uid="{00000000-0005-0000-0000-0000DD030000}"/>
    <cellStyle name="Accent3 47" xfId="734" xr:uid="{00000000-0005-0000-0000-0000DE030000}"/>
    <cellStyle name="Accent3 47 2" xfId="2344" xr:uid="{00000000-0005-0000-0000-0000DF030000}"/>
    <cellStyle name="Accent3 48" xfId="735" xr:uid="{00000000-0005-0000-0000-0000E0030000}"/>
    <cellStyle name="Accent3 48 2" xfId="2345" xr:uid="{00000000-0005-0000-0000-0000E1030000}"/>
    <cellStyle name="Accent3 49" xfId="736" xr:uid="{00000000-0005-0000-0000-0000E2030000}"/>
    <cellStyle name="Accent3 49 2" xfId="2346" xr:uid="{00000000-0005-0000-0000-0000E3030000}"/>
    <cellStyle name="Accent3 5" xfId="737" xr:uid="{00000000-0005-0000-0000-0000E4030000}"/>
    <cellStyle name="Accent3 5 2" xfId="2347" xr:uid="{00000000-0005-0000-0000-0000E5030000}"/>
    <cellStyle name="Accent3 50" xfId="738" xr:uid="{00000000-0005-0000-0000-0000E6030000}"/>
    <cellStyle name="Accent3 50 2" xfId="2348" xr:uid="{00000000-0005-0000-0000-0000E7030000}"/>
    <cellStyle name="Accent3 51" xfId="739" xr:uid="{00000000-0005-0000-0000-0000E8030000}"/>
    <cellStyle name="Accent3 51 2" xfId="2349" xr:uid="{00000000-0005-0000-0000-0000E9030000}"/>
    <cellStyle name="Accent3 52" xfId="740" xr:uid="{00000000-0005-0000-0000-0000EA030000}"/>
    <cellStyle name="Accent3 52 2" xfId="2350" xr:uid="{00000000-0005-0000-0000-0000EB030000}"/>
    <cellStyle name="Accent3 53" xfId="741" xr:uid="{00000000-0005-0000-0000-0000EC030000}"/>
    <cellStyle name="Accent3 53 2" xfId="2351" xr:uid="{00000000-0005-0000-0000-0000ED030000}"/>
    <cellStyle name="Accent3 54" xfId="742" xr:uid="{00000000-0005-0000-0000-0000EE030000}"/>
    <cellStyle name="Accent3 54 2" xfId="2352" xr:uid="{00000000-0005-0000-0000-0000EF030000}"/>
    <cellStyle name="Accent3 55" xfId="743" xr:uid="{00000000-0005-0000-0000-0000F0030000}"/>
    <cellStyle name="Accent3 55 2" xfId="2353" xr:uid="{00000000-0005-0000-0000-0000F1030000}"/>
    <cellStyle name="Accent3 56" xfId="744" xr:uid="{00000000-0005-0000-0000-0000F2030000}"/>
    <cellStyle name="Accent3 56 2" xfId="2354" xr:uid="{00000000-0005-0000-0000-0000F3030000}"/>
    <cellStyle name="Accent3 57" xfId="745" xr:uid="{00000000-0005-0000-0000-0000F4030000}"/>
    <cellStyle name="Accent3 57 2" xfId="2355" xr:uid="{00000000-0005-0000-0000-0000F5030000}"/>
    <cellStyle name="Accent3 58" xfId="746" xr:uid="{00000000-0005-0000-0000-0000F6030000}"/>
    <cellStyle name="Accent3 58 2" xfId="2356" xr:uid="{00000000-0005-0000-0000-0000F7030000}"/>
    <cellStyle name="Accent3 59" xfId="747" xr:uid="{00000000-0005-0000-0000-0000F8030000}"/>
    <cellStyle name="Accent3 59 2" xfId="2357" xr:uid="{00000000-0005-0000-0000-0000F9030000}"/>
    <cellStyle name="Accent3 6" xfId="748" xr:uid="{00000000-0005-0000-0000-0000FA030000}"/>
    <cellStyle name="Accent3 6 2" xfId="2358" xr:uid="{00000000-0005-0000-0000-0000FB030000}"/>
    <cellStyle name="Accent3 60" xfId="749" xr:uid="{00000000-0005-0000-0000-0000FC030000}"/>
    <cellStyle name="Accent3 60 2" xfId="2359" xr:uid="{00000000-0005-0000-0000-0000FD030000}"/>
    <cellStyle name="Accent3 61" xfId="750" xr:uid="{00000000-0005-0000-0000-0000FE030000}"/>
    <cellStyle name="Accent3 61 2" xfId="2360" xr:uid="{00000000-0005-0000-0000-0000FF030000}"/>
    <cellStyle name="Accent3 62" xfId="751" xr:uid="{00000000-0005-0000-0000-000000040000}"/>
    <cellStyle name="Accent3 62 2" xfId="2361" xr:uid="{00000000-0005-0000-0000-000001040000}"/>
    <cellStyle name="Accent3 63" xfId="752" xr:uid="{00000000-0005-0000-0000-000002040000}"/>
    <cellStyle name="Accent3 63 2" xfId="2362" xr:uid="{00000000-0005-0000-0000-000003040000}"/>
    <cellStyle name="Accent3 64" xfId="753" xr:uid="{00000000-0005-0000-0000-000004040000}"/>
    <cellStyle name="Accent3 64 2" xfId="2363" xr:uid="{00000000-0005-0000-0000-000005040000}"/>
    <cellStyle name="Accent3 65" xfId="754" xr:uid="{00000000-0005-0000-0000-000006040000}"/>
    <cellStyle name="Accent3 65 2" xfId="2364" xr:uid="{00000000-0005-0000-0000-000007040000}"/>
    <cellStyle name="Accent3 66" xfId="755" xr:uid="{00000000-0005-0000-0000-000008040000}"/>
    <cellStyle name="Accent3 66 2" xfId="2365" xr:uid="{00000000-0005-0000-0000-000009040000}"/>
    <cellStyle name="Accent3 67" xfId="756" xr:uid="{00000000-0005-0000-0000-00000A040000}"/>
    <cellStyle name="Accent3 67 2" xfId="2366" xr:uid="{00000000-0005-0000-0000-00000B040000}"/>
    <cellStyle name="Accent3 68" xfId="757" xr:uid="{00000000-0005-0000-0000-00000C040000}"/>
    <cellStyle name="Accent3 68 2" xfId="2367" xr:uid="{00000000-0005-0000-0000-00000D040000}"/>
    <cellStyle name="Accent3 69" xfId="758" xr:uid="{00000000-0005-0000-0000-00000E040000}"/>
    <cellStyle name="Accent3 69 2" xfId="2368" xr:uid="{00000000-0005-0000-0000-00000F040000}"/>
    <cellStyle name="Accent3 7" xfId="759" xr:uid="{00000000-0005-0000-0000-000010040000}"/>
    <cellStyle name="Accent3 7 2" xfId="2369" xr:uid="{00000000-0005-0000-0000-000011040000}"/>
    <cellStyle name="Accent3 70" xfId="760" xr:uid="{00000000-0005-0000-0000-000012040000}"/>
    <cellStyle name="Accent3 70 2" xfId="2370" xr:uid="{00000000-0005-0000-0000-000013040000}"/>
    <cellStyle name="Accent3 71" xfId="761" xr:uid="{00000000-0005-0000-0000-000014040000}"/>
    <cellStyle name="Accent3 71 2" xfId="2371" xr:uid="{00000000-0005-0000-0000-000015040000}"/>
    <cellStyle name="Accent3 72" xfId="762" xr:uid="{00000000-0005-0000-0000-000016040000}"/>
    <cellStyle name="Accent3 72 2" xfId="2372" xr:uid="{00000000-0005-0000-0000-000017040000}"/>
    <cellStyle name="Accent3 73" xfId="763" xr:uid="{00000000-0005-0000-0000-000018040000}"/>
    <cellStyle name="Accent3 73 2" xfId="2373" xr:uid="{00000000-0005-0000-0000-000019040000}"/>
    <cellStyle name="Accent3 74" xfId="764" xr:uid="{00000000-0005-0000-0000-00001A040000}"/>
    <cellStyle name="Accent3 74 2" xfId="2374" xr:uid="{00000000-0005-0000-0000-00001B040000}"/>
    <cellStyle name="Accent3 75" xfId="765" xr:uid="{00000000-0005-0000-0000-00001C040000}"/>
    <cellStyle name="Accent3 75 2" xfId="2375" xr:uid="{00000000-0005-0000-0000-00001D040000}"/>
    <cellStyle name="Accent3 76" xfId="766" xr:uid="{00000000-0005-0000-0000-00001E040000}"/>
    <cellStyle name="Accent3 76 2" xfId="2376" xr:uid="{00000000-0005-0000-0000-00001F040000}"/>
    <cellStyle name="Accent3 77" xfId="767" xr:uid="{00000000-0005-0000-0000-000020040000}"/>
    <cellStyle name="Accent3 77 2" xfId="2377" xr:uid="{00000000-0005-0000-0000-000021040000}"/>
    <cellStyle name="Accent3 78" xfId="768" xr:uid="{00000000-0005-0000-0000-000022040000}"/>
    <cellStyle name="Accent3 78 2" xfId="2378" xr:uid="{00000000-0005-0000-0000-000023040000}"/>
    <cellStyle name="Accent3 79" xfId="769" xr:uid="{00000000-0005-0000-0000-000024040000}"/>
    <cellStyle name="Accent3 79 2" xfId="2379" xr:uid="{00000000-0005-0000-0000-000025040000}"/>
    <cellStyle name="Accent3 8" xfId="770" xr:uid="{00000000-0005-0000-0000-000026040000}"/>
    <cellStyle name="Accent3 8 2" xfId="2380" xr:uid="{00000000-0005-0000-0000-000027040000}"/>
    <cellStyle name="Accent3 80" xfId="771" xr:uid="{00000000-0005-0000-0000-000028040000}"/>
    <cellStyle name="Accent3 80 2" xfId="2381" xr:uid="{00000000-0005-0000-0000-000029040000}"/>
    <cellStyle name="Accent3 81" xfId="772" xr:uid="{00000000-0005-0000-0000-00002A040000}"/>
    <cellStyle name="Accent3 81 2" xfId="2382" xr:uid="{00000000-0005-0000-0000-00002B040000}"/>
    <cellStyle name="Accent3 82" xfId="773" xr:uid="{00000000-0005-0000-0000-00002C040000}"/>
    <cellStyle name="Accent3 82 2" xfId="2383" xr:uid="{00000000-0005-0000-0000-00002D040000}"/>
    <cellStyle name="Accent3 83" xfId="774" xr:uid="{00000000-0005-0000-0000-00002E040000}"/>
    <cellStyle name="Accent3 83 2" xfId="2384" xr:uid="{00000000-0005-0000-0000-00002F040000}"/>
    <cellStyle name="Accent3 84" xfId="775" xr:uid="{00000000-0005-0000-0000-000030040000}"/>
    <cellStyle name="Accent3 84 2" xfId="2385" xr:uid="{00000000-0005-0000-0000-000031040000}"/>
    <cellStyle name="Accent3 85" xfId="776" xr:uid="{00000000-0005-0000-0000-000032040000}"/>
    <cellStyle name="Accent3 85 2" xfId="2386" xr:uid="{00000000-0005-0000-0000-000033040000}"/>
    <cellStyle name="Accent3 86" xfId="777" xr:uid="{00000000-0005-0000-0000-000034040000}"/>
    <cellStyle name="Accent3 86 2" xfId="2387" xr:uid="{00000000-0005-0000-0000-000035040000}"/>
    <cellStyle name="Accent3 87" xfId="778" xr:uid="{00000000-0005-0000-0000-000036040000}"/>
    <cellStyle name="Accent3 87 2" xfId="2388" xr:uid="{00000000-0005-0000-0000-000037040000}"/>
    <cellStyle name="Accent3 88" xfId="779" xr:uid="{00000000-0005-0000-0000-000038040000}"/>
    <cellStyle name="Accent3 88 2" xfId="2389" xr:uid="{00000000-0005-0000-0000-000039040000}"/>
    <cellStyle name="Accent3 89" xfId="780" xr:uid="{00000000-0005-0000-0000-00003A040000}"/>
    <cellStyle name="Accent3 89 2" xfId="2390" xr:uid="{00000000-0005-0000-0000-00003B040000}"/>
    <cellStyle name="Accent3 9" xfId="781" xr:uid="{00000000-0005-0000-0000-00003C040000}"/>
    <cellStyle name="Accent3 9 2" xfId="2391" xr:uid="{00000000-0005-0000-0000-00003D040000}"/>
    <cellStyle name="Accent3 90" xfId="782" xr:uid="{00000000-0005-0000-0000-00003E040000}"/>
    <cellStyle name="Accent3 90 2" xfId="2392" xr:uid="{00000000-0005-0000-0000-00003F040000}"/>
    <cellStyle name="Accent3 91" xfId="783" xr:uid="{00000000-0005-0000-0000-000040040000}"/>
    <cellStyle name="Accent3 91 2" xfId="2393" xr:uid="{00000000-0005-0000-0000-000041040000}"/>
    <cellStyle name="Accent3 92" xfId="784" xr:uid="{00000000-0005-0000-0000-000042040000}"/>
    <cellStyle name="Accent3 92 2" xfId="2394" xr:uid="{00000000-0005-0000-0000-000043040000}"/>
    <cellStyle name="Accent3 93" xfId="785" xr:uid="{00000000-0005-0000-0000-000044040000}"/>
    <cellStyle name="Accent3 93 2" xfId="2395" xr:uid="{00000000-0005-0000-0000-000045040000}"/>
    <cellStyle name="Accent3 94" xfId="786" xr:uid="{00000000-0005-0000-0000-000046040000}"/>
    <cellStyle name="Accent3 94 2" xfId="2396" xr:uid="{00000000-0005-0000-0000-000047040000}"/>
    <cellStyle name="Accent3 95" xfId="787" xr:uid="{00000000-0005-0000-0000-000048040000}"/>
    <cellStyle name="Accent3 95 2" xfId="2397" xr:uid="{00000000-0005-0000-0000-000049040000}"/>
    <cellStyle name="Accent3 96" xfId="788" xr:uid="{00000000-0005-0000-0000-00004A040000}"/>
    <cellStyle name="Accent3 96 2" xfId="2398" xr:uid="{00000000-0005-0000-0000-00004B040000}"/>
    <cellStyle name="Accent3 97" xfId="789" xr:uid="{00000000-0005-0000-0000-00004C040000}"/>
    <cellStyle name="Accent3 97 2" xfId="2399" xr:uid="{00000000-0005-0000-0000-00004D040000}"/>
    <cellStyle name="Accent3 98" xfId="790" xr:uid="{00000000-0005-0000-0000-00004E040000}"/>
    <cellStyle name="Accent3 98 2" xfId="2400" xr:uid="{00000000-0005-0000-0000-00004F040000}"/>
    <cellStyle name="Accent3 99" xfId="791" xr:uid="{00000000-0005-0000-0000-000050040000}"/>
    <cellStyle name="Accent3 99 2" xfId="2401" xr:uid="{00000000-0005-0000-0000-000051040000}"/>
    <cellStyle name="Accent4" xfId="5886" builtinId="41" customBuiltin="1"/>
    <cellStyle name="Accent4 - 20 %" xfId="792" xr:uid="{00000000-0005-0000-0000-000053040000}"/>
    <cellStyle name="Accent4 - 20 % 2" xfId="2402" xr:uid="{00000000-0005-0000-0000-000054040000}"/>
    <cellStyle name="Accent4 - 40 %" xfId="793" xr:uid="{00000000-0005-0000-0000-000055040000}"/>
    <cellStyle name="Accent4 - 40 % 2" xfId="2403" xr:uid="{00000000-0005-0000-0000-000056040000}"/>
    <cellStyle name="Accent4 - 60 %" xfId="794" xr:uid="{00000000-0005-0000-0000-000057040000}"/>
    <cellStyle name="Accent4 - 60 % 2" xfId="2404" xr:uid="{00000000-0005-0000-0000-000058040000}"/>
    <cellStyle name="Accent4 10" xfId="795" xr:uid="{00000000-0005-0000-0000-000059040000}"/>
    <cellStyle name="Accent4 10 2" xfId="2405" xr:uid="{00000000-0005-0000-0000-00005A040000}"/>
    <cellStyle name="Accent4 100" xfId="796" xr:uid="{00000000-0005-0000-0000-00005B040000}"/>
    <cellStyle name="Accent4 100 2" xfId="2406" xr:uid="{00000000-0005-0000-0000-00005C040000}"/>
    <cellStyle name="Accent4 101" xfId="797" xr:uid="{00000000-0005-0000-0000-00005D040000}"/>
    <cellStyle name="Accent4 101 2" xfId="2407" xr:uid="{00000000-0005-0000-0000-00005E040000}"/>
    <cellStyle name="Accent4 102" xfId="798" xr:uid="{00000000-0005-0000-0000-00005F040000}"/>
    <cellStyle name="Accent4 102 2" xfId="2408" xr:uid="{00000000-0005-0000-0000-000060040000}"/>
    <cellStyle name="Accent4 103" xfId="799" xr:uid="{00000000-0005-0000-0000-000061040000}"/>
    <cellStyle name="Accent4 103 2" xfId="2409" xr:uid="{00000000-0005-0000-0000-000062040000}"/>
    <cellStyle name="Accent4 104" xfId="800" xr:uid="{00000000-0005-0000-0000-000063040000}"/>
    <cellStyle name="Accent4 104 2" xfId="2410" xr:uid="{00000000-0005-0000-0000-000064040000}"/>
    <cellStyle name="Accent4 105" xfId="801" xr:uid="{00000000-0005-0000-0000-000065040000}"/>
    <cellStyle name="Accent4 105 2" xfId="2411" xr:uid="{00000000-0005-0000-0000-000066040000}"/>
    <cellStyle name="Accent4 106" xfId="802" xr:uid="{00000000-0005-0000-0000-000067040000}"/>
    <cellStyle name="Accent4 106 2" xfId="2412" xr:uid="{00000000-0005-0000-0000-000068040000}"/>
    <cellStyle name="Accent4 107" xfId="803" xr:uid="{00000000-0005-0000-0000-000069040000}"/>
    <cellStyle name="Accent4 107 2" xfId="2413" xr:uid="{00000000-0005-0000-0000-00006A040000}"/>
    <cellStyle name="Accent4 108" xfId="804" xr:uid="{00000000-0005-0000-0000-00006B040000}"/>
    <cellStyle name="Accent4 108 2" xfId="2414" xr:uid="{00000000-0005-0000-0000-00006C040000}"/>
    <cellStyle name="Accent4 109" xfId="805" xr:uid="{00000000-0005-0000-0000-00006D040000}"/>
    <cellStyle name="Accent4 109 2" xfId="2415" xr:uid="{00000000-0005-0000-0000-00006E040000}"/>
    <cellStyle name="Accent4 11" xfId="806" xr:uid="{00000000-0005-0000-0000-00006F040000}"/>
    <cellStyle name="Accent4 11 2" xfId="2416" xr:uid="{00000000-0005-0000-0000-000070040000}"/>
    <cellStyle name="Accent4 110" xfId="807" xr:uid="{00000000-0005-0000-0000-000071040000}"/>
    <cellStyle name="Accent4 110 2" xfId="2417" xr:uid="{00000000-0005-0000-0000-000072040000}"/>
    <cellStyle name="Accent4 111" xfId="808" xr:uid="{00000000-0005-0000-0000-000073040000}"/>
    <cellStyle name="Accent4 111 2" xfId="2418" xr:uid="{00000000-0005-0000-0000-000074040000}"/>
    <cellStyle name="Accent4 112" xfId="809" xr:uid="{00000000-0005-0000-0000-000075040000}"/>
    <cellStyle name="Accent4 112 2" xfId="2419" xr:uid="{00000000-0005-0000-0000-000076040000}"/>
    <cellStyle name="Accent4 113" xfId="810" xr:uid="{00000000-0005-0000-0000-000077040000}"/>
    <cellStyle name="Accent4 113 2" xfId="2420" xr:uid="{00000000-0005-0000-0000-000078040000}"/>
    <cellStyle name="Accent4 114" xfId="811" xr:uid="{00000000-0005-0000-0000-000079040000}"/>
    <cellStyle name="Accent4 114 2" xfId="2421" xr:uid="{00000000-0005-0000-0000-00007A040000}"/>
    <cellStyle name="Accent4 115" xfId="812" xr:uid="{00000000-0005-0000-0000-00007B040000}"/>
    <cellStyle name="Accent4 115 2" xfId="2422" xr:uid="{00000000-0005-0000-0000-00007C040000}"/>
    <cellStyle name="Accent4 116" xfId="813" xr:uid="{00000000-0005-0000-0000-00007D040000}"/>
    <cellStyle name="Accent4 116 2" xfId="2423" xr:uid="{00000000-0005-0000-0000-00007E040000}"/>
    <cellStyle name="Accent4 117" xfId="814" xr:uid="{00000000-0005-0000-0000-00007F040000}"/>
    <cellStyle name="Accent4 117 2" xfId="2424" xr:uid="{00000000-0005-0000-0000-000080040000}"/>
    <cellStyle name="Accent4 118" xfId="815" xr:uid="{00000000-0005-0000-0000-000081040000}"/>
    <cellStyle name="Accent4 118 2" xfId="2425" xr:uid="{00000000-0005-0000-0000-000082040000}"/>
    <cellStyle name="Accent4 119" xfId="816" xr:uid="{00000000-0005-0000-0000-000083040000}"/>
    <cellStyle name="Accent4 119 2" xfId="2426" xr:uid="{00000000-0005-0000-0000-000084040000}"/>
    <cellStyle name="Accent4 12" xfId="817" xr:uid="{00000000-0005-0000-0000-000085040000}"/>
    <cellStyle name="Accent4 12 2" xfId="2427" xr:uid="{00000000-0005-0000-0000-000086040000}"/>
    <cellStyle name="Accent4 120" xfId="818" xr:uid="{00000000-0005-0000-0000-000087040000}"/>
    <cellStyle name="Accent4 120 2" xfId="2428" xr:uid="{00000000-0005-0000-0000-000088040000}"/>
    <cellStyle name="Accent4 121" xfId="819" xr:uid="{00000000-0005-0000-0000-000089040000}"/>
    <cellStyle name="Accent4 121 2" xfId="2429" xr:uid="{00000000-0005-0000-0000-00008A040000}"/>
    <cellStyle name="Accent4 122" xfId="820" xr:uid="{00000000-0005-0000-0000-00008B040000}"/>
    <cellStyle name="Accent4 122 2" xfId="2430" xr:uid="{00000000-0005-0000-0000-00008C040000}"/>
    <cellStyle name="Accent4 123" xfId="821" xr:uid="{00000000-0005-0000-0000-00008D040000}"/>
    <cellStyle name="Accent4 123 2" xfId="2431" xr:uid="{00000000-0005-0000-0000-00008E040000}"/>
    <cellStyle name="Accent4 124" xfId="822" xr:uid="{00000000-0005-0000-0000-00008F040000}"/>
    <cellStyle name="Accent4 124 2" xfId="2432" xr:uid="{00000000-0005-0000-0000-000090040000}"/>
    <cellStyle name="Accent4 125" xfId="823" xr:uid="{00000000-0005-0000-0000-000091040000}"/>
    <cellStyle name="Accent4 125 2" xfId="2433" xr:uid="{00000000-0005-0000-0000-000092040000}"/>
    <cellStyle name="Accent4 126" xfId="824" xr:uid="{00000000-0005-0000-0000-000093040000}"/>
    <cellStyle name="Accent4 126 2" xfId="2434" xr:uid="{00000000-0005-0000-0000-000094040000}"/>
    <cellStyle name="Accent4 127" xfId="825" xr:uid="{00000000-0005-0000-0000-000095040000}"/>
    <cellStyle name="Accent4 127 2" xfId="2435" xr:uid="{00000000-0005-0000-0000-000096040000}"/>
    <cellStyle name="Accent4 128" xfId="826" xr:uid="{00000000-0005-0000-0000-000097040000}"/>
    <cellStyle name="Accent4 128 2" xfId="2436" xr:uid="{00000000-0005-0000-0000-000098040000}"/>
    <cellStyle name="Accent4 129" xfId="827" xr:uid="{00000000-0005-0000-0000-000099040000}"/>
    <cellStyle name="Accent4 129 2" xfId="2437" xr:uid="{00000000-0005-0000-0000-00009A040000}"/>
    <cellStyle name="Accent4 13" xfId="828" xr:uid="{00000000-0005-0000-0000-00009B040000}"/>
    <cellStyle name="Accent4 13 2" xfId="2438" xr:uid="{00000000-0005-0000-0000-00009C040000}"/>
    <cellStyle name="Accent4 130" xfId="829" xr:uid="{00000000-0005-0000-0000-00009D040000}"/>
    <cellStyle name="Accent4 130 2" xfId="2439" xr:uid="{00000000-0005-0000-0000-00009E040000}"/>
    <cellStyle name="Accent4 131" xfId="830" xr:uid="{00000000-0005-0000-0000-00009F040000}"/>
    <cellStyle name="Accent4 131 2" xfId="2440" xr:uid="{00000000-0005-0000-0000-0000A0040000}"/>
    <cellStyle name="Accent4 132" xfId="831" xr:uid="{00000000-0005-0000-0000-0000A1040000}"/>
    <cellStyle name="Accent4 132 2" xfId="2441" xr:uid="{00000000-0005-0000-0000-0000A2040000}"/>
    <cellStyle name="Accent4 133" xfId="832" xr:uid="{00000000-0005-0000-0000-0000A3040000}"/>
    <cellStyle name="Accent4 133 2" xfId="2442" xr:uid="{00000000-0005-0000-0000-0000A4040000}"/>
    <cellStyle name="Accent4 134" xfId="833" xr:uid="{00000000-0005-0000-0000-0000A5040000}"/>
    <cellStyle name="Accent4 134 2" xfId="2443" xr:uid="{00000000-0005-0000-0000-0000A6040000}"/>
    <cellStyle name="Accent4 135" xfId="834" xr:uid="{00000000-0005-0000-0000-0000A7040000}"/>
    <cellStyle name="Accent4 135 2" xfId="2444" xr:uid="{00000000-0005-0000-0000-0000A8040000}"/>
    <cellStyle name="Accent4 136" xfId="835" xr:uid="{00000000-0005-0000-0000-0000A9040000}"/>
    <cellStyle name="Accent4 136 2" xfId="2445" xr:uid="{00000000-0005-0000-0000-0000AA040000}"/>
    <cellStyle name="Accent4 137" xfId="836" xr:uid="{00000000-0005-0000-0000-0000AB040000}"/>
    <cellStyle name="Accent4 137 2" xfId="2446" xr:uid="{00000000-0005-0000-0000-0000AC040000}"/>
    <cellStyle name="Accent4 138" xfId="837" xr:uid="{00000000-0005-0000-0000-0000AD040000}"/>
    <cellStyle name="Accent4 138 2" xfId="2447" xr:uid="{00000000-0005-0000-0000-0000AE040000}"/>
    <cellStyle name="Accent4 139" xfId="838" xr:uid="{00000000-0005-0000-0000-0000AF040000}"/>
    <cellStyle name="Accent4 139 2" xfId="2448" xr:uid="{00000000-0005-0000-0000-0000B0040000}"/>
    <cellStyle name="Accent4 14" xfId="839" xr:uid="{00000000-0005-0000-0000-0000B1040000}"/>
    <cellStyle name="Accent4 14 2" xfId="2449" xr:uid="{00000000-0005-0000-0000-0000B2040000}"/>
    <cellStyle name="Accent4 15" xfId="840" xr:uid="{00000000-0005-0000-0000-0000B3040000}"/>
    <cellStyle name="Accent4 15 2" xfId="2450" xr:uid="{00000000-0005-0000-0000-0000B4040000}"/>
    <cellStyle name="Accent4 16" xfId="841" xr:uid="{00000000-0005-0000-0000-0000B5040000}"/>
    <cellStyle name="Accent4 16 2" xfId="2451" xr:uid="{00000000-0005-0000-0000-0000B6040000}"/>
    <cellStyle name="Accent4 17" xfId="842" xr:uid="{00000000-0005-0000-0000-0000B7040000}"/>
    <cellStyle name="Accent4 17 2" xfId="2452" xr:uid="{00000000-0005-0000-0000-0000B8040000}"/>
    <cellStyle name="Accent4 18" xfId="843" xr:uid="{00000000-0005-0000-0000-0000B9040000}"/>
    <cellStyle name="Accent4 18 2" xfId="2453" xr:uid="{00000000-0005-0000-0000-0000BA040000}"/>
    <cellStyle name="Accent4 19" xfId="844" xr:uid="{00000000-0005-0000-0000-0000BB040000}"/>
    <cellStyle name="Accent4 19 2" xfId="2454" xr:uid="{00000000-0005-0000-0000-0000BC040000}"/>
    <cellStyle name="Accent4 2" xfId="845" xr:uid="{00000000-0005-0000-0000-0000BD040000}"/>
    <cellStyle name="Accent4 2 2" xfId="2455" xr:uid="{00000000-0005-0000-0000-0000BE040000}"/>
    <cellStyle name="Accent4 20" xfId="846" xr:uid="{00000000-0005-0000-0000-0000BF040000}"/>
    <cellStyle name="Accent4 20 2" xfId="2456" xr:uid="{00000000-0005-0000-0000-0000C0040000}"/>
    <cellStyle name="Accent4 21" xfId="847" xr:uid="{00000000-0005-0000-0000-0000C1040000}"/>
    <cellStyle name="Accent4 21 2" xfId="2457" xr:uid="{00000000-0005-0000-0000-0000C2040000}"/>
    <cellStyle name="Accent4 22" xfId="848" xr:uid="{00000000-0005-0000-0000-0000C3040000}"/>
    <cellStyle name="Accent4 22 2" xfId="2458" xr:uid="{00000000-0005-0000-0000-0000C4040000}"/>
    <cellStyle name="Accent4 23" xfId="849" xr:uid="{00000000-0005-0000-0000-0000C5040000}"/>
    <cellStyle name="Accent4 23 2" xfId="2459" xr:uid="{00000000-0005-0000-0000-0000C6040000}"/>
    <cellStyle name="Accent4 24" xfId="850" xr:uid="{00000000-0005-0000-0000-0000C7040000}"/>
    <cellStyle name="Accent4 24 2" xfId="2460" xr:uid="{00000000-0005-0000-0000-0000C8040000}"/>
    <cellStyle name="Accent4 25" xfId="851" xr:uid="{00000000-0005-0000-0000-0000C9040000}"/>
    <cellStyle name="Accent4 25 2" xfId="2461" xr:uid="{00000000-0005-0000-0000-0000CA040000}"/>
    <cellStyle name="Accent4 26" xfId="852" xr:uid="{00000000-0005-0000-0000-0000CB040000}"/>
    <cellStyle name="Accent4 26 2" xfId="2462" xr:uid="{00000000-0005-0000-0000-0000CC040000}"/>
    <cellStyle name="Accent4 27" xfId="853" xr:uid="{00000000-0005-0000-0000-0000CD040000}"/>
    <cellStyle name="Accent4 27 2" xfId="2463" xr:uid="{00000000-0005-0000-0000-0000CE040000}"/>
    <cellStyle name="Accent4 28" xfId="854" xr:uid="{00000000-0005-0000-0000-0000CF040000}"/>
    <cellStyle name="Accent4 28 2" xfId="2464" xr:uid="{00000000-0005-0000-0000-0000D0040000}"/>
    <cellStyle name="Accent4 29" xfId="855" xr:uid="{00000000-0005-0000-0000-0000D1040000}"/>
    <cellStyle name="Accent4 29 2" xfId="2465" xr:uid="{00000000-0005-0000-0000-0000D2040000}"/>
    <cellStyle name="Accent4 3" xfId="856" xr:uid="{00000000-0005-0000-0000-0000D3040000}"/>
    <cellStyle name="Accent4 3 2" xfId="2466" xr:uid="{00000000-0005-0000-0000-0000D4040000}"/>
    <cellStyle name="Accent4 30" xfId="857" xr:uid="{00000000-0005-0000-0000-0000D5040000}"/>
    <cellStyle name="Accent4 30 2" xfId="2467" xr:uid="{00000000-0005-0000-0000-0000D6040000}"/>
    <cellStyle name="Accent4 31" xfId="858" xr:uid="{00000000-0005-0000-0000-0000D7040000}"/>
    <cellStyle name="Accent4 31 2" xfId="2468" xr:uid="{00000000-0005-0000-0000-0000D8040000}"/>
    <cellStyle name="Accent4 32" xfId="859" xr:uid="{00000000-0005-0000-0000-0000D9040000}"/>
    <cellStyle name="Accent4 32 2" xfId="2469" xr:uid="{00000000-0005-0000-0000-0000DA040000}"/>
    <cellStyle name="Accent4 33" xfId="860" xr:uid="{00000000-0005-0000-0000-0000DB040000}"/>
    <cellStyle name="Accent4 33 2" xfId="2470" xr:uid="{00000000-0005-0000-0000-0000DC040000}"/>
    <cellStyle name="Accent4 34" xfId="861" xr:uid="{00000000-0005-0000-0000-0000DD040000}"/>
    <cellStyle name="Accent4 34 2" xfId="2471" xr:uid="{00000000-0005-0000-0000-0000DE040000}"/>
    <cellStyle name="Accent4 35" xfId="862" xr:uid="{00000000-0005-0000-0000-0000DF040000}"/>
    <cellStyle name="Accent4 35 2" xfId="2472" xr:uid="{00000000-0005-0000-0000-0000E0040000}"/>
    <cellStyle name="Accent4 36" xfId="863" xr:uid="{00000000-0005-0000-0000-0000E1040000}"/>
    <cellStyle name="Accent4 36 2" xfId="2473" xr:uid="{00000000-0005-0000-0000-0000E2040000}"/>
    <cellStyle name="Accent4 37" xfId="864" xr:uid="{00000000-0005-0000-0000-0000E3040000}"/>
    <cellStyle name="Accent4 37 2" xfId="2474" xr:uid="{00000000-0005-0000-0000-0000E4040000}"/>
    <cellStyle name="Accent4 38" xfId="865" xr:uid="{00000000-0005-0000-0000-0000E5040000}"/>
    <cellStyle name="Accent4 38 2" xfId="2475" xr:uid="{00000000-0005-0000-0000-0000E6040000}"/>
    <cellStyle name="Accent4 39" xfId="866" xr:uid="{00000000-0005-0000-0000-0000E7040000}"/>
    <cellStyle name="Accent4 39 2" xfId="2476" xr:uid="{00000000-0005-0000-0000-0000E8040000}"/>
    <cellStyle name="Accent4 4" xfId="867" xr:uid="{00000000-0005-0000-0000-0000E9040000}"/>
    <cellStyle name="Accent4 4 2" xfId="2477" xr:uid="{00000000-0005-0000-0000-0000EA040000}"/>
    <cellStyle name="Accent4 40" xfId="868" xr:uid="{00000000-0005-0000-0000-0000EB040000}"/>
    <cellStyle name="Accent4 40 2" xfId="2478" xr:uid="{00000000-0005-0000-0000-0000EC040000}"/>
    <cellStyle name="Accent4 41" xfId="869" xr:uid="{00000000-0005-0000-0000-0000ED040000}"/>
    <cellStyle name="Accent4 41 2" xfId="2479" xr:uid="{00000000-0005-0000-0000-0000EE040000}"/>
    <cellStyle name="Accent4 42" xfId="870" xr:uid="{00000000-0005-0000-0000-0000EF040000}"/>
    <cellStyle name="Accent4 42 2" xfId="2480" xr:uid="{00000000-0005-0000-0000-0000F0040000}"/>
    <cellStyle name="Accent4 43" xfId="871" xr:uid="{00000000-0005-0000-0000-0000F1040000}"/>
    <cellStyle name="Accent4 43 2" xfId="2481" xr:uid="{00000000-0005-0000-0000-0000F2040000}"/>
    <cellStyle name="Accent4 44" xfId="872" xr:uid="{00000000-0005-0000-0000-0000F3040000}"/>
    <cellStyle name="Accent4 44 2" xfId="2482" xr:uid="{00000000-0005-0000-0000-0000F4040000}"/>
    <cellStyle name="Accent4 45" xfId="873" xr:uid="{00000000-0005-0000-0000-0000F5040000}"/>
    <cellStyle name="Accent4 45 2" xfId="2483" xr:uid="{00000000-0005-0000-0000-0000F6040000}"/>
    <cellStyle name="Accent4 46" xfId="874" xr:uid="{00000000-0005-0000-0000-0000F7040000}"/>
    <cellStyle name="Accent4 46 2" xfId="2484" xr:uid="{00000000-0005-0000-0000-0000F8040000}"/>
    <cellStyle name="Accent4 47" xfId="875" xr:uid="{00000000-0005-0000-0000-0000F9040000}"/>
    <cellStyle name="Accent4 47 2" xfId="2485" xr:uid="{00000000-0005-0000-0000-0000FA040000}"/>
    <cellStyle name="Accent4 48" xfId="876" xr:uid="{00000000-0005-0000-0000-0000FB040000}"/>
    <cellStyle name="Accent4 48 2" xfId="2486" xr:uid="{00000000-0005-0000-0000-0000FC040000}"/>
    <cellStyle name="Accent4 49" xfId="877" xr:uid="{00000000-0005-0000-0000-0000FD040000}"/>
    <cellStyle name="Accent4 49 2" xfId="2487" xr:uid="{00000000-0005-0000-0000-0000FE040000}"/>
    <cellStyle name="Accent4 5" xfId="878" xr:uid="{00000000-0005-0000-0000-0000FF040000}"/>
    <cellStyle name="Accent4 5 2" xfId="2488" xr:uid="{00000000-0005-0000-0000-000000050000}"/>
    <cellStyle name="Accent4 50" xfId="879" xr:uid="{00000000-0005-0000-0000-000001050000}"/>
    <cellStyle name="Accent4 50 2" xfId="2489" xr:uid="{00000000-0005-0000-0000-000002050000}"/>
    <cellStyle name="Accent4 51" xfId="880" xr:uid="{00000000-0005-0000-0000-000003050000}"/>
    <cellStyle name="Accent4 51 2" xfId="2490" xr:uid="{00000000-0005-0000-0000-000004050000}"/>
    <cellStyle name="Accent4 52" xfId="881" xr:uid="{00000000-0005-0000-0000-000005050000}"/>
    <cellStyle name="Accent4 52 2" xfId="2491" xr:uid="{00000000-0005-0000-0000-000006050000}"/>
    <cellStyle name="Accent4 53" xfId="882" xr:uid="{00000000-0005-0000-0000-000007050000}"/>
    <cellStyle name="Accent4 53 2" xfId="2492" xr:uid="{00000000-0005-0000-0000-000008050000}"/>
    <cellStyle name="Accent4 54" xfId="883" xr:uid="{00000000-0005-0000-0000-000009050000}"/>
    <cellStyle name="Accent4 54 2" xfId="2493" xr:uid="{00000000-0005-0000-0000-00000A050000}"/>
    <cellStyle name="Accent4 55" xfId="884" xr:uid="{00000000-0005-0000-0000-00000B050000}"/>
    <cellStyle name="Accent4 55 2" xfId="2494" xr:uid="{00000000-0005-0000-0000-00000C050000}"/>
    <cellStyle name="Accent4 56" xfId="885" xr:uid="{00000000-0005-0000-0000-00000D050000}"/>
    <cellStyle name="Accent4 56 2" xfId="2495" xr:uid="{00000000-0005-0000-0000-00000E050000}"/>
    <cellStyle name="Accent4 57" xfId="886" xr:uid="{00000000-0005-0000-0000-00000F050000}"/>
    <cellStyle name="Accent4 57 2" xfId="2496" xr:uid="{00000000-0005-0000-0000-000010050000}"/>
    <cellStyle name="Accent4 58" xfId="887" xr:uid="{00000000-0005-0000-0000-000011050000}"/>
    <cellStyle name="Accent4 58 2" xfId="2497" xr:uid="{00000000-0005-0000-0000-000012050000}"/>
    <cellStyle name="Accent4 59" xfId="888" xr:uid="{00000000-0005-0000-0000-000013050000}"/>
    <cellStyle name="Accent4 59 2" xfId="2498" xr:uid="{00000000-0005-0000-0000-000014050000}"/>
    <cellStyle name="Accent4 6" xfId="889" xr:uid="{00000000-0005-0000-0000-000015050000}"/>
    <cellStyle name="Accent4 6 2" xfId="2499" xr:uid="{00000000-0005-0000-0000-000016050000}"/>
    <cellStyle name="Accent4 60" xfId="890" xr:uid="{00000000-0005-0000-0000-000017050000}"/>
    <cellStyle name="Accent4 60 2" xfId="2500" xr:uid="{00000000-0005-0000-0000-000018050000}"/>
    <cellStyle name="Accent4 61" xfId="891" xr:uid="{00000000-0005-0000-0000-000019050000}"/>
    <cellStyle name="Accent4 61 2" xfId="2501" xr:uid="{00000000-0005-0000-0000-00001A050000}"/>
    <cellStyle name="Accent4 62" xfId="892" xr:uid="{00000000-0005-0000-0000-00001B050000}"/>
    <cellStyle name="Accent4 62 2" xfId="2502" xr:uid="{00000000-0005-0000-0000-00001C050000}"/>
    <cellStyle name="Accent4 63" xfId="893" xr:uid="{00000000-0005-0000-0000-00001D050000}"/>
    <cellStyle name="Accent4 63 2" xfId="2503" xr:uid="{00000000-0005-0000-0000-00001E050000}"/>
    <cellStyle name="Accent4 64" xfId="894" xr:uid="{00000000-0005-0000-0000-00001F050000}"/>
    <cellStyle name="Accent4 64 2" xfId="2504" xr:uid="{00000000-0005-0000-0000-000020050000}"/>
    <cellStyle name="Accent4 65" xfId="895" xr:uid="{00000000-0005-0000-0000-000021050000}"/>
    <cellStyle name="Accent4 65 2" xfId="2505" xr:uid="{00000000-0005-0000-0000-000022050000}"/>
    <cellStyle name="Accent4 66" xfId="896" xr:uid="{00000000-0005-0000-0000-000023050000}"/>
    <cellStyle name="Accent4 66 2" xfId="2506" xr:uid="{00000000-0005-0000-0000-000024050000}"/>
    <cellStyle name="Accent4 67" xfId="897" xr:uid="{00000000-0005-0000-0000-000025050000}"/>
    <cellStyle name="Accent4 67 2" xfId="2507" xr:uid="{00000000-0005-0000-0000-000026050000}"/>
    <cellStyle name="Accent4 68" xfId="898" xr:uid="{00000000-0005-0000-0000-000027050000}"/>
    <cellStyle name="Accent4 68 2" xfId="2508" xr:uid="{00000000-0005-0000-0000-000028050000}"/>
    <cellStyle name="Accent4 69" xfId="899" xr:uid="{00000000-0005-0000-0000-000029050000}"/>
    <cellStyle name="Accent4 69 2" xfId="2509" xr:uid="{00000000-0005-0000-0000-00002A050000}"/>
    <cellStyle name="Accent4 7" xfId="900" xr:uid="{00000000-0005-0000-0000-00002B050000}"/>
    <cellStyle name="Accent4 7 2" xfId="2510" xr:uid="{00000000-0005-0000-0000-00002C050000}"/>
    <cellStyle name="Accent4 70" xfId="901" xr:uid="{00000000-0005-0000-0000-00002D050000}"/>
    <cellStyle name="Accent4 70 2" xfId="2511" xr:uid="{00000000-0005-0000-0000-00002E050000}"/>
    <cellStyle name="Accent4 71" xfId="902" xr:uid="{00000000-0005-0000-0000-00002F050000}"/>
    <cellStyle name="Accent4 71 2" xfId="2512" xr:uid="{00000000-0005-0000-0000-000030050000}"/>
    <cellStyle name="Accent4 72" xfId="903" xr:uid="{00000000-0005-0000-0000-000031050000}"/>
    <cellStyle name="Accent4 72 2" xfId="2513" xr:uid="{00000000-0005-0000-0000-000032050000}"/>
    <cellStyle name="Accent4 73" xfId="904" xr:uid="{00000000-0005-0000-0000-000033050000}"/>
    <cellStyle name="Accent4 73 2" xfId="2514" xr:uid="{00000000-0005-0000-0000-000034050000}"/>
    <cellStyle name="Accent4 74" xfId="905" xr:uid="{00000000-0005-0000-0000-000035050000}"/>
    <cellStyle name="Accent4 74 2" xfId="2515" xr:uid="{00000000-0005-0000-0000-000036050000}"/>
    <cellStyle name="Accent4 75" xfId="906" xr:uid="{00000000-0005-0000-0000-000037050000}"/>
    <cellStyle name="Accent4 75 2" xfId="2516" xr:uid="{00000000-0005-0000-0000-000038050000}"/>
    <cellStyle name="Accent4 76" xfId="907" xr:uid="{00000000-0005-0000-0000-000039050000}"/>
    <cellStyle name="Accent4 76 2" xfId="2517" xr:uid="{00000000-0005-0000-0000-00003A050000}"/>
    <cellStyle name="Accent4 77" xfId="908" xr:uid="{00000000-0005-0000-0000-00003B050000}"/>
    <cellStyle name="Accent4 77 2" xfId="2518" xr:uid="{00000000-0005-0000-0000-00003C050000}"/>
    <cellStyle name="Accent4 78" xfId="909" xr:uid="{00000000-0005-0000-0000-00003D050000}"/>
    <cellStyle name="Accent4 78 2" xfId="2519" xr:uid="{00000000-0005-0000-0000-00003E050000}"/>
    <cellStyle name="Accent4 79" xfId="910" xr:uid="{00000000-0005-0000-0000-00003F050000}"/>
    <cellStyle name="Accent4 79 2" xfId="2520" xr:uid="{00000000-0005-0000-0000-000040050000}"/>
    <cellStyle name="Accent4 8" xfId="911" xr:uid="{00000000-0005-0000-0000-000041050000}"/>
    <cellStyle name="Accent4 8 2" xfId="2521" xr:uid="{00000000-0005-0000-0000-000042050000}"/>
    <cellStyle name="Accent4 80" xfId="912" xr:uid="{00000000-0005-0000-0000-000043050000}"/>
    <cellStyle name="Accent4 80 2" xfId="2522" xr:uid="{00000000-0005-0000-0000-000044050000}"/>
    <cellStyle name="Accent4 81" xfId="913" xr:uid="{00000000-0005-0000-0000-000045050000}"/>
    <cellStyle name="Accent4 81 2" xfId="2523" xr:uid="{00000000-0005-0000-0000-000046050000}"/>
    <cellStyle name="Accent4 82" xfId="914" xr:uid="{00000000-0005-0000-0000-000047050000}"/>
    <cellStyle name="Accent4 82 2" xfId="2524" xr:uid="{00000000-0005-0000-0000-000048050000}"/>
    <cellStyle name="Accent4 83" xfId="915" xr:uid="{00000000-0005-0000-0000-000049050000}"/>
    <cellStyle name="Accent4 83 2" xfId="2525" xr:uid="{00000000-0005-0000-0000-00004A050000}"/>
    <cellStyle name="Accent4 84" xfId="916" xr:uid="{00000000-0005-0000-0000-00004B050000}"/>
    <cellStyle name="Accent4 84 2" xfId="2526" xr:uid="{00000000-0005-0000-0000-00004C050000}"/>
    <cellStyle name="Accent4 85" xfId="917" xr:uid="{00000000-0005-0000-0000-00004D050000}"/>
    <cellStyle name="Accent4 85 2" xfId="2527" xr:uid="{00000000-0005-0000-0000-00004E050000}"/>
    <cellStyle name="Accent4 86" xfId="918" xr:uid="{00000000-0005-0000-0000-00004F050000}"/>
    <cellStyle name="Accent4 86 2" xfId="2528" xr:uid="{00000000-0005-0000-0000-000050050000}"/>
    <cellStyle name="Accent4 87" xfId="919" xr:uid="{00000000-0005-0000-0000-000051050000}"/>
    <cellStyle name="Accent4 87 2" xfId="2529" xr:uid="{00000000-0005-0000-0000-000052050000}"/>
    <cellStyle name="Accent4 88" xfId="920" xr:uid="{00000000-0005-0000-0000-000053050000}"/>
    <cellStyle name="Accent4 88 2" xfId="2530" xr:uid="{00000000-0005-0000-0000-000054050000}"/>
    <cellStyle name="Accent4 89" xfId="921" xr:uid="{00000000-0005-0000-0000-000055050000}"/>
    <cellStyle name="Accent4 89 2" xfId="2531" xr:uid="{00000000-0005-0000-0000-000056050000}"/>
    <cellStyle name="Accent4 9" xfId="922" xr:uid="{00000000-0005-0000-0000-000057050000}"/>
    <cellStyle name="Accent4 9 2" xfId="2532" xr:uid="{00000000-0005-0000-0000-000058050000}"/>
    <cellStyle name="Accent4 90" xfId="923" xr:uid="{00000000-0005-0000-0000-000059050000}"/>
    <cellStyle name="Accent4 90 2" xfId="2533" xr:uid="{00000000-0005-0000-0000-00005A050000}"/>
    <cellStyle name="Accent4 91" xfId="924" xr:uid="{00000000-0005-0000-0000-00005B050000}"/>
    <cellStyle name="Accent4 91 2" xfId="2534" xr:uid="{00000000-0005-0000-0000-00005C050000}"/>
    <cellStyle name="Accent4 92" xfId="925" xr:uid="{00000000-0005-0000-0000-00005D050000}"/>
    <cellStyle name="Accent4 92 2" xfId="2535" xr:uid="{00000000-0005-0000-0000-00005E050000}"/>
    <cellStyle name="Accent4 93" xfId="926" xr:uid="{00000000-0005-0000-0000-00005F050000}"/>
    <cellStyle name="Accent4 93 2" xfId="2536" xr:uid="{00000000-0005-0000-0000-000060050000}"/>
    <cellStyle name="Accent4 94" xfId="927" xr:uid="{00000000-0005-0000-0000-000061050000}"/>
    <cellStyle name="Accent4 94 2" xfId="2537" xr:uid="{00000000-0005-0000-0000-000062050000}"/>
    <cellStyle name="Accent4 95" xfId="928" xr:uid="{00000000-0005-0000-0000-000063050000}"/>
    <cellStyle name="Accent4 95 2" xfId="2538" xr:uid="{00000000-0005-0000-0000-000064050000}"/>
    <cellStyle name="Accent4 96" xfId="929" xr:uid="{00000000-0005-0000-0000-000065050000}"/>
    <cellStyle name="Accent4 96 2" xfId="2539" xr:uid="{00000000-0005-0000-0000-000066050000}"/>
    <cellStyle name="Accent4 97" xfId="930" xr:uid="{00000000-0005-0000-0000-000067050000}"/>
    <cellStyle name="Accent4 97 2" xfId="2540" xr:uid="{00000000-0005-0000-0000-000068050000}"/>
    <cellStyle name="Accent4 98" xfId="931" xr:uid="{00000000-0005-0000-0000-000069050000}"/>
    <cellStyle name="Accent4 98 2" xfId="2541" xr:uid="{00000000-0005-0000-0000-00006A050000}"/>
    <cellStyle name="Accent4 99" xfId="932" xr:uid="{00000000-0005-0000-0000-00006B050000}"/>
    <cellStyle name="Accent4 99 2" xfId="2542" xr:uid="{00000000-0005-0000-0000-00006C050000}"/>
    <cellStyle name="Accent5" xfId="5890" builtinId="45" customBuiltin="1"/>
    <cellStyle name="Accent5 - 20 %" xfId="933" xr:uid="{00000000-0005-0000-0000-00006E050000}"/>
    <cellStyle name="Accent5 - 20 % 2" xfId="2543" xr:uid="{00000000-0005-0000-0000-00006F050000}"/>
    <cellStyle name="Accent5 - 40 %" xfId="934" xr:uid="{00000000-0005-0000-0000-000070050000}"/>
    <cellStyle name="Accent5 - 40 % 2" xfId="2544" xr:uid="{00000000-0005-0000-0000-000071050000}"/>
    <cellStyle name="Accent5 - 60 %" xfId="935" xr:uid="{00000000-0005-0000-0000-000072050000}"/>
    <cellStyle name="Accent5 - 60 % 2" xfId="2545" xr:uid="{00000000-0005-0000-0000-000073050000}"/>
    <cellStyle name="Accent5 10" xfId="936" xr:uid="{00000000-0005-0000-0000-000074050000}"/>
    <cellStyle name="Accent5 10 2" xfId="2546" xr:uid="{00000000-0005-0000-0000-000075050000}"/>
    <cellStyle name="Accent5 100" xfId="937" xr:uid="{00000000-0005-0000-0000-000076050000}"/>
    <cellStyle name="Accent5 100 2" xfId="2547" xr:uid="{00000000-0005-0000-0000-000077050000}"/>
    <cellStyle name="Accent5 101" xfId="938" xr:uid="{00000000-0005-0000-0000-000078050000}"/>
    <cellStyle name="Accent5 101 2" xfId="2548" xr:uid="{00000000-0005-0000-0000-000079050000}"/>
    <cellStyle name="Accent5 102" xfId="939" xr:uid="{00000000-0005-0000-0000-00007A050000}"/>
    <cellStyle name="Accent5 102 2" xfId="2549" xr:uid="{00000000-0005-0000-0000-00007B050000}"/>
    <cellStyle name="Accent5 103" xfId="940" xr:uid="{00000000-0005-0000-0000-00007C050000}"/>
    <cellStyle name="Accent5 103 2" xfId="2550" xr:uid="{00000000-0005-0000-0000-00007D050000}"/>
    <cellStyle name="Accent5 104" xfId="941" xr:uid="{00000000-0005-0000-0000-00007E050000}"/>
    <cellStyle name="Accent5 104 2" xfId="2551" xr:uid="{00000000-0005-0000-0000-00007F050000}"/>
    <cellStyle name="Accent5 105" xfId="942" xr:uid="{00000000-0005-0000-0000-000080050000}"/>
    <cellStyle name="Accent5 105 2" xfId="2552" xr:uid="{00000000-0005-0000-0000-000081050000}"/>
    <cellStyle name="Accent5 106" xfId="943" xr:uid="{00000000-0005-0000-0000-000082050000}"/>
    <cellStyle name="Accent5 106 2" xfId="2553" xr:uid="{00000000-0005-0000-0000-000083050000}"/>
    <cellStyle name="Accent5 107" xfId="944" xr:uid="{00000000-0005-0000-0000-000084050000}"/>
    <cellStyle name="Accent5 107 2" xfId="2554" xr:uid="{00000000-0005-0000-0000-000085050000}"/>
    <cellStyle name="Accent5 108" xfId="945" xr:uid="{00000000-0005-0000-0000-000086050000}"/>
    <cellStyle name="Accent5 108 2" xfId="2555" xr:uid="{00000000-0005-0000-0000-000087050000}"/>
    <cellStyle name="Accent5 109" xfId="946" xr:uid="{00000000-0005-0000-0000-000088050000}"/>
    <cellStyle name="Accent5 109 2" xfId="2556" xr:uid="{00000000-0005-0000-0000-000089050000}"/>
    <cellStyle name="Accent5 11" xfId="947" xr:uid="{00000000-0005-0000-0000-00008A050000}"/>
    <cellStyle name="Accent5 11 2" xfId="2557" xr:uid="{00000000-0005-0000-0000-00008B050000}"/>
    <cellStyle name="Accent5 110" xfId="948" xr:uid="{00000000-0005-0000-0000-00008C050000}"/>
    <cellStyle name="Accent5 110 2" xfId="2558" xr:uid="{00000000-0005-0000-0000-00008D050000}"/>
    <cellStyle name="Accent5 111" xfId="949" xr:uid="{00000000-0005-0000-0000-00008E050000}"/>
    <cellStyle name="Accent5 111 2" xfId="2559" xr:uid="{00000000-0005-0000-0000-00008F050000}"/>
    <cellStyle name="Accent5 112" xfId="950" xr:uid="{00000000-0005-0000-0000-000090050000}"/>
    <cellStyle name="Accent5 112 2" xfId="2560" xr:uid="{00000000-0005-0000-0000-000091050000}"/>
    <cellStyle name="Accent5 113" xfId="951" xr:uid="{00000000-0005-0000-0000-000092050000}"/>
    <cellStyle name="Accent5 113 2" xfId="2561" xr:uid="{00000000-0005-0000-0000-000093050000}"/>
    <cellStyle name="Accent5 114" xfId="952" xr:uid="{00000000-0005-0000-0000-000094050000}"/>
    <cellStyle name="Accent5 114 2" xfId="2562" xr:uid="{00000000-0005-0000-0000-000095050000}"/>
    <cellStyle name="Accent5 115" xfId="953" xr:uid="{00000000-0005-0000-0000-000096050000}"/>
    <cellStyle name="Accent5 115 2" xfId="2563" xr:uid="{00000000-0005-0000-0000-000097050000}"/>
    <cellStyle name="Accent5 116" xfId="954" xr:uid="{00000000-0005-0000-0000-000098050000}"/>
    <cellStyle name="Accent5 116 2" xfId="2564" xr:uid="{00000000-0005-0000-0000-000099050000}"/>
    <cellStyle name="Accent5 117" xfId="955" xr:uid="{00000000-0005-0000-0000-00009A050000}"/>
    <cellStyle name="Accent5 117 2" xfId="2565" xr:uid="{00000000-0005-0000-0000-00009B050000}"/>
    <cellStyle name="Accent5 118" xfId="956" xr:uid="{00000000-0005-0000-0000-00009C050000}"/>
    <cellStyle name="Accent5 118 2" xfId="2566" xr:uid="{00000000-0005-0000-0000-00009D050000}"/>
    <cellStyle name="Accent5 119" xfId="957" xr:uid="{00000000-0005-0000-0000-00009E050000}"/>
    <cellStyle name="Accent5 119 2" xfId="2567" xr:uid="{00000000-0005-0000-0000-00009F050000}"/>
    <cellStyle name="Accent5 12" xfId="958" xr:uid="{00000000-0005-0000-0000-0000A0050000}"/>
    <cellStyle name="Accent5 12 2" xfId="2568" xr:uid="{00000000-0005-0000-0000-0000A1050000}"/>
    <cellStyle name="Accent5 120" xfId="959" xr:uid="{00000000-0005-0000-0000-0000A2050000}"/>
    <cellStyle name="Accent5 120 2" xfId="2569" xr:uid="{00000000-0005-0000-0000-0000A3050000}"/>
    <cellStyle name="Accent5 121" xfId="960" xr:uid="{00000000-0005-0000-0000-0000A4050000}"/>
    <cellStyle name="Accent5 121 2" xfId="2570" xr:uid="{00000000-0005-0000-0000-0000A5050000}"/>
    <cellStyle name="Accent5 122" xfId="961" xr:uid="{00000000-0005-0000-0000-0000A6050000}"/>
    <cellStyle name="Accent5 122 2" xfId="2571" xr:uid="{00000000-0005-0000-0000-0000A7050000}"/>
    <cellStyle name="Accent5 123" xfId="962" xr:uid="{00000000-0005-0000-0000-0000A8050000}"/>
    <cellStyle name="Accent5 123 2" xfId="2572" xr:uid="{00000000-0005-0000-0000-0000A9050000}"/>
    <cellStyle name="Accent5 124" xfId="963" xr:uid="{00000000-0005-0000-0000-0000AA050000}"/>
    <cellStyle name="Accent5 124 2" xfId="2573" xr:uid="{00000000-0005-0000-0000-0000AB050000}"/>
    <cellStyle name="Accent5 125" xfId="964" xr:uid="{00000000-0005-0000-0000-0000AC050000}"/>
    <cellStyle name="Accent5 125 2" xfId="2574" xr:uid="{00000000-0005-0000-0000-0000AD050000}"/>
    <cellStyle name="Accent5 126" xfId="965" xr:uid="{00000000-0005-0000-0000-0000AE050000}"/>
    <cellStyle name="Accent5 126 2" xfId="2575" xr:uid="{00000000-0005-0000-0000-0000AF050000}"/>
    <cellStyle name="Accent5 127" xfId="966" xr:uid="{00000000-0005-0000-0000-0000B0050000}"/>
    <cellStyle name="Accent5 127 2" xfId="2576" xr:uid="{00000000-0005-0000-0000-0000B1050000}"/>
    <cellStyle name="Accent5 128" xfId="967" xr:uid="{00000000-0005-0000-0000-0000B2050000}"/>
    <cellStyle name="Accent5 128 2" xfId="2577" xr:uid="{00000000-0005-0000-0000-0000B3050000}"/>
    <cellStyle name="Accent5 129" xfId="968" xr:uid="{00000000-0005-0000-0000-0000B4050000}"/>
    <cellStyle name="Accent5 129 2" xfId="2578" xr:uid="{00000000-0005-0000-0000-0000B5050000}"/>
    <cellStyle name="Accent5 13" xfId="969" xr:uid="{00000000-0005-0000-0000-0000B6050000}"/>
    <cellStyle name="Accent5 13 2" xfId="2579" xr:uid="{00000000-0005-0000-0000-0000B7050000}"/>
    <cellStyle name="Accent5 130" xfId="970" xr:uid="{00000000-0005-0000-0000-0000B8050000}"/>
    <cellStyle name="Accent5 130 2" xfId="2580" xr:uid="{00000000-0005-0000-0000-0000B9050000}"/>
    <cellStyle name="Accent5 131" xfId="971" xr:uid="{00000000-0005-0000-0000-0000BA050000}"/>
    <cellStyle name="Accent5 131 2" xfId="2581" xr:uid="{00000000-0005-0000-0000-0000BB050000}"/>
    <cellStyle name="Accent5 132" xfId="972" xr:uid="{00000000-0005-0000-0000-0000BC050000}"/>
    <cellStyle name="Accent5 132 2" xfId="2582" xr:uid="{00000000-0005-0000-0000-0000BD050000}"/>
    <cellStyle name="Accent5 133" xfId="973" xr:uid="{00000000-0005-0000-0000-0000BE050000}"/>
    <cellStyle name="Accent5 133 2" xfId="2583" xr:uid="{00000000-0005-0000-0000-0000BF050000}"/>
    <cellStyle name="Accent5 134" xfId="974" xr:uid="{00000000-0005-0000-0000-0000C0050000}"/>
    <cellStyle name="Accent5 134 2" xfId="2584" xr:uid="{00000000-0005-0000-0000-0000C1050000}"/>
    <cellStyle name="Accent5 135" xfId="975" xr:uid="{00000000-0005-0000-0000-0000C2050000}"/>
    <cellStyle name="Accent5 135 2" xfId="2585" xr:uid="{00000000-0005-0000-0000-0000C3050000}"/>
    <cellStyle name="Accent5 136" xfId="976" xr:uid="{00000000-0005-0000-0000-0000C4050000}"/>
    <cellStyle name="Accent5 136 2" xfId="2586" xr:uid="{00000000-0005-0000-0000-0000C5050000}"/>
    <cellStyle name="Accent5 137" xfId="977" xr:uid="{00000000-0005-0000-0000-0000C6050000}"/>
    <cellStyle name="Accent5 137 2" xfId="2587" xr:uid="{00000000-0005-0000-0000-0000C7050000}"/>
    <cellStyle name="Accent5 138" xfId="978" xr:uid="{00000000-0005-0000-0000-0000C8050000}"/>
    <cellStyle name="Accent5 138 2" xfId="2588" xr:uid="{00000000-0005-0000-0000-0000C9050000}"/>
    <cellStyle name="Accent5 139" xfId="979" xr:uid="{00000000-0005-0000-0000-0000CA050000}"/>
    <cellStyle name="Accent5 139 2" xfId="2589" xr:uid="{00000000-0005-0000-0000-0000CB050000}"/>
    <cellStyle name="Accent5 14" xfId="980" xr:uid="{00000000-0005-0000-0000-0000CC050000}"/>
    <cellStyle name="Accent5 14 2" xfId="2590" xr:uid="{00000000-0005-0000-0000-0000CD050000}"/>
    <cellStyle name="Accent5 15" xfId="981" xr:uid="{00000000-0005-0000-0000-0000CE050000}"/>
    <cellStyle name="Accent5 15 2" xfId="2591" xr:uid="{00000000-0005-0000-0000-0000CF050000}"/>
    <cellStyle name="Accent5 16" xfId="982" xr:uid="{00000000-0005-0000-0000-0000D0050000}"/>
    <cellStyle name="Accent5 16 2" xfId="2592" xr:uid="{00000000-0005-0000-0000-0000D1050000}"/>
    <cellStyle name="Accent5 17" xfId="983" xr:uid="{00000000-0005-0000-0000-0000D2050000}"/>
    <cellStyle name="Accent5 17 2" xfId="2593" xr:uid="{00000000-0005-0000-0000-0000D3050000}"/>
    <cellStyle name="Accent5 18" xfId="984" xr:uid="{00000000-0005-0000-0000-0000D4050000}"/>
    <cellStyle name="Accent5 18 2" xfId="2594" xr:uid="{00000000-0005-0000-0000-0000D5050000}"/>
    <cellStyle name="Accent5 19" xfId="985" xr:uid="{00000000-0005-0000-0000-0000D6050000}"/>
    <cellStyle name="Accent5 19 2" xfId="2595" xr:uid="{00000000-0005-0000-0000-0000D7050000}"/>
    <cellStyle name="Accent5 2" xfId="986" xr:uid="{00000000-0005-0000-0000-0000D8050000}"/>
    <cellStyle name="Accent5 2 2" xfId="2596" xr:uid="{00000000-0005-0000-0000-0000D9050000}"/>
    <cellStyle name="Accent5 20" xfId="987" xr:uid="{00000000-0005-0000-0000-0000DA050000}"/>
    <cellStyle name="Accent5 20 2" xfId="2597" xr:uid="{00000000-0005-0000-0000-0000DB050000}"/>
    <cellStyle name="Accent5 21" xfId="988" xr:uid="{00000000-0005-0000-0000-0000DC050000}"/>
    <cellStyle name="Accent5 21 2" xfId="2598" xr:uid="{00000000-0005-0000-0000-0000DD050000}"/>
    <cellStyle name="Accent5 22" xfId="989" xr:uid="{00000000-0005-0000-0000-0000DE050000}"/>
    <cellStyle name="Accent5 22 2" xfId="2599" xr:uid="{00000000-0005-0000-0000-0000DF050000}"/>
    <cellStyle name="Accent5 23" xfId="990" xr:uid="{00000000-0005-0000-0000-0000E0050000}"/>
    <cellStyle name="Accent5 23 2" xfId="2600" xr:uid="{00000000-0005-0000-0000-0000E1050000}"/>
    <cellStyle name="Accent5 24" xfId="991" xr:uid="{00000000-0005-0000-0000-0000E2050000}"/>
    <cellStyle name="Accent5 24 2" xfId="2601" xr:uid="{00000000-0005-0000-0000-0000E3050000}"/>
    <cellStyle name="Accent5 25" xfId="992" xr:uid="{00000000-0005-0000-0000-0000E4050000}"/>
    <cellStyle name="Accent5 25 2" xfId="2602" xr:uid="{00000000-0005-0000-0000-0000E5050000}"/>
    <cellStyle name="Accent5 26" xfId="993" xr:uid="{00000000-0005-0000-0000-0000E6050000}"/>
    <cellStyle name="Accent5 26 2" xfId="2603" xr:uid="{00000000-0005-0000-0000-0000E7050000}"/>
    <cellStyle name="Accent5 27" xfId="994" xr:uid="{00000000-0005-0000-0000-0000E8050000}"/>
    <cellStyle name="Accent5 27 2" xfId="2604" xr:uid="{00000000-0005-0000-0000-0000E9050000}"/>
    <cellStyle name="Accent5 28" xfId="995" xr:uid="{00000000-0005-0000-0000-0000EA050000}"/>
    <cellStyle name="Accent5 28 2" xfId="2605" xr:uid="{00000000-0005-0000-0000-0000EB050000}"/>
    <cellStyle name="Accent5 29" xfId="996" xr:uid="{00000000-0005-0000-0000-0000EC050000}"/>
    <cellStyle name="Accent5 29 2" xfId="2606" xr:uid="{00000000-0005-0000-0000-0000ED050000}"/>
    <cellStyle name="Accent5 3" xfId="997" xr:uid="{00000000-0005-0000-0000-0000EE050000}"/>
    <cellStyle name="Accent5 3 2" xfId="2607" xr:uid="{00000000-0005-0000-0000-0000EF050000}"/>
    <cellStyle name="Accent5 30" xfId="998" xr:uid="{00000000-0005-0000-0000-0000F0050000}"/>
    <cellStyle name="Accent5 30 2" xfId="2608" xr:uid="{00000000-0005-0000-0000-0000F1050000}"/>
    <cellStyle name="Accent5 31" xfId="999" xr:uid="{00000000-0005-0000-0000-0000F2050000}"/>
    <cellStyle name="Accent5 31 2" xfId="2609" xr:uid="{00000000-0005-0000-0000-0000F3050000}"/>
    <cellStyle name="Accent5 32" xfId="1000" xr:uid="{00000000-0005-0000-0000-0000F4050000}"/>
    <cellStyle name="Accent5 32 2" xfId="2610" xr:uid="{00000000-0005-0000-0000-0000F5050000}"/>
    <cellStyle name="Accent5 33" xfId="1001" xr:uid="{00000000-0005-0000-0000-0000F6050000}"/>
    <cellStyle name="Accent5 33 2" xfId="2611" xr:uid="{00000000-0005-0000-0000-0000F7050000}"/>
    <cellStyle name="Accent5 34" xfId="1002" xr:uid="{00000000-0005-0000-0000-0000F8050000}"/>
    <cellStyle name="Accent5 34 2" xfId="2612" xr:uid="{00000000-0005-0000-0000-0000F9050000}"/>
    <cellStyle name="Accent5 35" xfId="1003" xr:uid="{00000000-0005-0000-0000-0000FA050000}"/>
    <cellStyle name="Accent5 35 2" xfId="2613" xr:uid="{00000000-0005-0000-0000-0000FB050000}"/>
    <cellStyle name="Accent5 36" xfId="1004" xr:uid="{00000000-0005-0000-0000-0000FC050000}"/>
    <cellStyle name="Accent5 36 2" xfId="2614" xr:uid="{00000000-0005-0000-0000-0000FD050000}"/>
    <cellStyle name="Accent5 37" xfId="1005" xr:uid="{00000000-0005-0000-0000-0000FE050000}"/>
    <cellStyle name="Accent5 37 2" xfId="2615" xr:uid="{00000000-0005-0000-0000-0000FF050000}"/>
    <cellStyle name="Accent5 38" xfId="1006" xr:uid="{00000000-0005-0000-0000-000000060000}"/>
    <cellStyle name="Accent5 38 2" xfId="2616" xr:uid="{00000000-0005-0000-0000-000001060000}"/>
    <cellStyle name="Accent5 39" xfId="1007" xr:uid="{00000000-0005-0000-0000-000002060000}"/>
    <cellStyle name="Accent5 39 2" xfId="2617" xr:uid="{00000000-0005-0000-0000-000003060000}"/>
    <cellStyle name="Accent5 4" xfId="1008" xr:uid="{00000000-0005-0000-0000-000004060000}"/>
    <cellStyle name="Accent5 4 2" xfId="2618" xr:uid="{00000000-0005-0000-0000-000005060000}"/>
    <cellStyle name="Accent5 40" xfId="1009" xr:uid="{00000000-0005-0000-0000-000006060000}"/>
    <cellStyle name="Accent5 40 2" xfId="2619" xr:uid="{00000000-0005-0000-0000-000007060000}"/>
    <cellStyle name="Accent5 41" xfId="1010" xr:uid="{00000000-0005-0000-0000-000008060000}"/>
    <cellStyle name="Accent5 41 2" xfId="2620" xr:uid="{00000000-0005-0000-0000-000009060000}"/>
    <cellStyle name="Accent5 42" xfId="1011" xr:uid="{00000000-0005-0000-0000-00000A060000}"/>
    <cellStyle name="Accent5 42 2" xfId="2621" xr:uid="{00000000-0005-0000-0000-00000B060000}"/>
    <cellStyle name="Accent5 43" xfId="1012" xr:uid="{00000000-0005-0000-0000-00000C060000}"/>
    <cellStyle name="Accent5 43 2" xfId="2622" xr:uid="{00000000-0005-0000-0000-00000D060000}"/>
    <cellStyle name="Accent5 44" xfId="1013" xr:uid="{00000000-0005-0000-0000-00000E060000}"/>
    <cellStyle name="Accent5 44 2" xfId="2623" xr:uid="{00000000-0005-0000-0000-00000F060000}"/>
    <cellStyle name="Accent5 45" xfId="1014" xr:uid="{00000000-0005-0000-0000-000010060000}"/>
    <cellStyle name="Accent5 45 2" xfId="2624" xr:uid="{00000000-0005-0000-0000-000011060000}"/>
    <cellStyle name="Accent5 46" xfId="1015" xr:uid="{00000000-0005-0000-0000-000012060000}"/>
    <cellStyle name="Accent5 46 2" xfId="2625" xr:uid="{00000000-0005-0000-0000-000013060000}"/>
    <cellStyle name="Accent5 47" xfId="1016" xr:uid="{00000000-0005-0000-0000-000014060000}"/>
    <cellStyle name="Accent5 47 2" xfId="2626" xr:uid="{00000000-0005-0000-0000-000015060000}"/>
    <cellStyle name="Accent5 48" xfId="1017" xr:uid="{00000000-0005-0000-0000-000016060000}"/>
    <cellStyle name="Accent5 48 2" xfId="2627" xr:uid="{00000000-0005-0000-0000-000017060000}"/>
    <cellStyle name="Accent5 49" xfId="1018" xr:uid="{00000000-0005-0000-0000-000018060000}"/>
    <cellStyle name="Accent5 49 2" xfId="2628" xr:uid="{00000000-0005-0000-0000-000019060000}"/>
    <cellStyle name="Accent5 5" xfId="1019" xr:uid="{00000000-0005-0000-0000-00001A060000}"/>
    <cellStyle name="Accent5 5 2" xfId="2629" xr:uid="{00000000-0005-0000-0000-00001B060000}"/>
    <cellStyle name="Accent5 50" xfId="1020" xr:uid="{00000000-0005-0000-0000-00001C060000}"/>
    <cellStyle name="Accent5 50 2" xfId="2630" xr:uid="{00000000-0005-0000-0000-00001D060000}"/>
    <cellStyle name="Accent5 51" xfId="1021" xr:uid="{00000000-0005-0000-0000-00001E060000}"/>
    <cellStyle name="Accent5 51 2" xfId="2631" xr:uid="{00000000-0005-0000-0000-00001F060000}"/>
    <cellStyle name="Accent5 52" xfId="1022" xr:uid="{00000000-0005-0000-0000-000020060000}"/>
    <cellStyle name="Accent5 52 2" xfId="2632" xr:uid="{00000000-0005-0000-0000-000021060000}"/>
    <cellStyle name="Accent5 53" xfId="1023" xr:uid="{00000000-0005-0000-0000-000022060000}"/>
    <cellStyle name="Accent5 53 2" xfId="2633" xr:uid="{00000000-0005-0000-0000-000023060000}"/>
    <cellStyle name="Accent5 54" xfId="1024" xr:uid="{00000000-0005-0000-0000-000024060000}"/>
    <cellStyle name="Accent5 54 2" xfId="2634" xr:uid="{00000000-0005-0000-0000-000025060000}"/>
    <cellStyle name="Accent5 55" xfId="1025" xr:uid="{00000000-0005-0000-0000-000026060000}"/>
    <cellStyle name="Accent5 55 2" xfId="2635" xr:uid="{00000000-0005-0000-0000-000027060000}"/>
    <cellStyle name="Accent5 56" xfId="1026" xr:uid="{00000000-0005-0000-0000-000028060000}"/>
    <cellStyle name="Accent5 56 2" xfId="2636" xr:uid="{00000000-0005-0000-0000-000029060000}"/>
    <cellStyle name="Accent5 57" xfId="1027" xr:uid="{00000000-0005-0000-0000-00002A060000}"/>
    <cellStyle name="Accent5 57 2" xfId="2637" xr:uid="{00000000-0005-0000-0000-00002B060000}"/>
    <cellStyle name="Accent5 58" xfId="1028" xr:uid="{00000000-0005-0000-0000-00002C060000}"/>
    <cellStyle name="Accent5 58 2" xfId="2638" xr:uid="{00000000-0005-0000-0000-00002D060000}"/>
    <cellStyle name="Accent5 59" xfId="1029" xr:uid="{00000000-0005-0000-0000-00002E060000}"/>
    <cellStyle name="Accent5 59 2" xfId="2639" xr:uid="{00000000-0005-0000-0000-00002F060000}"/>
    <cellStyle name="Accent5 6" xfId="1030" xr:uid="{00000000-0005-0000-0000-000030060000}"/>
    <cellStyle name="Accent5 6 2" xfId="2640" xr:uid="{00000000-0005-0000-0000-000031060000}"/>
    <cellStyle name="Accent5 60" xfId="1031" xr:uid="{00000000-0005-0000-0000-000032060000}"/>
    <cellStyle name="Accent5 60 2" xfId="2641" xr:uid="{00000000-0005-0000-0000-000033060000}"/>
    <cellStyle name="Accent5 61" xfId="1032" xr:uid="{00000000-0005-0000-0000-000034060000}"/>
    <cellStyle name="Accent5 61 2" xfId="2642" xr:uid="{00000000-0005-0000-0000-000035060000}"/>
    <cellStyle name="Accent5 62" xfId="1033" xr:uid="{00000000-0005-0000-0000-000036060000}"/>
    <cellStyle name="Accent5 62 2" xfId="2643" xr:uid="{00000000-0005-0000-0000-000037060000}"/>
    <cellStyle name="Accent5 63" xfId="1034" xr:uid="{00000000-0005-0000-0000-000038060000}"/>
    <cellStyle name="Accent5 63 2" xfId="2644" xr:uid="{00000000-0005-0000-0000-000039060000}"/>
    <cellStyle name="Accent5 64" xfId="1035" xr:uid="{00000000-0005-0000-0000-00003A060000}"/>
    <cellStyle name="Accent5 64 2" xfId="2645" xr:uid="{00000000-0005-0000-0000-00003B060000}"/>
    <cellStyle name="Accent5 65" xfId="1036" xr:uid="{00000000-0005-0000-0000-00003C060000}"/>
    <cellStyle name="Accent5 65 2" xfId="2646" xr:uid="{00000000-0005-0000-0000-00003D060000}"/>
    <cellStyle name="Accent5 66" xfId="1037" xr:uid="{00000000-0005-0000-0000-00003E060000}"/>
    <cellStyle name="Accent5 66 2" xfId="2647" xr:uid="{00000000-0005-0000-0000-00003F060000}"/>
    <cellStyle name="Accent5 67" xfId="1038" xr:uid="{00000000-0005-0000-0000-000040060000}"/>
    <cellStyle name="Accent5 67 2" xfId="2648" xr:uid="{00000000-0005-0000-0000-000041060000}"/>
    <cellStyle name="Accent5 68" xfId="1039" xr:uid="{00000000-0005-0000-0000-000042060000}"/>
    <cellStyle name="Accent5 68 2" xfId="2649" xr:uid="{00000000-0005-0000-0000-000043060000}"/>
    <cellStyle name="Accent5 69" xfId="1040" xr:uid="{00000000-0005-0000-0000-000044060000}"/>
    <cellStyle name="Accent5 69 2" xfId="2650" xr:uid="{00000000-0005-0000-0000-000045060000}"/>
    <cellStyle name="Accent5 7" xfId="1041" xr:uid="{00000000-0005-0000-0000-000046060000}"/>
    <cellStyle name="Accent5 7 2" xfId="2651" xr:uid="{00000000-0005-0000-0000-000047060000}"/>
    <cellStyle name="Accent5 70" xfId="1042" xr:uid="{00000000-0005-0000-0000-000048060000}"/>
    <cellStyle name="Accent5 70 2" xfId="2652" xr:uid="{00000000-0005-0000-0000-000049060000}"/>
    <cellStyle name="Accent5 71" xfId="1043" xr:uid="{00000000-0005-0000-0000-00004A060000}"/>
    <cellStyle name="Accent5 71 2" xfId="2653" xr:uid="{00000000-0005-0000-0000-00004B060000}"/>
    <cellStyle name="Accent5 72" xfId="1044" xr:uid="{00000000-0005-0000-0000-00004C060000}"/>
    <cellStyle name="Accent5 72 2" xfId="2654" xr:uid="{00000000-0005-0000-0000-00004D060000}"/>
    <cellStyle name="Accent5 73" xfId="1045" xr:uid="{00000000-0005-0000-0000-00004E060000}"/>
    <cellStyle name="Accent5 73 2" xfId="2655" xr:uid="{00000000-0005-0000-0000-00004F060000}"/>
    <cellStyle name="Accent5 74" xfId="1046" xr:uid="{00000000-0005-0000-0000-000050060000}"/>
    <cellStyle name="Accent5 74 2" xfId="2656" xr:uid="{00000000-0005-0000-0000-000051060000}"/>
    <cellStyle name="Accent5 75" xfId="1047" xr:uid="{00000000-0005-0000-0000-000052060000}"/>
    <cellStyle name="Accent5 75 2" xfId="2657" xr:uid="{00000000-0005-0000-0000-000053060000}"/>
    <cellStyle name="Accent5 76" xfId="1048" xr:uid="{00000000-0005-0000-0000-000054060000}"/>
    <cellStyle name="Accent5 76 2" xfId="2658" xr:uid="{00000000-0005-0000-0000-000055060000}"/>
    <cellStyle name="Accent5 77" xfId="1049" xr:uid="{00000000-0005-0000-0000-000056060000}"/>
    <cellStyle name="Accent5 77 2" xfId="2659" xr:uid="{00000000-0005-0000-0000-000057060000}"/>
    <cellStyle name="Accent5 78" xfId="1050" xr:uid="{00000000-0005-0000-0000-000058060000}"/>
    <cellStyle name="Accent5 78 2" xfId="2660" xr:uid="{00000000-0005-0000-0000-000059060000}"/>
    <cellStyle name="Accent5 79" xfId="1051" xr:uid="{00000000-0005-0000-0000-00005A060000}"/>
    <cellStyle name="Accent5 79 2" xfId="2661" xr:uid="{00000000-0005-0000-0000-00005B060000}"/>
    <cellStyle name="Accent5 8" xfId="1052" xr:uid="{00000000-0005-0000-0000-00005C060000}"/>
    <cellStyle name="Accent5 8 2" xfId="2662" xr:uid="{00000000-0005-0000-0000-00005D060000}"/>
    <cellStyle name="Accent5 80" xfId="1053" xr:uid="{00000000-0005-0000-0000-00005E060000}"/>
    <cellStyle name="Accent5 80 2" xfId="2663" xr:uid="{00000000-0005-0000-0000-00005F060000}"/>
    <cellStyle name="Accent5 81" xfId="1054" xr:uid="{00000000-0005-0000-0000-000060060000}"/>
    <cellStyle name="Accent5 81 2" xfId="2664" xr:uid="{00000000-0005-0000-0000-000061060000}"/>
    <cellStyle name="Accent5 82" xfId="1055" xr:uid="{00000000-0005-0000-0000-000062060000}"/>
    <cellStyle name="Accent5 82 2" xfId="2665" xr:uid="{00000000-0005-0000-0000-000063060000}"/>
    <cellStyle name="Accent5 83" xfId="1056" xr:uid="{00000000-0005-0000-0000-000064060000}"/>
    <cellStyle name="Accent5 83 2" xfId="2666" xr:uid="{00000000-0005-0000-0000-000065060000}"/>
    <cellStyle name="Accent5 84" xfId="1057" xr:uid="{00000000-0005-0000-0000-000066060000}"/>
    <cellStyle name="Accent5 84 2" xfId="2667" xr:uid="{00000000-0005-0000-0000-000067060000}"/>
    <cellStyle name="Accent5 85" xfId="1058" xr:uid="{00000000-0005-0000-0000-000068060000}"/>
    <cellStyle name="Accent5 85 2" xfId="2668" xr:uid="{00000000-0005-0000-0000-000069060000}"/>
    <cellStyle name="Accent5 86" xfId="1059" xr:uid="{00000000-0005-0000-0000-00006A060000}"/>
    <cellStyle name="Accent5 86 2" xfId="2669" xr:uid="{00000000-0005-0000-0000-00006B060000}"/>
    <cellStyle name="Accent5 87" xfId="1060" xr:uid="{00000000-0005-0000-0000-00006C060000}"/>
    <cellStyle name="Accent5 87 2" xfId="2670" xr:uid="{00000000-0005-0000-0000-00006D060000}"/>
    <cellStyle name="Accent5 88" xfId="1061" xr:uid="{00000000-0005-0000-0000-00006E060000}"/>
    <cellStyle name="Accent5 88 2" xfId="2671" xr:uid="{00000000-0005-0000-0000-00006F060000}"/>
    <cellStyle name="Accent5 89" xfId="1062" xr:uid="{00000000-0005-0000-0000-000070060000}"/>
    <cellStyle name="Accent5 89 2" xfId="2672" xr:uid="{00000000-0005-0000-0000-000071060000}"/>
    <cellStyle name="Accent5 9" xfId="1063" xr:uid="{00000000-0005-0000-0000-000072060000}"/>
    <cellStyle name="Accent5 9 2" xfId="2673" xr:uid="{00000000-0005-0000-0000-000073060000}"/>
    <cellStyle name="Accent5 90" xfId="1064" xr:uid="{00000000-0005-0000-0000-000074060000}"/>
    <cellStyle name="Accent5 90 2" xfId="2674" xr:uid="{00000000-0005-0000-0000-000075060000}"/>
    <cellStyle name="Accent5 91" xfId="1065" xr:uid="{00000000-0005-0000-0000-000076060000}"/>
    <cellStyle name="Accent5 91 2" xfId="2675" xr:uid="{00000000-0005-0000-0000-000077060000}"/>
    <cellStyle name="Accent5 92" xfId="1066" xr:uid="{00000000-0005-0000-0000-000078060000}"/>
    <cellStyle name="Accent5 92 2" xfId="2676" xr:uid="{00000000-0005-0000-0000-000079060000}"/>
    <cellStyle name="Accent5 93" xfId="1067" xr:uid="{00000000-0005-0000-0000-00007A060000}"/>
    <cellStyle name="Accent5 93 2" xfId="2677" xr:uid="{00000000-0005-0000-0000-00007B060000}"/>
    <cellStyle name="Accent5 94" xfId="1068" xr:uid="{00000000-0005-0000-0000-00007C060000}"/>
    <cellStyle name="Accent5 94 2" xfId="2678" xr:uid="{00000000-0005-0000-0000-00007D060000}"/>
    <cellStyle name="Accent5 95" xfId="1069" xr:uid="{00000000-0005-0000-0000-00007E060000}"/>
    <cellStyle name="Accent5 95 2" xfId="2679" xr:uid="{00000000-0005-0000-0000-00007F060000}"/>
    <cellStyle name="Accent5 96" xfId="1070" xr:uid="{00000000-0005-0000-0000-000080060000}"/>
    <cellStyle name="Accent5 96 2" xfId="2680" xr:uid="{00000000-0005-0000-0000-000081060000}"/>
    <cellStyle name="Accent5 97" xfId="1071" xr:uid="{00000000-0005-0000-0000-000082060000}"/>
    <cellStyle name="Accent5 97 2" xfId="2681" xr:uid="{00000000-0005-0000-0000-000083060000}"/>
    <cellStyle name="Accent5 98" xfId="1072" xr:uid="{00000000-0005-0000-0000-000084060000}"/>
    <cellStyle name="Accent5 98 2" xfId="2682" xr:uid="{00000000-0005-0000-0000-000085060000}"/>
    <cellStyle name="Accent5 99" xfId="1073" xr:uid="{00000000-0005-0000-0000-000086060000}"/>
    <cellStyle name="Accent5 99 2" xfId="2683" xr:uid="{00000000-0005-0000-0000-000087060000}"/>
    <cellStyle name="Accent6" xfId="5894" builtinId="49" customBuiltin="1"/>
    <cellStyle name="Accent6 - 20 %" xfId="1074" xr:uid="{00000000-0005-0000-0000-000089060000}"/>
    <cellStyle name="Accent6 - 20 % 2" xfId="2684" xr:uid="{00000000-0005-0000-0000-00008A060000}"/>
    <cellStyle name="Accent6 - 40 %" xfId="1075" xr:uid="{00000000-0005-0000-0000-00008B060000}"/>
    <cellStyle name="Accent6 - 40 % 2" xfId="2685" xr:uid="{00000000-0005-0000-0000-00008C060000}"/>
    <cellStyle name="Accent6 - 60 %" xfId="1076" xr:uid="{00000000-0005-0000-0000-00008D060000}"/>
    <cellStyle name="Accent6 - 60 % 2" xfId="2686" xr:uid="{00000000-0005-0000-0000-00008E060000}"/>
    <cellStyle name="Accent6 10" xfId="1077" xr:uid="{00000000-0005-0000-0000-00008F060000}"/>
    <cellStyle name="Accent6 10 2" xfId="2687" xr:uid="{00000000-0005-0000-0000-000090060000}"/>
    <cellStyle name="Accent6 100" xfId="1078" xr:uid="{00000000-0005-0000-0000-000091060000}"/>
    <cellStyle name="Accent6 100 2" xfId="2688" xr:uid="{00000000-0005-0000-0000-000092060000}"/>
    <cellStyle name="Accent6 101" xfId="1079" xr:uid="{00000000-0005-0000-0000-000093060000}"/>
    <cellStyle name="Accent6 101 2" xfId="2689" xr:uid="{00000000-0005-0000-0000-000094060000}"/>
    <cellStyle name="Accent6 102" xfId="1080" xr:uid="{00000000-0005-0000-0000-000095060000}"/>
    <cellStyle name="Accent6 102 2" xfId="2690" xr:uid="{00000000-0005-0000-0000-000096060000}"/>
    <cellStyle name="Accent6 103" xfId="1081" xr:uid="{00000000-0005-0000-0000-000097060000}"/>
    <cellStyle name="Accent6 103 2" xfId="2691" xr:uid="{00000000-0005-0000-0000-000098060000}"/>
    <cellStyle name="Accent6 104" xfId="1082" xr:uid="{00000000-0005-0000-0000-000099060000}"/>
    <cellStyle name="Accent6 104 2" xfId="2692" xr:uid="{00000000-0005-0000-0000-00009A060000}"/>
    <cellStyle name="Accent6 105" xfId="1083" xr:uid="{00000000-0005-0000-0000-00009B060000}"/>
    <cellStyle name="Accent6 105 2" xfId="2693" xr:uid="{00000000-0005-0000-0000-00009C060000}"/>
    <cellStyle name="Accent6 106" xfId="1084" xr:uid="{00000000-0005-0000-0000-00009D060000}"/>
    <cellStyle name="Accent6 106 2" xfId="2694" xr:uid="{00000000-0005-0000-0000-00009E060000}"/>
    <cellStyle name="Accent6 107" xfId="1085" xr:uid="{00000000-0005-0000-0000-00009F060000}"/>
    <cellStyle name="Accent6 107 2" xfId="2695" xr:uid="{00000000-0005-0000-0000-0000A0060000}"/>
    <cellStyle name="Accent6 108" xfId="1086" xr:uid="{00000000-0005-0000-0000-0000A1060000}"/>
    <cellStyle name="Accent6 108 2" xfId="2696" xr:uid="{00000000-0005-0000-0000-0000A2060000}"/>
    <cellStyle name="Accent6 109" xfId="1087" xr:uid="{00000000-0005-0000-0000-0000A3060000}"/>
    <cellStyle name="Accent6 109 2" xfId="2697" xr:uid="{00000000-0005-0000-0000-0000A4060000}"/>
    <cellStyle name="Accent6 11" xfId="1088" xr:uid="{00000000-0005-0000-0000-0000A5060000}"/>
    <cellStyle name="Accent6 11 2" xfId="2698" xr:uid="{00000000-0005-0000-0000-0000A6060000}"/>
    <cellStyle name="Accent6 110" xfId="1089" xr:uid="{00000000-0005-0000-0000-0000A7060000}"/>
    <cellStyle name="Accent6 110 2" xfId="2699" xr:uid="{00000000-0005-0000-0000-0000A8060000}"/>
    <cellStyle name="Accent6 111" xfId="1090" xr:uid="{00000000-0005-0000-0000-0000A9060000}"/>
    <cellStyle name="Accent6 111 2" xfId="2700" xr:uid="{00000000-0005-0000-0000-0000AA060000}"/>
    <cellStyle name="Accent6 112" xfId="1091" xr:uid="{00000000-0005-0000-0000-0000AB060000}"/>
    <cellStyle name="Accent6 112 2" xfId="2701" xr:uid="{00000000-0005-0000-0000-0000AC060000}"/>
    <cellStyle name="Accent6 113" xfId="1092" xr:uid="{00000000-0005-0000-0000-0000AD060000}"/>
    <cellStyle name="Accent6 113 2" xfId="2702" xr:uid="{00000000-0005-0000-0000-0000AE060000}"/>
    <cellStyle name="Accent6 114" xfId="1093" xr:uid="{00000000-0005-0000-0000-0000AF060000}"/>
    <cellStyle name="Accent6 114 2" xfId="2703" xr:uid="{00000000-0005-0000-0000-0000B0060000}"/>
    <cellStyle name="Accent6 115" xfId="1094" xr:uid="{00000000-0005-0000-0000-0000B1060000}"/>
    <cellStyle name="Accent6 115 2" xfId="2704" xr:uid="{00000000-0005-0000-0000-0000B2060000}"/>
    <cellStyle name="Accent6 116" xfId="1095" xr:uid="{00000000-0005-0000-0000-0000B3060000}"/>
    <cellStyle name="Accent6 116 2" xfId="2705" xr:uid="{00000000-0005-0000-0000-0000B4060000}"/>
    <cellStyle name="Accent6 117" xfId="1096" xr:uid="{00000000-0005-0000-0000-0000B5060000}"/>
    <cellStyle name="Accent6 117 2" xfId="2706" xr:uid="{00000000-0005-0000-0000-0000B6060000}"/>
    <cellStyle name="Accent6 118" xfId="1097" xr:uid="{00000000-0005-0000-0000-0000B7060000}"/>
    <cellStyle name="Accent6 118 2" xfId="2707" xr:uid="{00000000-0005-0000-0000-0000B8060000}"/>
    <cellStyle name="Accent6 119" xfId="1098" xr:uid="{00000000-0005-0000-0000-0000B9060000}"/>
    <cellStyle name="Accent6 119 2" xfId="2708" xr:uid="{00000000-0005-0000-0000-0000BA060000}"/>
    <cellStyle name="Accent6 12" xfId="1099" xr:uid="{00000000-0005-0000-0000-0000BB060000}"/>
    <cellStyle name="Accent6 12 2" xfId="2709" xr:uid="{00000000-0005-0000-0000-0000BC060000}"/>
    <cellStyle name="Accent6 120" xfId="1100" xr:uid="{00000000-0005-0000-0000-0000BD060000}"/>
    <cellStyle name="Accent6 120 2" xfId="2710" xr:uid="{00000000-0005-0000-0000-0000BE060000}"/>
    <cellStyle name="Accent6 121" xfId="1101" xr:uid="{00000000-0005-0000-0000-0000BF060000}"/>
    <cellStyle name="Accent6 121 2" xfId="2711" xr:uid="{00000000-0005-0000-0000-0000C0060000}"/>
    <cellStyle name="Accent6 122" xfId="1102" xr:uid="{00000000-0005-0000-0000-0000C1060000}"/>
    <cellStyle name="Accent6 122 2" xfId="2712" xr:uid="{00000000-0005-0000-0000-0000C2060000}"/>
    <cellStyle name="Accent6 123" xfId="1103" xr:uid="{00000000-0005-0000-0000-0000C3060000}"/>
    <cellStyle name="Accent6 123 2" xfId="2713" xr:uid="{00000000-0005-0000-0000-0000C4060000}"/>
    <cellStyle name="Accent6 124" xfId="1104" xr:uid="{00000000-0005-0000-0000-0000C5060000}"/>
    <cellStyle name="Accent6 124 2" xfId="2714" xr:uid="{00000000-0005-0000-0000-0000C6060000}"/>
    <cellStyle name="Accent6 125" xfId="1105" xr:uid="{00000000-0005-0000-0000-0000C7060000}"/>
    <cellStyle name="Accent6 125 2" xfId="2715" xr:uid="{00000000-0005-0000-0000-0000C8060000}"/>
    <cellStyle name="Accent6 126" xfId="1106" xr:uid="{00000000-0005-0000-0000-0000C9060000}"/>
    <cellStyle name="Accent6 126 2" xfId="2716" xr:uid="{00000000-0005-0000-0000-0000CA060000}"/>
    <cellStyle name="Accent6 127" xfId="1107" xr:uid="{00000000-0005-0000-0000-0000CB060000}"/>
    <cellStyle name="Accent6 127 2" xfId="2717" xr:uid="{00000000-0005-0000-0000-0000CC060000}"/>
    <cellStyle name="Accent6 128" xfId="1108" xr:uid="{00000000-0005-0000-0000-0000CD060000}"/>
    <cellStyle name="Accent6 128 2" xfId="2718" xr:uid="{00000000-0005-0000-0000-0000CE060000}"/>
    <cellStyle name="Accent6 129" xfId="1109" xr:uid="{00000000-0005-0000-0000-0000CF060000}"/>
    <cellStyle name="Accent6 129 2" xfId="2719" xr:uid="{00000000-0005-0000-0000-0000D0060000}"/>
    <cellStyle name="Accent6 13" xfId="1110" xr:uid="{00000000-0005-0000-0000-0000D1060000}"/>
    <cellStyle name="Accent6 13 2" xfId="2720" xr:uid="{00000000-0005-0000-0000-0000D2060000}"/>
    <cellStyle name="Accent6 130" xfId="1111" xr:uid="{00000000-0005-0000-0000-0000D3060000}"/>
    <cellStyle name="Accent6 130 2" xfId="2721" xr:uid="{00000000-0005-0000-0000-0000D4060000}"/>
    <cellStyle name="Accent6 131" xfId="1112" xr:uid="{00000000-0005-0000-0000-0000D5060000}"/>
    <cellStyle name="Accent6 131 2" xfId="2722" xr:uid="{00000000-0005-0000-0000-0000D6060000}"/>
    <cellStyle name="Accent6 132" xfId="1113" xr:uid="{00000000-0005-0000-0000-0000D7060000}"/>
    <cellStyle name="Accent6 132 2" xfId="2723" xr:uid="{00000000-0005-0000-0000-0000D8060000}"/>
    <cellStyle name="Accent6 133" xfId="1114" xr:uid="{00000000-0005-0000-0000-0000D9060000}"/>
    <cellStyle name="Accent6 133 2" xfId="2724" xr:uid="{00000000-0005-0000-0000-0000DA060000}"/>
    <cellStyle name="Accent6 134" xfId="1115" xr:uid="{00000000-0005-0000-0000-0000DB060000}"/>
    <cellStyle name="Accent6 134 2" xfId="2725" xr:uid="{00000000-0005-0000-0000-0000DC060000}"/>
    <cellStyle name="Accent6 135" xfId="1116" xr:uid="{00000000-0005-0000-0000-0000DD060000}"/>
    <cellStyle name="Accent6 135 2" xfId="2726" xr:uid="{00000000-0005-0000-0000-0000DE060000}"/>
    <cellStyle name="Accent6 136" xfId="1117" xr:uid="{00000000-0005-0000-0000-0000DF060000}"/>
    <cellStyle name="Accent6 136 2" xfId="2727" xr:uid="{00000000-0005-0000-0000-0000E0060000}"/>
    <cellStyle name="Accent6 137" xfId="1118" xr:uid="{00000000-0005-0000-0000-0000E1060000}"/>
    <cellStyle name="Accent6 137 2" xfId="2728" xr:uid="{00000000-0005-0000-0000-0000E2060000}"/>
    <cellStyle name="Accent6 138" xfId="1119" xr:uid="{00000000-0005-0000-0000-0000E3060000}"/>
    <cellStyle name="Accent6 138 2" xfId="2729" xr:uid="{00000000-0005-0000-0000-0000E4060000}"/>
    <cellStyle name="Accent6 139" xfId="1120" xr:uid="{00000000-0005-0000-0000-0000E5060000}"/>
    <cellStyle name="Accent6 139 2" xfId="2730" xr:uid="{00000000-0005-0000-0000-0000E6060000}"/>
    <cellStyle name="Accent6 14" xfId="1121" xr:uid="{00000000-0005-0000-0000-0000E7060000}"/>
    <cellStyle name="Accent6 14 2" xfId="2731" xr:uid="{00000000-0005-0000-0000-0000E8060000}"/>
    <cellStyle name="Accent6 15" xfId="1122" xr:uid="{00000000-0005-0000-0000-0000E9060000}"/>
    <cellStyle name="Accent6 15 2" xfId="2732" xr:uid="{00000000-0005-0000-0000-0000EA060000}"/>
    <cellStyle name="Accent6 16" xfId="1123" xr:uid="{00000000-0005-0000-0000-0000EB060000}"/>
    <cellStyle name="Accent6 16 2" xfId="2733" xr:uid="{00000000-0005-0000-0000-0000EC060000}"/>
    <cellStyle name="Accent6 17" xfId="1124" xr:uid="{00000000-0005-0000-0000-0000ED060000}"/>
    <cellStyle name="Accent6 17 2" xfId="2734" xr:uid="{00000000-0005-0000-0000-0000EE060000}"/>
    <cellStyle name="Accent6 18" xfId="1125" xr:uid="{00000000-0005-0000-0000-0000EF060000}"/>
    <cellStyle name="Accent6 18 2" xfId="2735" xr:uid="{00000000-0005-0000-0000-0000F0060000}"/>
    <cellStyle name="Accent6 19" xfId="1126" xr:uid="{00000000-0005-0000-0000-0000F1060000}"/>
    <cellStyle name="Accent6 19 2" xfId="2736" xr:uid="{00000000-0005-0000-0000-0000F2060000}"/>
    <cellStyle name="Accent6 2" xfId="1127" xr:uid="{00000000-0005-0000-0000-0000F3060000}"/>
    <cellStyle name="Accent6 2 2" xfId="2737" xr:uid="{00000000-0005-0000-0000-0000F4060000}"/>
    <cellStyle name="Accent6 20" xfId="1128" xr:uid="{00000000-0005-0000-0000-0000F5060000}"/>
    <cellStyle name="Accent6 20 2" xfId="2738" xr:uid="{00000000-0005-0000-0000-0000F6060000}"/>
    <cellStyle name="Accent6 21" xfId="1129" xr:uid="{00000000-0005-0000-0000-0000F7060000}"/>
    <cellStyle name="Accent6 21 2" xfId="2739" xr:uid="{00000000-0005-0000-0000-0000F8060000}"/>
    <cellStyle name="Accent6 22" xfId="1130" xr:uid="{00000000-0005-0000-0000-0000F9060000}"/>
    <cellStyle name="Accent6 22 2" xfId="2740" xr:uid="{00000000-0005-0000-0000-0000FA060000}"/>
    <cellStyle name="Accent6 23" xfId="1131" xr:uid="{00000000-0005-0000-0000-0000FB060000}"/>
    <cellStyle name="Accent6 23 2" xfId="2741" xr:uid="{00000000-0005-0000-0000-0000FC060000}"/>
    <cellStyle name="Accent6 24" xfId="1132" xr:uid="{00000000-0005-0000-0000-0000FD060000}"/>
    <cellStyle name="Accent6 24 2" xfId="2742" xr:uid="{00000000-0005-0000-0000-0000FE060000}"/>
    <cellStyle name="Accent6 25" xfId="1133" xr:uid="{00000000-0005-0000-0000-0000FF060000}"/>
    <cellStyle name="Accent6 25 2" xfId="2743" xr:uid="{00000000-0005-0000-0000-000000070000}"/>
    <cellStyle name="Accent6 26" xfId="1134" xr:uid="{00000000-0005-0000-0000-000001070000}"/>
    <cellStyle name="Accent6 26 2" xfId="2744" xr:uid="{00000000-0005-0000-0000-000002070000}"/>
    <cellStyle name="Accent6 27" xfId="1135" xr:uid="{00000000-0005-0000-0000-000003070000}"/>
    <cellStyle name="Accent6 27 2" xfId="2745" xr:uid="{00000000-0005-0000-0000-000004070000}"/>
    <cellStyle name="Accent6 28" xfId="1136" xr:uid="{00000000-0005-0000-0000-000005070000}"/>
    <cellStyle name="Accent6 28 2" xfId="2746" xr:uid="{00000000-0005-0000-0000-000006070000}"/>
    <cellStyle name="Accent6 29" xfId="1137" xr:uid="{00000000-0005-0000-0000-000007070000}"/>
    <cellStyle name="Accent6 29 2" xfId="2747" xr:uid="{00000000-0005-0000-0000-000008070000}"/>
    <cellStyle name="Accent6 3" xfId="1138" xr:uid="{00000000-0005-0000-0000-000009070000}"/>
    <cellStyle name="Accent6 3 2" xfId="2748" xr:uid="{00000000-0005-0000-0000-00000A070000}"/>
    <cellStyle name="Accent6 30" xfId="1139" xr:uid="{00000000-0005-0000-0000-00000B070000}"/>
    <cellStyle name="Accent6 30 2" xfId="2749" xr:uid="{00000000-0005-0000-0000-00000C070000}"/>
    <cellStyle name="Accent6 31" xfId="1140" xr:uid="{00000000-0005-0000-0000-00000D070000}"/>
    <cellStyle name="Accent6 31 2" xfId="2750" xr:uid="{00000000-0005-0000-0000-00000E070000}"/>
    <cellStyle name="Accent6 32" xfId="1141" xr:uid="{00000000-0005-0000-0000-00000F070000}"/>
    <cellStyle name="Accent6 32 2" xfId="2751" xr:uid="{00000000-0005-0000-0000-000010070000}"/>
    <cellStyle name="Accent6 33" xfId="1142" xr:uid="{00000000-0005-0000-0000-000011070000}"/>
    <cellStyle name="Accent6 33 2" xfId="2752" xr:uid="{00000000-0005-0000-0000-000012070000}"/>
    <cellStyle name="Accent6 34" xfId="1143" xr:uid="{00000000-0005-0000-0000-000013070000}"/>
    <cellStyle name="Accent6 34 2" xfId="2753" xr:uid="{00000000-0005-0000-0000-000014070000}"/>
    <cellStyle name="Accent6 35" xfId="1144" xr:uid="{00000000-0005-0000-0000-000015070000}"/>
    <cellStyle name="Accent6 35 2" xfId="2754" xr:uid="{00000000-0005-0000-0000-000016070000}"/>
    <cellStyle name="Accent6 36" xfId="1145" xr:uid="{00000000-0005-0000-0000-000017070000}"/>
    <cellStyle name="Accent6 36 2" xfId="2755" xr:uid="{00000000-0005-0000-0000-000018070000}"/>
    <cellStyle name="Accent6 37" xfId="1146" xr:uid="{00000000-0005-0000-0000-000019070000}"/>
    <cellStyle name="Accent6 37 2" xfId="2756" xr:uid="{00000000-0005-0000-0000-00001A070000}"/>
    <cellStyle name="Accent6 38" xfId="1147" xr:uid="{00000000-0005-0000-0000-00001B070000}"/>
    <cellStyle name="Accent6 38 2" xfId="2757" xr:uid="{00000000-0005-0000-0000-00001C070000}"/>
    <cellStyle name="Accent6 39" xfId="1148" xr:uid="{00000000-0005-0000-0000-00001D070000}"/>
    <cellStyle name="Accent6 39 2" xfId="2758" xr:uid="{00000000-0005-0000-0000-00001E070000}"/>
    <cellStyle name="Accent6 4" xfId="1149" xr:uid="{00000000-0005-0000-0000-00001F070000}"/>
    <cellStyle name="Accent6 4 2" xfId="2759" xr:uid="{00000000-0005-0000-0000-000020070000}"/>
    <cellStyle name="Accent6 40" xfId="1150" xr:uid="{00000000-0005-0000-0000-000021070000}"/>
    <cellStyle name="Accent6 40 2" xfId="2760" xr:uid="{00000000-0005-0000-0000-000022070000}"/>
    <cellStyle name="Accent6 41" xfId="1151" xr:uid="{00000000-0005-0000-0000-000023070000}"/>
    <cellStyle name="Accent6 41 2" xfId="2761" xr:uid="{00000000-0005-0000-0000-000024070000}"/>
    <cellStyle name="Accent6 42" xfId="1152" xr:uid="{00000000-0005-0000-0000-000025070000}"/>
    <cellStyle name="Accent6 42 2" xfId="2762" xr:uid="{00000000-0005-0000-0000-000026070000}"/>
    <cellStyle name="Accent6 43" xfId="1153" xr:uid="{00000000-0005-0000-0000-000027070000}"/>
    <cellStyle name="Accent6 43 2" xfId="2763" xr:uid="{00000000-0005-0000-0000-000028070000}"/>
    <cellStyle name="Accent6 44" xfId="1154" xr:uid="{00000000-0005-0000-0000-000029070000}"/>
    <cellStyle name="Accent6 44 2" xfId="2764" xr:uid="{00000000-0005-0000-0000-00002A070000}"/>
    <cellStyle name="Accent6 45" xfId="1155" xr:uid="{00000000-0005-0000-0000-00002B070000}"/>
    <cellStyle name="Accent6 45 2" xfId="2765" xr:uid="{00000000-0005-0000-0000-00002C070000}"/>
    <cellStyle name="Accent6 46" xfId="1156" xr:uid="{00000000-0005-0000-0000-00002D070000}"/>
    <cellStyle name="Accent6 46 2" xfId="2766" xr:uid="{00000000-0005-0000-0000-00002E070000}"/>
    <cellStyle name="Accent6 47" xfId="1157" xr:uid="{00000000-0005-0000-0000-00002F070000}"/>
    <cellStyle name="Accent6 47 2" xfId="2767" xr:uid="{00000000-0005-0000-0000-000030070000}"/>
    <cellStyle name="Accent6 48" xfId="1158" xr:uid="{00000000-0005-0000-0000-000031070000}"/>
    <cellStyle name="Accent6 48 2" xfId="2768" xr:uid="{00000000-0005-0000-0000-000032070000}"/>
    <cellStyle name="Accent6 49" xfId="1159" xr:uid="{00000000-0005-0000-0000-000033070000}"/>
    <cellStyle name="Accent6 49 2" xfId="2769" xr:uid="{00000000-0005-0000-0000-000034070000}"/>
    <cellStyle name="Accent6 5" xfId="1160" xr:uid="{00000000-0005-0000-0000-000035070000}"/>
    <cellStyle name="Accent6 5 2" xfId="2770" xr:uid="{00000000-0005-0000-0000-000036070000}"/>
    <cellStyle name="Accent6 50" xfId="1161" xr:uid="{00000000-0005-0000-0000-000037070000}"/>
    <cellStyle name="Accent6 50 2" xfId="2771" xr:uid="{00000000-0005-0000-0000-000038070000}"/>
    <cellStyle name="Accent6 51" xfId="1162" xr:uid="{00000000-0005-0000-0000-000039070000}"/>
    <cellStyle name="Accent6 51 2" xfId="2772" xr:uid="{00000000-0005-0000-0000-00003A070000}"/>
    <cellStyle name="Accent6 52" xfId="1163" xr:uid="{00000000-0005-0000-0000-00003B070000}"/>
    <cellStyle name="Accent6 52 2" xfId="2773" xr:uid="{00000000-0005-0000-0000-00003C070000}"/>
    <cellStyle name="Accent6 53" xfId="1164" xr:uid="{00000000-0005-0000-0000-00003D070000}"/>
    <cellStyle name="Accent6 53 2" xfId="2774" xr:uid="{00000000-0005-0000-0000-00003E070000}"/>
    <cellStyle name="Accent6 54" xfId="1165" xr:uid="{00000000-0005-0000-0000-00003F070000}"/>
    <cellStyle name="Accent6 54 2" xfId="2775" xr:uid="{00000000-0005-0000-0000-000040070000}"/>
    <cellStyle name="Accent6 55" xfId="1166" xr:uid="{00000000-0005-0000-0000-000041070000}"/>
    <cellStyle name="Accent6 55 2" xfId="2776" xr:uid="{00000000-0005-0000-0000-000042070000}"/>
    <cellStyle name="Accent6 56" xfId="1167" xr:uid="{00000000-0005-0000-0000-000043070000}"/>
    <cellStyle name="Accent6 56 2" xfId="2777" xr:uid="{00000000-0005-0000-0000-000044070000}"/>
    <cellStyle name="Accent6 57" xfId="1168" xr:uid="{00000000-0005-0000-0000-000045070000}"/>
    <cellStyle name="Accent6 57 2" xfId="2778" xr:uid="{00000000-0005-0000-0000-000046070000}"/>
    <cellStyle name="Accent6 58" xfId="1169" xr:uid="{00000000-0005-0000-0000-000047070000}"/>
    <cellStyle name="Accent6 58 2" xfId="2779" xr:uid="{00000000-0005-0000-0000-000048070000}"/>
    <cellStyle name="Accent6 59" xfId="1170" xr:uid="{00000000-0005-0000-0000-000049070000}"/>
    <cellStyle name="Accent6 59 2" xfId="2780" xr:uid="{00000000-0005-0000-0000-00004A070000}"/>
    <cellStyle name="Accent6 6" xfId="1171" xr:uid="{00000000-0005-0000-0000-00004B070000}"/>
    <cellStyle name="Accent6 6 2" xfId="2781" xr:uid="{00000000-0005-0000-0000-00004C070000}"/>
    <cellStyle name="Accent6 60" xfId="1172" xr:uid="{00000000-0005-0000-0000-00004D070000}"/>
    <cellStyle name="Accent6 60 2" xfId="2782" xr:uid="{00000000-0005-0000-0000-00004E070000}"/>
    <cellStyle name="Accent6 61" xfId="1173" xr:uid="{00000000-0005-0000-0000-00004F070000}"/>
    <cellStyle name="Accent6 61 2" xfId="2783" xr:uid="{00000000-0005-0000-0000-000050070000}"/>
    <cellStyle name="Accent6 62" xfId="1174" xr:uid="{00000000-0005-0000-0000-000051070000}"/>
    <cellStyle name="Accent6 62 2" xfId="2784" xr:uid="{00000000-0005-0000-0000-000052070000}"/>
    <cellStyle name="Accent6 63" xfId="1175" xr:uid="{00000000-0005-0000-0000-000053070000}"/>
    <cellStyle name="Accent6 63 2" xfId="2785" xr:uid="{00000000-0005-0000-0000-000054070000}"/>
    <cellStyle name="Accent6 64" xfId="1176" xr:uid="{00000000-0005-0000-0000-000055070000}"/>
    <cellStyle name="Accent6 64 2" xfId="2786" xr:uid="{00000000-0005-0000-0000-000056070000}"/>
    <cellStyle name="Accent6 65" xfId="1177" xr:uid="{00000000-0005-0000-0000-000057070000}"/>
    <cellStyle name="Accent6 65 2" xfId="2787" xr:uid="{00000000-0005-0000-0000-000058070000}"/>
    <cellStyle name="Accent6 66" xfId="1178" xr:uid="{00000000-0005-0000-0000-000059070000}"/>
    <cellStyle name="Accent6 66 2" xfId="2788" xr:uid="{00000000-0005-0000-0000-00005A070000}"/>
    <cellStyle name="Accent6 67" xfId="1179" xr:uid="{00000000-0005-0000-0000-00005B070000}"/>
    <cellStyle name="Accent6 67 2" xfId="2789" xr:uid="{00000000-0005-0000-0000-00005C070000}"/>
    <cellStyle name="Accent6 68" xfId="1180" xr:uid="{00000000-0005-0000-0000-00005D070000}"/>
    <cellStyle name="Accent6 68 2" xfId="2790" xr:uid="{00000000-0005-0000-0000-00005E070000}"/>
    <cellStyle name="Accent6 69" xfId="1181" xr:uid="{00000000-0005-0000-0000-00005F070000}"/>
    <cellStyle name="Accent6 69 2" xfId="2791" xr:uid="{00000000-0005-0000-0000-000060070000}"/>
    <cellStyle name="Accent6 7" xfId="1182" xr:uid="{00000000-0005-0000-0000-000061070000}"/>
    <cellStyle name="Accent6 7 2" xfId="2792" xr:uid="{00000000-0005-0000-0000-000062070000}"/>
    <cellStyle name="Accent6 70" xfId="1183" xr:uid="{00000000-0005-0000-0000-000063070000}"/>
    <cellStyle name="Accent6 70 2" xfId="2793" xr:uid="{00000000-0005-0000-0000-000064070000}"/>
    <cellStyle name="Accent6 71" xfId="1184" xr:uid="{00000000-0005-0000-0000-000065070000}"/>
    <cellStyle name="Accent6 71 2" xfId="2794" xr:uid="{00000000-0005-0000-0000-000066070000}"/>
    <cellStyle name="Accent6 72" xfId="1185" xr:uid="{00000000-0005-0000-0000-000067070000}"/>
    <cellStyle name="Accent6 72 2" xfId="2795" xr:uid="{00000000-0005-0000-0000-000068070000}"/>
    <cellStyle name="Accent6 73" xfId="1186" xr:uid="{00000000-0005-0000-0000-000069070000}"/>
    <cellStyle name="Accent6 73 2" xfId="2796" xr:uid="{00000000-0005-0000-0000-00006A070000}"/>
    <cellStyle name="Accent6 74" xfId="1187" xr:uid="{00000000-0005-0000-0000-00006B070000}"/>
    <cellStyle name="Accent6 74 2" xfId="2797" xr:uid="{00000000-0005-0000-0000-00006C070000}"/>
    <cellStyle name="Accent6 75" xfId="1188" xr:uid="{00000000-0005-0000-0000-00006D070000}"/>
    <cellStyle name="Accent6 75 2" xfId="2798" xr:uid="{00000000-0005-0000-0000-00006E070000}"/>
    <cellStyle name="Accent6 76" xfId="1189" xr:uid="{00000000-0005-0000-0000-00006F070000}"/>
    <cellStyle name="Accent6 76 2" xfId="2799" xr:uid="{00000000-0005-0000-0000-000070070000}"/>
    <cellStyle name="Accent6 77" xfId="1190" xr:uid="{00000000-0005-0000-0000-000071070000}"/>
    <cellStyle name="Accent6 77 2" xfId="2800" xr:uid="{00000000-0005-0000-0000-000072070000}"/>
    <cellStyle name="Accent6 78" xfId="1191" xr:uid="{00000000-0005-0000-0000-000073070000}"/>
    <cellStyle name="Accent6 78 2" xfId="2801" xr:uid="{00000000-0005-0000-0000-000074070000}"/>
    <cellStyle name="Accent6 79" xfId="1192" xr:uid="{00000000-0005-0000-0000-000075070000}"/>
    <cellStyle name="Accent6 79 2" xfId="2802" xr:uid="{00000000-0005-0000-0000-000076070000}"/>
    <cellStyle name="Accent6 8" xfId="1193" xr:uid="{00000000-0005-0000-0000-000077070000}"/>
    <cellStyle name="Accent6 8 2" xfId="2803" xr:uid="{00000000-0005-0000-0000-000078070000}"/>
    <cellStyle name="Accent6 80" xfId="1194" xr:uid="{00000000-0005-0000-0000-000079070000}"/>
    <cellStyle name="Accent6 80 2" xfId="2804" xr:uid="{00000000-0005-0000-0000-00007A070000}"/>
    <cellStyle name="Accent6 81" xfId="1195" xr:uid="{00000000-0005-0000-0000-00007B070000}"/>
    <cellStyle name="Accent6 81 2" xfId="2805" xr:uid="{00000000-0005-0000-0000-00007C070000}"/>
    <cellStyle name="Accent6 82" xfId="1196" xr:uid="{00000000-0005-0000-0000-00007D070000}"/>
    <cellStyle name="Accent6 82 2" xfId="2806" xr:uid="{00000000-0005-0000-0000-00007E070000}"/>
    <cellStyle name="Accent6 83" xfId="1197" xr:uid="{00000000-0005-0000-0000-00007F070000}"/>
    <cellStyle name="Accent6 83 2" xfId="2807" xr:uid="{00000000-0005-0000-0000-000080070000}"/>
    <cellStyle name="Accent6 84" xfId="1198" xr:uid="{00000000-0005-0000-0000-000081070000}"/>
    <cellStyle name="Accent6 84 2" xfId="2808" xr:uid="{00000000-0005-0000-0000-000082070000}"/>
    <cellStyle name="Accent6 85" xfId="1199" xr:uid="{00000000-0005-0000-0000-000083070000}"/>
    <cellStyle name="Accent6 85 2" xfId="2809" xr:uid="{00000000-0005-0000-0000-000084070000}"/>
    <cellStyle name="Accent6 86" xfId="1200" xr:uid="{00000000-0005-0000-0000-000085070000}"/>
    <cellStyle name="Accent6 86 2" xfId="2810" xr:uid="{00000000-0005-0000-0000-000086070000}"/>
    <cellStyle name="Accent6 87" xfId="1201" xr:uid="{00000000-0005-0000-0000-000087070000}"/>
    <cellStyle name="Accent6 87 2" xfId="2811" xr:uid="{00000000-0005-0000-0000-000088070000}"/>
    <cellStyle name="Accent6 88" xfId="1202" xr:uid="{00000000-0005-0000-0000-000089070000}"/>
    <cellStyle name="Accent6 88 2" xfId="2812" xr:uid="{00000000-0005-0000-0000-00008A070000}"/>
    <cellStyle name="Accent6 89" xfId="1203" xr:uid="{00000000-0005-0000-0000-00008B070000}"/>
    <cellStyle name="Accent6 89 2" xfId="2813" xr:uid="{00000000-0005-0000-0000-00008C070000}"/>
    <cellStyle name="Accent6 9" xfId="1204" xr:uid="{00000000-0005-0000-0000-00008D070000}"/>
    <cellStyle name="Accent6 9 2" xfId="2814" xr:uid="{00000000-0005-0000-0000-00008E070000}"/>
    <cellStyle name="Accent6 90" xfId="1205" xr:uid="{00000000-0005-0000-0000-00008F070000}"/>
    <cellStyle name="Accent6 90 2" xfId="2815" xr:uid="{00000000-0005-0000-0000-000090070000}"/>
    <cellStyle name="Accent6 91" xfId="1206" xr:uid="{00000000-0005-0000-0000-000091070000}"/>
    <cellStyle name="Accent6 91 2" xfId="2816" xr:uid="{00000000-0005-0000-0000-000092070000}"/>
    <cellStyle name="Accent6 92" xfId="1207" xr:uid="{00000000-0005-0000-0000-000093070000}"/>
    <cellStyle name="Accent6 92 2" xfId="2817" xr:uid="{00000000-0005-0000-0000-000094070000}"/>
    <cellStyle name="Accent6 93" xfId="1208" xr:uid="{00000000-0005-0000-0000-000095070000}"/>
    <cellStyle name="Accent6 93 2" xfId="2818" xr:uid="{00000000-0005-0000-0000-000096070000}"/>
    <cellStyle name="Accent6 94" xfId="1209" xr:uid="{00000000-0005-0000-0000-000097070000}"/>
    <cellStyle name="Accent6 94 2" xfId="2819" xr:uid="{00000000-0005-0000-0000-000098070000}"/>
    <cellStyle name="Accent6 95" xfId="1210" xr:uid="{00000000-0005-0000-0000-000099070000}"/>
    <cellStyle name="Accent6 95 2" xfId="2820" xr:uid="{00000000-0005-0000-0000-00009A070000}"/>
    <cellStyle name="Accent6 96" xfId="1211" xr:uid="{00000000-0005-0000-0000-00009B070000}"/>
    <cellStyle name="Accent6 96 2" xfId="2821" xr:uid="{00000000-0005-0000-0000-00009C070000}"/>
    <cellStyle name="Accent6 97" xfId="1212" xr:uid="{00000000-0005-0000-0000-00009D070000}"/>
    <cellStyle name="Accent6 97 2" xfId="2822" xr:uid="{00000000-0005-0000-0000-00009E070000}"/>
    <cellStyle name="Accent6 98" xfId="1213" xr:uid="{00000000-0005-0000-0000-00009F070000}"/>
    <cellStyle name="Accent6 98 2" xfId="2823" xr:uid="{00000000-0005-0000-0000-0000A0070000}"/>
    <cellStyle name="Accent6 99" xfId="1214" xr:uid="{00000000-0005-0000-0000-0000A1070000}"/>
    <cellStyle name="Accent6 99 2" xfId="2824" xr:uid="{00000000-0005-0000-0000-0000A2070000}"/>
    <cellStyle name="ANCLAS,REZONES Y SUS PARTES,DE FUNDICION,DE HIERRO O DE ACERO" xfId="6" xr:uid="{00000000-0005-0000-0000-0000A3070000}"/>
    <cellStyle name="ANCLAS,REZONES Y SUS PARTES,DE FUNDICION,DE HIERRO O DE ACERO 2" xfId="7" xr:uid="{00000000-0005-0000-0000-0000A4070000}"/>
    <cellStyle name="ANCLAS,REZONES Y SUS PARTES,DE FUNDICION,DE HIERRO O DE ACERO 2 2" xfId="8" xr:uid="{00000000-0005-0000-0000-0000A5070000}"/>
    <cellStyle name="ANCLAS,REZONES Y SUS PARTES,DE FUNDICION,DE HIERRO O DE ACERO 2 2 2" xfId="2827" xr:uid="{00000000-0005-0000-0000-0000A6070000}"/>
    <cellStyle name="ANCLAS,REZONES Y SUS PARTES,DE FUNDICION,DE HIERRO O DE ACERO 2 3" xfId="312" xr:uid="{00000000-0005-0000-0000-0000A7070000}"/>
    <cellStyle name="ANCLAS,REZONES Y SUS PARTES,DE FUNDICION,DE HIERRO O DE ACERO 2 3 2" xfId="2828" xr:uid="{00000000-0005-0000-0000-0000A8070000}"/>
    <cellStyle name="ANCLAS,REZONES Y SUS PARTES,DE FUNDICION,DE HIERRO O DE ACERO 2 4" xfId="2826" xr:uid="{00000000-0005-0000-0000-0000A9070000}"/>
    <cellStyle name="ANCLAS,REZONES Y SUS PARTES,DE FUNDICION,DE HIERRO O DE ACERO 3" xfId="2825" xr:uid="{00000000-0005-0000-0000-0000AA070000}"/>
    <cellStyle name="annee semestre" xfId="1215" xr:uid="{00000000-0005-0000-0000-0000AB070000}"/>
    <cellStyle name="annee semestre 2" xfId="2829" xr:uid="{00000000-0005-0000-0000-0000AC070000}"/>
    <cellStyle name="annee semestre 2 2" xfId="4402" xr:uid="{00000000-0005-0000-0000-0000AD070000}"/>
    <cellStyle name="annee semestre 2 3" xfId="3788" xr:uid="{00000000-0005-0000-0000-0000AE070000}"/>
    <cellStyle name="annee semestre 2 4" xfId="5388" xr:uid="{00000000-0005-0000-0000-0000AF070000}"/>
    <cellStyle name="annee semestre 2 5" xfId="5691" xr:uid="{00000000-0005-0000-0000-0000B0070000}"/>
    <cellStyle name="annee semestre 3" xfId="3670" xr:uid="{00000000-0005-0000-0000-0000B1070000}"/>
    <cellStyle name="annee semestre 3 2" xfId="4367" xr:uid="{00000000-0005-0000-0000-0000B2070000}"/>
    <cellStyle name="annee semestre 3 3" xfId="5077" xr:uid="{00000000-0005-0000-0000-0000B3070000}"/>
    <cellStyle name="annee semestre 3 4" xfId="5692" xr:uid="{00000000-0005-0000-0000-0000B4070000}"/>
    <cellStyle name="annee semestre 4" xfId="3709" xr:uid="{00000000-0005-0000-0000-0000B5070000}"/>
    <cellStyle name="annee semestre 5" xfId="4641" xr:uid="{00000000-0005-0000-0000-0000B6070000}"/>
    <cellStyle name="annee semestre 6" xfId="5453" xr:uid="{00000000-0005-0000-0000-0000B7070000}"/>
    <cellStyle name="arial" xfId="1216" xr:uid="{00000000-0005-0000-0000-0000B8070000}"/>
    <cellStyle name="arial 2" xfId="2830" xr:uid="{00000000-0005-0000-0000-0000B9070000}"/>
    <cellStyle name="Avertissement" xfId="1217" xr:uid="{00000000-0005-0000-0000-0000BA070000}"/>
    <cellStyle name="Avertissement 2" xfId="2831" xr:uid="{00000000-0005-0000-0000-0000BB070000}"/>
    <cellStyle name="Bad" xfId="5863" builtinId="27" customBuiltin="1"/>
    <cellStyle name="Bad 2" xfId="1218" xr:uid="{00000000-0005-0000-0000-0000BD070000}"/>
    <cellStyle name="Bad 2 2" xfId="2832" xr:uid="{00000000-0005-0000-0000-0000BE070000}"/>
    <cellStyle name="Bad 3" xfId="4202" xr:uid="{00000000-0005-0000-0000-0000BF070000}"/>
    <cellStyle name="Calcul" xfId="1219" xr:uid="{00000000-0005-0000-0000-0000C0070000}"/>
    <cellStyle name="Calcul 2" xfId="2833" xr:uid="{00000000-0005-0000-0000-0000C1070000}"/>
    <cellStyle name="Calcul 2 2" xfId="4403" xr:uid="{00000000-0005-0000-0000-0000C2070000}"/>
    <cellStyle name="Calcul 2 3" xfId="4366" xr:uid="{00000000-0005-0000-0000-0000C3070000}"/>
    <cellStyle name="Calcul 2 4" xfId="5162" xr:uid="{00000000-0005-0000-0000-0000C4070000}"/>
    <cellStyle name="Calcul 2 5" xfId="4959" xr:uid="{00000000-0005-0000-0000-0000C5070000}"/>
    <cellStyle name="Calcul 2 6" xfId="5693" xr:uid="{00000000-0005-0000-0000-0000C6070000}"/>
    <cellStyle name="Calcul 3" xfId="3825" xr:uid="{00000000-0005-0000-0000-0000C7070000}"/>
    <cellStyle name="Calcul 4" xfId="4606" xr:uid="{00000000-0005-0000-0000-0000C8070000}"/>
    <cellStyle name="Calcul 5" xfId="5366" xr:uid="{00000000-0005-0000-0000-0000C9070000}"/>
    <cellStyle name="Calcul 6" xfId="5251" xr:uid="{00000000-0005-0000-0000-0000CA070000}"/>
    <cellStyle name="Calcul 7" xfId="5454" xr:uid="{00000000-0005-0000-0000-0000CB070000}"/>
    <cellStyle name="Calculation" xfId="5867" builtinId="22" customBuiltin="1"/>
    <cellStyle name="Calculation 2" xfId="1220" xr:uid="{00000000-0005-0000-0000-0000CD070000}"/>
    <cellStyle name="Calculation 2 2" xfId="2834" xr:uid="{00000000-0005-0000-0000-0000CE070000}"/>
    <cellStyle name="Calculation 2 2 2" xfId="4404" xr:uid="{00000000-0005-0000-0000-0000CF070000}"/>
    <cellStyle name="Calculation 2 2 3" xfId="3787" xr:uid="{00000000-0005-0000-0000-0000D0070000}"/>
    <cellStyle name="Calculation 2 2 4" xfId="4821" xr:uid="{00000000-0005-0000-0000-0000D1070000}"/>
    <cellStyle name="Calculation 2 2 5" xfId="4844" xr:uid="{00000000-0005-0000-0000-0000D2070000}"/>
    <cellStyle name="Calculation 2 2 6" xfId="5694" xr:uid="{00000000-0005-0000-0000-0000D3070000}"/>
    <cellStyle name="Calculation 2 3" xfId="3826" xr:uid="{00000000-0005-0000-0000-0000D4070000}"/>
    <cellStyle name="Calculation 2 4" xfId="4043" xr:uid="{00000000-0005-0000-0000-0000D5070000}"/>
    <cellStyle name="Calculation 2 5" xfId="4681" xr:uid="{00000000-0005-0000-0000-0000D6070000}"/>
    <cellStyle name="Calculation 2 6" xfId="4998" xr:uid="{00000000-0005-0000-0000-0000D7070000}"/>
    <cellStyle name="Calculation 2 7" xfId="5455" xr:uid="{00000000-0005-0000-0000-0000D8070000}"/>
    <cellStyle name="Calculation 3" xfId="4203" xr:uid="{00000000-0005-0000-0000-0000D9070000}"/>
    <cellStyle name="Calculation 3 2" xfId="3821" xr:uid="{00000000-0005-0000-0000-0000DA070000}"/>
    <cellStyle name="Calculation 3 3" xfId="4908" xr:uid="{00000000-0005-0000-0000-0000DB070000}"/>
    <cellStyle name="Calculation 3 4" xfId="4853" xr:uid="{00000000-0005-0000-0000-0000DC070000}"/>
    <cellStyle name="Calculation 3 5" xfId="5625" xr:uid="{00000000-0005-0000-0000-0000DD070000}"/>
    <cellStyle name="Cellule liée" xfId="1221" xr:uid="{00000000-0005-0000-0000-0000DE070000}"/>
    <cellStyle name="Cellule liée 2" xfId="2835" xr:uid="{00000000-0005-0000-0000-0000DF070000}"/>
    <cellStyle name="Check Cell" xfId="5869" builtinId="23" customBuiltin="1"/>
    <cellStyle name="Check Cell 2" xfId="1222" xr:uid="{00000000-0005-0000-0000-0000E1070000}"/>
    <cellStyle name="Check Cell 2 2" xfId="2836" xr:uid="{00000000-0005-0000-0000-0000E2070000}"/>
    <cellStyle name="Check Cell 3" xfId="4204" xr:uid="{00000000-0005-0000-0000-0000E3070000}"/>
    <cellStyle name="clsAltData" xfId="307" xr:uid="{00000000-0005-0000-0000-0000E4070000}"/>
    <cellStyle name="clsAltData 2" xfId="1223" xr:uid="{00000000-0005-0000-0000-0000E5070000}"/>
    <cellStyle name="clsAltData 2 2" xfId="4913" xr:uid="{00000000-0005-0000-0000-0000E6070000}"/>
    <cellStyle name="clsAltData 2 3" xfId="4640" xr:uid="{00000000-0005-0000-0000-0000E7070000}"/>
    <cellStyle name="clsAltData 2 4" xfId="5456" xr:uid="{00000000-0005-0000-0000-0000E8070000}"/>
    <cellStyle name="clsAltData 3" xfId="4712" xr:uid="{00000000-0005-0000-0000-0000E9070000}"/>
    <cellStyle name="clsAltData 4" xfId="5163" xr:uid="{00000000-0005-0000-0000-0000EA070000}"/>
    <cellStyle name="clsAltData 5" xfId="5449" xr:uid="{00000000-0005-0000-0000-0000EB070000}"/>
    <cellStyle name="clsAltDataPrezn1" xfId="1224" xr:uid="{00000000-0005-0000-0000-0000EC070000}"/>
    <cellStyle name="clsAltDataPrezn1 2" xfId="4914" xr:uid="{00000000-0005-0000-0000-0000ED070000}"/>
    <cellStyle name="clsAltDataPrezn1 3" xfId="5210" xr:uid="{00000000-0005-0000-0000-0000EE070000}"/>
    <cellStyle name="clsAltDataPrezn1 4" xfId="5457" xr:uid="{00000000-0005-0000-0000-0000EF070000}"/>
    <cellStyle name="clsAltMRVData" xfId="1225" xr:uid="{00000000-0005-0000-0000-0000F0070000}"/>
    <cellStyle name="clsAltMRVData 2" xfId="2837" xr:uid="{00000000-0005-0000-0000-0000F1070000}"/>
    <cellStyle name="clsAltMRVData 2 2" xfId="5252" xr:uid="{00000000-0005-0000-0000-0000F2070000}"/>
    <cellStyle name="clsAltMRVData 2 3" xfId="5042" xr:uid="{00000000-0005-0000-0000-0000F3070000}"/>
    <cellStyle name="clsAltMRVData 2 4" xfId="5695" xr:uid="{00000000-0005-0000-0000-0000F4070000}"/>
    <cellStyle name="clsAltMRVData 3" xfId="4915" xr:uid="{00000000-0005-0000-0000-0000F5070000}"/>
    <cellStyle name="clsAltMRVData 4" xfId="4638" xr:uid="{00000000-0005-0000-0000-0000F6070000}"/>
    <cellStyle name="clsAltMRVData 5" xfId="5458" xr:uid="{00000000-0005-0000-0000-0000F7070000}"/>
    <cellStyle name="clsAltMRVDataPrezn1" xfId="1226" xr:uid="{00000000-0005-0000-0000-0000F8070000}"/>
    <cellStyle name="clsAltMRVDataPrezn1 2" xfId="4916" xr:uid="{00000000-0005-0000-0000-0000F9070000}"/>
    <cellStyle name="clsAltMRVDataPrezn1 3" xfId="4912" xr:uid="{00000000-0005-0000-0000-0000FA070000}"/>
    <cellStyle name="clsAltMRVDataPrezn1 4" xfId="5459" xr:uid="{00000000-0005-0000-0000-0000FB070000}"/>
    <cellStyle name="clsAltMRVDataPrezn3" xfId="1227" xr:uid="{00000000-0005-0000-0000-0000FC070000}"/>
    <cellStyle name="clsAltMRVDataPrezn3 2" xfId="4917" xr:uid="{00000000-0005-0000-0000-0000FD070000}"/>
    <cellStyle name="clsAltMRVDataPrezn3 3" xfId="5419" xr:uid="{00000000-0005-0000-0000-0000FE070000}"/>
    <cellStyle name="clsAltMRVDataPrezn3 4" xfId="5460" xr:uid="{00000000-0005-0000-0000-0000FF070000}"/>
    <cellStyle name="clsAltRowHeader" xfId="306" xr:uid="{00000000-0005-0000-0000-000000080000}"/>
    <cellStyle name="clsAltRowHeader 2" xfId="1228" xr:uid="{00000000-0005-0000-0000-000001080000}"/>
    <cellStyle name="clsAltRowHeader 2 2" xfId="2839" xr:uid="{00000000-0005-0000-0000-000002080000}"/>
    <cellStyle name="clsAltRowHeader 2 2 2" xfId="5253" xr:uid="{00000000-0005-0000-0000-000003080000}"/>
    <cellStyle name="clsAltRowHeader 2 2 3" xfId="5183" xr:uid="{00000000-0005-0000-0000-000004080000}"/>
    <cellStyle name="clsAltRowHeader 2 2 4" xfId="5696" xr:uid="{00000000-0005-0000-0000-000005080000}"/>
    <cellStyle name="clsAltRowHeader 2 3" xfId="4918" xr:uid="{00000000-0005-0000-0000-000006080000}"/>
    <cellStyle name="clsAltRowHeader 2 4" xfId="5016" xr:uid="{00000000-0005-0000-0000-000007080000}"/>
    <cellStyle name="clsAltRowHeader 2 5" xfId="5461" xr:uid="{00000000-0005-0000-0000-000008080000}"/>
    <cellStyle name="clsAltRowHeader 3" xfId="2838" xr:uid="{00000000-0005-0000-0000-000009080000}"/>
    <cellStyle name="clsAltRowHeader 3 2" xfId="5254" xr:uid="{00000000-0005-0000-0000-00000A080000}"/>
    <cellStyle name="clsAltRowHeader 3 3" xfId="5025" xr:uid="{00000000-0005-0000-0000-00000B080000}"/>
    <cellStyle name="clsAltRowHeader 3 4" xfId="5697" xr:uid="{00000000-0005-0000-0000-00000C080000}"/>
    <cellStyle name="clsAltRowHeader 4" xfId="4711" xr:uid="{00000000-0005-0000-0000-00000D080000}"/>
    <cellStyle name="clsAltRowHeader 5" xfId="5441" xr:uid="{00000000-0005-0000-0000-00000E080000}"/>
    <cellStyle name="clsAltRowHeader 6" xfId="5448" xr:uid="{00000000-0005-0000-0000-00000F080000}"/>
    <cellStyle name="clsBlank" xfId="1229" xr:uid="{00000000-0005-0000-0000-000010080000}"/>
    <cellStyle name="clsBlank 2" xfId="2840" xr:uid="{00000000-0005-0000-0000-000011080000}"/>
    <cellStyle name="clsColumnHeader" xfId="305" xr:uid="{00000000-0005-0000-0000-000012080000}"/>
    <cellStyle name="clsColumnHeader 2" xfId="1230" xr:uid="{00000000-0005-0000-0000-000013080000}"/>
    <cellStyle name="clsColumnHeader 2 2" xfId="2842" xr:uid="{00000000-0005-0000-0000-000014080000}"/>
    <cellStyle name="clsColumnHeader 2 2 2" xfId="5255" xr:uid="{00000000-0005-0000-0000-000015080000}"/>
    <cellStyle name="clsColumnHeader 2 2 3" xfId="5285" xr:uid="{00000000-0005-0000-0000-000016080000}"/>
    <cellStyle name="clsColumnHeader 2 2 4" xfId="5698" xr:uid="{00000000-0005-0000-0000-000017080000}"/>
    <cellStyle name="clsColumnHeader 2 3" xfId="4919" xr:uid="{00000000-0005-0000-0000-000018080000}"/>
    <cellStyle name="clsColumnHeader 2 4" xfId="4907" xr:uid="{00000000-0005-0000-0000-000019080000}"/>
    <cellStyle name="clsColumnHeader 2 5" xfId="5462" xr:uid="{00000000-0005-0000-0000-00001A080000}"/>
    <cellStyle name="clsColumnHeader 3" xfId="2841" xr:uid="{00000000-0005-0000-0000-00001B080000}"/>
    <cellStyle name="clsColumnHeader 3 2" xfId="5256" xr:uid="{00000000-0005-0000-0000-00001C080000}"/>
    <cellStyle name="clsColumnHeader 3 3" xfId="4843" xr:uid="{00000000-0005-0000-0000-00001D080000}"/>
    <cellStyle name="clsColumnHeader 3 4" xfId="5699" xr:uid="{00000000-0005-0000-0000-00001E080000}"/>
    <cellStyle name="clsColumnHeader 4" xfId="4710" xr:uid="{00000000-0005-0000-0000-00001F080000}"/>
    <cellStyle name="clsColumnHeader 5" xfId="5442" xr:uid="{00000000-0005-0000-0000-000020080000}"/>
    <cellStyle name="clsColumnHeader 6" xfId="5447" xr:uid="{00000000-0005-0000-0000-000021080000}"/>
    <cellStyle name="clsData" xfId="309" xr:uid="{00000000-0005-0000-0000-000022080000}"/>
    <cellStyle name="clsData 2" xfId="1231" xr:uid="{00000000-0005-0000-0000-000023080000}"/>
    <cellStyle name="clsData 2 2" xfId="4920" xr:uid="{00000000-0005-0000-0000-000024080000}"/>
    <cellStyle name="clsData 2 3" xfId="5266" xr:uid="{00000000-0005-0000-0000-000025080000}"/>
    <cellStyle name="clsData 2 4" xfId="5463" xr:uid="{00000000-0005-0000-0000-000026080000}"/>
    <cellStyle name="clsData 3" xfId="4714" xr:uid="{00000000-0005-0000-0000-000027080000}"/>
    <cellStyle name="clsData 4" xfId="5440" xr:uid="{00000000-0005-0000-0000-000028080000}"/>
    <cellStyle name="clsData 5" xfId="5451" xr:uid="{00000000-0005-0000-0000-000029080000}"/>
    <cellStyle name="clsDataPrezn1" xfId="1232" xr:uid="{00000000-0005-0000-0000-00002A080000}"/>
    <cellStyle name="clsDataPrezn1 2" xfId="4921" xr:uid="{00000000-0005-0000-0000-00002B080000}"/>
    <cellStyle name="clsDataPrezn1 3" xfId="5415" xr:uid="{00000000-0005-0000-0000-00002C080000}"/>
    <cellStyle name="clsDataPrezn1 4" xfId="5464" xr:uid="{00000000-0005-0000-0000-00002D080000}"/>
    <cellStyle name="clsDefault" xfId="1233" xr:uid="{00000000-0005-0000-0000-00002E080000}"/>
    <cellStyle name="clsDefault 2" xfId="2843" xr:uid="{00000000-0005-0000-0000-00002F080000}"/>
    <cellStyle name="clsFooter" xfId="1234" xr:uid="{00000000-0005-0000-0000-000030080000}"/>
    <cellStyle name="clsFooter 2" xfId="2844" xr:uid="{00000000-0005-0000-0000-000031080000}"/>
    <cellStyle name="clsFooter 2 2" xfId="5257" xr:uid="{00000000-0005-0000-0000-000032080000}"/>
    <cellStyle name="clsFooter 2 3" xfId="5387" xr:uid="{00000000-0005-0000-0000-000033080000}"/>
    <cellStyle name="clsFooter 2 4" xfId="5700" xr:uid="{00000000-0005-0000-0000-000034080000}"/>
    <cellStyle name="clsFooter 3" xfId="4922" xr:uid="{00000000-0005-0000-0000-000035080000}"/>
    <cellStyle name="clsFooter 4" xfId="5246" xr:uid="{00000000-0005-0000-0000-000036080000}"/>
    <cellStyle name="clsFooter 5" xfId="5465" xr:uid="{00000000-0005-0000-0000-000037080000}"/>
    <cellStyle name="clsIndexTableData" xfId="1235" xr:uid="{00000000-0005-0000-0000-000038080000}"/>
    <cellStyle name="clsIndexTableData 2" xfId="2845" xr:uid="{00000000-0005-0000-0000-000039080000}"/>
    <cellStyle name="clsIndexTableHdr" xfId="1236" xr:uid="{00000000-0005-0000-0000-00003A080000}"/>
    <cellStyle name="clsIndexTableHdr 2" xfId="2846" xr:uid="{00000000-0005-0000-0000-00003B080000}"/>
    <cellStyle name="clsIndexTableTitle" xfId="310" xr:uid="{00000000-0005-0000-0000-00003C080000}"/>
    <cellStyle name="clsIndexTableTitle 2" xfId="2847" xr:uid="{00000000-0005-0000-0000-00003D080000}"/>
    <cellStyle name="clsIndexTableTitle 2 2" xfId="5258" xr:uid="{00000000-0005-0000-0000-00003E080000}"/>
    <cellStyle name="clsIndexTableTitle 2 3" xfId="5024" xr:uid="{00000000-0005-0000-0000-00003F080000}"/>
    <cellStyle name="clsIndexTableTitle 2 4" xfId="5701" xr:uid="{00000000-0005-0000-0000-000040080000}"/>
    <cellStyle name="clsIndexTableTitle 3" xfId="4715" xr:uid="{00000000-0005-0000-0000-000041080000}"/>
    <cellStyle name="clsIndexTableTitle 4" xfId="5439" xr:uid="{00000000-0005-0000-0000-000042080000}"/>
    <cellStyle name="clsIndexTableTitle 5" xfId="5452" xr:uid="{00000000-0005-0000-0000-000043080000}"/>
    <cellStyle name="clsMRVData" xfId="1237" xr:uid="{00000000-0005-0000-0000-000044080000}"/>
    <cellStyle name="clsMRVData 2" xfId="2848" xr:uid="{00000000-0005-0000-0000-000045080000}"/>
    <cellStyle name="clsMRVData 2 2" xfId="5259" xr:uid="{00000000-0005-0000-0000-000046080000}"/>
    <cellStyle name="clsMRVData 2 3" xfId="4697" xr:uid="{00000000-0005-0000-0000-000047080000}"/>
    <cellStyle name="clsMRVData 2 4" xfId="5702" xr:uid="{00000000-0005-0000-0000-000048080000}"/>
    <cellStyle name="clsMRVData 3" xfId="4923" xr:uid="{00000000-0005-0000-0000-000049080000}"/>
    <cellStyle name="clsMRVData 4" xfId="5209" xr:uid="{00000000-0005-0000-0000-00004A080000}"/>
    <cellStyle name="clsMRVData 5" xfId="5466" xr:uid="{00000000-0005-0000-0000-00004B080000}"/>
    <cellStyle name="clsMRVDataPrezn1" xfId="1238" xr:uid="{00000000-0005-0000-0000-00004C080000}"/>
    <cellStyle name="clsMRVDataPrezn1 2" xfId="4924" xr:uid="{00000000-0005-0000-0000-00004D080000}"/>
    <cellStyle name="clsMRVDataPrezn1 3" xfId="5364" xr:uid="{00000000-0005-0000-0000-00004E080000}"/>
    <cellStyle name="clsMRVDataPrezn1 4" xfId="5467" xr:uid="{00000000-0005-0000-0000-00004F080000}"/>
    <cellStyle name="clsReportFooter" xfId="1239" xr:uid="{00000000-0005-0000-0000-000050080000}"/>
    <cellStyle name="clsReportFooter 2" xfId="2849" xr:uid="{00000000-0005-0000-0000-000051080000}"/>
    <cellStyle name="clsReportFooter 2 2" xfId="5260" xr:uid="{00000000-0005-0000-0000-000052080000}"/>
    <cellStyle name="clsReportFooter 2 3" xfId="4958" xr:uid="{00000000-0005-0000-0000-000053080000}"/>
    <cellStyle name="clsReportFooter 2 4" xfId="5703" xr:uid="{00000000-0005-0000-0000-000054080000}"/>
    <cellStyle name="clsReportFooter 3" xfId="4925" xr:uid="{00000000-0005-0000-0000-000055080000}"/>
    <cellStyle name="clsReportFooter 4" xfId="4939" xr:uid="{00000000-0005-0000-0000-000056080000}"/>
    <cellStyle name="clsReportFooter 5" xfId="5468" xr:uid="{00000000-0005-0000-0000-000057080000}"/>
    <cellStyle name="clsReportHeader" xfId="304" xr:uid="{00000000-0005-0000-0000-000058080000}"/>
    <cellStyle name="clsReportHeader 2" xfId="1240" xr:uid="{00000000-0005-0000-0000-000059080000}"/>
    <cellStyle name="clsReportHeader 2 2" xfId="2851" xr:uid="{00000000-0005-0000-0000-00005A080000}"/>
    <cellStyle name="clsReportHeader 2 2 2" xfId="5261" xr:uid="{00000000-0005-0000-0000-00005B080000}"/>
    <cellStyle name="clsReportHeader 2 2 3" xfId="4842" xr:uid="{00000000-0005-0000-0000-00005C080000}"/>
    <cellStyle name="clsReportHeader 2 2 4" xfId="5704" xr:uid="{00000000-0005-0000-0000-00005D080000}"/>
    <cellStyle name="clsReportHeader 2 3" xfId="4926" xr:uid="{00000000-0005-0000-0000-00005E080000}"/>
    <cellStyle name="clsReportHeader 2 4" xfId="5015" xr:uid="{00000000-0005-0000-0000-00005F080000}"/>
    <cellStyle name="clsReportHeader 2 5" xfId="5469" xr:uid="{00000000-0005-0000-0000-000060080000}"/>
    <cellStyle name="clsReportHeader 3" xfId="2850" xr:uid="{00000000-0005-0000-0000-000061080000}"/>
    <cellStyle name="clsReportHeader 3 2" xfId="5262" xr:uid="{00000000-0005-0000-0000-000062080000}"/>
    <cellStyle name="clsReportHeader 3 3" xfId="5041" xr:uid="{00000000-0005-0000-0000-000063080000}"/>
    <cellStyle name="clsReportHeader 3 4" xfId="5705" xr:uid="{00000000-0005-0000-0000-000064080000}"/>
    <cellStyle name="clsReportHeader 4" xfId="4709" xr:uid="{00000000-0005-0000-0000-000065080000}"/>
    <cellStyle name="clsReportHeader 5" xfId="5032" xr:uid="{00000000-0005-0000-0000-000066080000}"/>
    <cellStyle name="clsReportHeader 6" xfId="5446" xr:uid="{00000000-0005-0000-0000-000067080000}"/>
    <cellStyle name="clsRowHeader" xfId="308" xr:uid="{00000000-0005-0000-0000-000068080000}"/>
    <cellStyle name="clsRowHeader 2" xfId="2852" xr:uid="{00000000-0005-0000-0000-000069080000}"/>
    <cellStyle name="clsRowHeader 2 2" xfId="5263" xr:uid="{00000000-0005-0000-0000-00006A080000}"/>
    <cellStyle name="clsRowHeader 2 3" xfId="5386" xr:uid="{00000000-0005-0000-0000-00006B080000}"/>
    <cellStyle name="clsRowHeader 2 4" xfId="5706" xr:uid="{00000000-0005-0000-0000-00006C080000}"/>
    <cellStyle name="clsRowHeader 3" xfId="4713" xr:uid="{00000000-0005-0000-0000-00006D080000}"/>
    <cellStyle name="clsRowHeader 4" xfId="5018" xr:uid="{00000000-0005-0000-0000-00006E080000}"/>
    <cellStyle name="clsRowHeader 5" xfId="5450" xr:uid="{00000000-0005-0000-0000-00006F080000}"/>
    <cellStyle name="clsScale" xfId="1241" xr:uid="{00000000-0005-0000-0000-000070080000}"/>
    <cellStyle name="clsScale 2" xfId="2853" xr:uid="{00000000-0005-0000-0000-000071080000}"/>
    <cellStyle name="clsSection" xfId="1242" xr:uid="{00000000-0005-0000-0000-000072080000}"/>
    <cellStyle name="clsSection 2" xfId="2854" xr:uid="{00000000-0005-0000-0000-000073080000}"/>
    <cellStyle name="clsSection 2 2" xfId="5264" xr:uid="{00000000-0005-0000-0000-000074080000}"/>
    <cellStyle name="clsSection 2 3" xfId="5182" xr:uid="{00000000-0005-0000-0000-000075080000}"/>
    <cellStyle name="clsSection 2 4" xfId="5707" xr:uid="{00000000-0005-0000-0000-000076080000}"/>
    <cellStyle name="clsSection 3" xfId="4927" xr:uid="{00000000-0005-0000-0000-000077080000}"/>
    <cellStyle name="clsSection 4" xfId="4906" xr:uid="{00000000-0005-0000-0000-000078080000}"/>
    <cellStyle name="clsSection 5" xfId="5470" xr:uid="{00000000-0005-0000-0000-000079080000}"/>
    <cellStyle name="Comma" xfId="1925" builtinId="3"/>
    <cellStyle name="Comma 10" xfId="9" xr:uid="{00000000-0005-0000-0000-00007B080000}"/>
    <cellStyle name="Comma 10 2" xfId="3675" xr:uid="{00000000-0005-0000-0000-00007C080000}"/>
    <cellStyle name="Comma 11" xfId="323" xr:uid="{00000000-0005-0000-0000-00007D080000}"/>
    <cellStyle name="Comma 12" xfId="325" xr:uid="{00000000-0005-0000-0000-00007E080000}"/>
    <cellStyle name="Comma 12 2" xfId="1243" xr:uid="{00000000-0005-0000-0000-00007F080000}"/>
    <cellStyle name="Comma 12 2 2" xfId="3827" xr:uid="{00000000-0005-0000-0000-000080080000}"/>
    <cellStyle name="Comma 12 3" xfId="3714" xr:uid="{00000000-0005-0000-0000-000081080000}"/>
    <cellStyle name="Comma 13" xfId="1244" xr:uid="{00000000-0005-0000-0000-000082080000}"/>
    <cellStyle name="Comma 13 2" xfId="4205" xr:uid="{00000000-0005-0000-0000-000083080000}"/>
    <cellStyle name="Comma 14" xfId="4206" xr:uid="{00000000-0005-0000-0000-000084080000}"/>
    <cellStyle name="Comma 14 2" xfId="5043" xr:uid="{00000000-0005-0000-0000-000085080000}"/>
    <cellStyle name="Comma 14 3" xfId="5626" xr:uid="{00000000-0005-0000-0000-000086080000}"/>
    <cellStyle name="Comma 14 4" xfId="5913" xr:uid="{00000000-0005-0000-0000-000087080000}"/>
    <cellStyle name="Comma 16" xfId="4617" xr:uid="{00000000-0005-0000-0000-000088080000}"/>
    <cellStyle name="Comma 17" xfId="4207" xr:uid="{00000000-0005-0000-0000-000089080000}"/>
    <cellStyle name="Comma 18" xfId="4618" xr:uid="{00000000-0005-0000-0000-00008A080000}"/>
    <cellStyle name="Comma 2" xfId="10" xr:uid="{00000000-0005-0000-0000-00008B080000}"/>
    <cellStyle name="Comma 2 2" xfId="11" xr:uid="{00000000-0005-0000-0000-00008C080000}"/>
    <cellStyle name="Comma 2 2 2" xfId="1245" xr:uid="{00000000-0005-0000-0000-00008D080000}"/>
    <cellStyle name="Comma 2 3" xfId="12" xr:uid="{00000000-0005-0000-0000-00008E080000}"/>
    <cellStyle name="Comma 2 3 2" xfId="1246" xr:uid="{00000000-0005-0000-0000-00008F080000}"/>
    <cellStyle name="Comma 2 3 2 2" xfId="3828" xr:uid="{00000000-0005-0000-0000-000090080000}"/>
    <cellStyle name="Comma 2 3 3" xfId="3676" xr:uid="{00000000-0005-0000-0000-000091080000}"/>
    <cellStyle name="Comma 2 4" xfId="313" xr:uid="{00000000-0005-0000-0000-000092080000}"/>
    <cellStyle name="Comma 2 4 2" xfId="1247" xr:uid="{00000000-0005-0000-0000-000093080000}"/>
    <cellStyle name="Comma 2 5" xfId="1248" xr:uid="{00000000-0005-0000-0000-000094080000}"/>
    <cellStyle name="Comma 2 6" xfId="1249" xr:uid="{00000000-0005-0000-0000-000095080000}"/>
    <cellStyle name="Comma 2 7" xfId="3653" xr:uid="{00000000-0005-0000-0000-000096080000}"/>
    <cellStyle name="Comma 2 7 2" xfId="4405" xr:uid="{00000000-0005-0000-0000-000097080000}"/>
    <cellStyle name="Comma 3" xfId="13" xr:uid="{00000000-0005-0000-0000-000098080000}"/>
    <cellStyle name="Comma 3 2" xfId="14" xr:uid="{00000000-0005-0000-0000-000099080000}"/>
    <cellStyle name="Comma 3 2 2" xfId="1250" xr:uid="{00000000-0005-0000-0000-00009A080000}"/>
    <cellStyle name="Comma 3 2 2 2" xfId="3829" xr:uid="{00000000-0005-0000-0000-00009B080000}"/>
    <cellStyle name="Comma 3 2 3" xfId="3677" xr:uid="{00000000-0005-0000-0000-00009C080000}"/>
    <cellStyle name="Comma 3 3" xfId="15" xr:uid="{00000000-0005-0000-0000-00009D080000}"/>
    <cellStyle name="Comma 3 3 2" xfId="1251" xr:uid="{00000000-0005-0000-0000-00009E080000}"/>
    <cellStyle name="Comma 3 3 2 2" xfId="3830" xr:uid="{00000000-0005-0000-0000-00009F080000}"/>
    <cellStyle name="Comma 3 3 2 3" xfId="4935" xr:uid="{00000000-0005-0000-0000-0000A0080000}"/>
    <cellStyle name="Comma 3 3 2 4" xfId="5471" xr:uid="{00000000-0005-0000-0000-0000A1080000}"/>
    <cellStyle name="Comma 3 3 2 5" xfId="5904" xr:uid="{00000000-0005-0000-0000-0000A2080000}"/>
    <cellStyle name="Comma 3 3 3" xfId="1252" xr:uid="{00000000-0005-0000-0000-0000A3080000}"/>
    <cellStyle name="Comma 3 3 3 2" xfId="3831" xr:uid="{00000000-0005-0000-0000-0000A4080000}"/>
    <cellStyle name="Comma 3 3 3 3" xfId="4936" xr:uid="{00000000-0005-0000-0000-0000A5080000}"/>
    <cellStyle name="Comma 3 3 3 4" xfId="5472" xr:uid="{00000000-0005-0000-0000-0000A6080000}"/>
    <cellStyle name="Comma 3 3 3 5" xfId="5905" xr:uid="{00000000-0005-0000-0000-0000A7080000}"/>
    <cellStyle name="Comma 3 3 4" xfId="1253" xr:uid="{00000000-0005-0000-0000-0000A8080000}"/>
    <cellStyle name="Comma 3 3 4 2" xfId="3832" xr:uid="{00000000-0005-0000-0000-0000A9080000}"/>
    <cellStyle name="Comma 3 3 4 3" xfId="4937" xr:uid="{00000000-0005-0000-0000-0000AA080000}"/>
    <cellStyle name="Comma 3 3 4 4" xfId="5473" xr:uid="{00000000-0005-0000-0000-0000AB080000}"/>
    <cellStyle name="Comma 3 3 4 5" xfId="5906" xr:uid="{00000000-0005-0000-0000-0000AC080000}"/>
    <cellStyle name="Comma 3 3 5" xfId="3678" xr:uid="{00000000-0005-0000-0000-0000AD080000}"/>
    <cellStyle name="Comma 3 3 6" xfId="4637" xr:uid="{00000000-0005-0000-0000-0000AE080000}"/>
    <cellStyle name="Comma 3 3 7" xfId="5443" xr:uid="{00000000-0005-0000-0000-0000AF080000}"/>
    <cellStyle name="Comma 3 3 8" xfId="5901" xr:uid="{00000000-0005-0000-0000-0000B0080000}"/>
    <cellStyle name="Comma 3 4" xfId="314" xr:uid="{00000000-0005-0000-0000-0000B1080000}"/>
    <cellStyle name="Comma 3 4 2" xfId="1254" xr:uid="{00000000-0005-0000-0000-0000B2080000}"/>
    <cellStyle name="Comma 3 4 2 2" xfId="3833" xr:uid="{00000000-0005-0000-0000-0000B3080000}"/>
    <cellStyle name="Comma 3 4 3" xfId="3711" xr:uid="{00000000-0005-0000-0000-0000B4080000}"/>
    <cellStyle name="Comma 3 5" xfId="1255" xr:uid="{00000000-0005-0000-0000-0000B5080000}"/>
    <cellStyle name="Comma 3 5 2" xfId="3834" xr:uid="{00000000-0005-0000-0000-0000B6080000}"/>
    <cellStyle name="Comma 3 6" xfId="1256" xr:uid="{00000000-0005-0000-0000-0000B7080000}"/>
    <cellStyle name="Comma 3 7" xfId="3652" xr:uid="{00000000-0005-0000-0000-0000B8080000}"/>
    <cellStyle name="Comma 3 7 2" xfId="4406" xr:uid="{00000000-0005-0000-0000-0000B9080000}"/>
    <cellStyle name="Comma 4" xfId="16" xr:uid="{00000000-0005-0000-0000-0000BA080000}"/>
    <cellStyle name="Comma 4 2" xfId="17" xr:uid="{00000000-0005-0000-0000-0000BB080000}"/>
    <cellStyle name="Comma 4 2 2" xfId="4208" xr:uid="{00000000-0005-0000-0000-0000BC080000}"/>
    <cellStyle name="Comma 4 2 2 2" xfId="5044" xr:uid="{00000000-0005-0000-0000-0000BD080000}"/>
    <cellStyle name="Comma 4 2 2 3" xfId="5627" xr:uid="{00000000-0005-0000-0000-0000BE080000}"/>
    <cellStyle name="Comma 4 2 2 4" xfId="5914" xr:uid="{00000000-0005-0000-0000-0000BF080000}"/>
    <cellStyle name="Comma 4 2 3" xfId="3680" xr:uid="{00000000-0005-0000-0000-0000C0080000}"/>
    <cellStyle name="Comma 4 2 4" xfId="4639" xr:uid="{00000000-0005-0000-0000-0000C1080000}"/>
    <cellStyle name="Comma 4 2 5" xfId="5444" xr:uid="{00000000-0005-0000-0000-0000C2080000}"/>
    <cellStyle name="Comma 4 2 6" xfId="5902" xr:uid="{00000000-0005-0000-0000-0000C3080000}"/>
    <cellStyle name="Comma 5" xfId="18" xr:uid="{00000000-0005-0000-0000-0000C4080000}"/>
    <cellStyle name="Comma 5 2" xfId="19" xr:uid="{00000000-0005-0000-0000-0000C5080000}"/>
    <cellStyle name="Comma 5 2 2" xfId="3682" xr:uid="{00000000-0005-0000-0000-0000C6080000}"/>
    <cellStyle name="Comma 5 3" xfId="20" xr:uid="{00000000-0005-0000-0000-0000C7080000}"/>
    <cellStyle name="Comma 5 3 2" xfId="3683" xr:uid="{00000000-0005-0000-0000-0000C8080000}"/>
    <cellStyle name="Comma 5 4" xfId="315" xr:uid="{00000000-0005-0000-0000-0000C9080000}"/>
    <cellStyle name="Comma 5 4 2" xfId="3712" xr:uid="{00000000-0005-0000-0000-0000CA080000}"/>
    <cellStyle name="Comma 5 5" xfId="3681" xr:uid="{00000000-0005-0000-0000-0000CB080000}"/>
    <cellStyle name="Comma 6" xfId="21" xr:uid="{00000000-0005-0000-0000-0000CC080000}"/>
    <cellStyle name="Comma 6 2" xfId="1257" xr:uid="{00000000-0005-0000-0000-0000CD080000}"/>
    <cellStyle name="Comma 6 2 2" xfId="3836" xr:uid="{00000000-0005-0000-0000-0000CE080000}"/>
    <cellStyle name="Comma 6 3" xfId="3684" xr:uid="{00000000-0005-0000-0000-0000CF080000}"/>
    <cellStyle name="Comma 7" xfId="22" xr:uid="{00000000-0005-0000-0000-0000D0080000}"/>
    <cellStyle name="Comma 7 2" xfId="1258" xr:uid="{00000000-0005-0000-0000-0000D1080000}"/>
    <cellStyle name="Comma 7 2 2" xfId="3837" xr:uid="{00000000-0005-0000-0000-0000D2080000}"/>
    <cellStyle name="Comma 7 3" xfId="1259" xr:uid="{00000000-0005-0000-0000-0000D3080000}"/>
    <cellStyle name="Comma 7 3 2" xfId="3838" xr:uid="{00000000-0005-0000-0000-0000D4080000}"/>
    <cellStyle name="Comma 7 4" xfId="1260" xr:uid="{00000000-0005-0000-0000-0000D5080000}"/>
    <cellStyle name="Comma 7 4 2" xfId="3839" xr:uid="{00000000-0005-0000-0000-0000D6080000}"/>
    <cellStyle name="Comma 7 5" xfId="3685" xr:uid="{00000000-0005-0000-0000-0000D7080000}"/>
    <cellStyle name="Comma 8" xfId="23" xr:uid="{00000000-0005-0000-0000-0000D8080000}"/>
    <cellStyle name="Comma 8 2" xfId="1261" xr:uid="{00000000-0005-0000-0000-0000D9080000}"/>
    <cellStyle name="Comma 8 2 2" xfId="3840" xr:uid="{00000000-0005-0000-0000-0000DA080000}"/>
    <cellStyle name="Comma 8 2 3" xfId="4940" xr:uid="{00000000-0005-0000-0000-0000DB080000}"/>
    <cellStyle name="Comma 8 2 4" xfId="5474" xr:uid="{00000000-0005-0000-0000-0000DC080000}"/>
    <cellStyle name="Comma 8 2 5" xfId="5907" xr:uid="{00000000-0005-0000-0000-0000DD080000}"/>
    <cellStyle name="Comma 8 3" xfId="1262" xr:uid="{00000000-0005-0000-0000-0000DE080000}"/>
    <cellStyle name="Comma 8 3 2" xfId="3841" xr:uid="{00000000-0005-0000-0000-0000DF080000}"/>
    <cellStyle name="Comma 8 3 3" xfId="4941" xr:uid="{00000000-0005-0000-0000-0000E0080000}"/>
    <cellStyle name="Comma 8 3 4" xfId="5475" xr:uid="{00000000-0005-0000-0000-0000E1080000}"/>
    <cellStyle name="Comma 8 3 5" xfId="5908" xr:uid="{00000000-0005-0000-0000-0000E2080000}"/>
    <cellStyle name="Comma 8 4" xfId="1263" xr:uid="{00000000-0005-0000-0000-0000E3080000}"/>
    <cellStyle name="Comma 8 4 2" xfId="3842" xr:uid="{00000000-0005-0000-0000-0000E4080000}"/>
    <cellStyle name="Comma 8 4 3" xfId="4942" xr:uid="{00000000-0005-0000-0000-0000E5080000}"/>
    <cellStyle name="Comma 8 4 4" xfId="5476" xr:uid="{00000000-0005-0000-0000-0000E6080000}"/>
    <cellStyle name="Comma 8 4 5" xfId="5909" xr:uid="{00000000-0005-0000-0000-0000E7080000}"/>
    <cellStyle name="Comma 8 5" xfId="3686" xr:uid="{00000000-0005-0000-0000-0000E8080000}"/>
    <cellStyle name="Comma 8 6" xfId="4642" xr:uid="{00000000-0005-0000-0000-0000E9080000}"/>
    <cellStyle name="Comma 8 7" xfId="5445" xr:uid="{00000000-0005-0000-0000-0000EA080000}"/>
    <cellStyle name="Comma 8 8" xfId="5903" xr:uid="{00000000-0005-0000-0000-0000EB080000}"/>
    <cellStyle name="Comma 9" xfId="302" xr:uid="{00000000-0005-0000-0000-0000EC080000}"/>
    <cellStyle name="Comma 9 2" xfId="1264" xr:uid="{00000000-0005-0000-0000-0000ED080000}"/>
    <cellStyle name="Comma 9 2 2" xfId="3843" xr:uid="{00000000-0005-0000-0000-0000EE080000}"/>
    <cellStyle name="Comma 9 3" xfId="3710" xr:uid="{00000000-0005-0000-0000-0000EF080000}"/>
    <cellStyle name="Comma0" xfId="1265" xr:uid="{00000000-0005-0000-0000-0000F0080000}"/>
    <cellStyle name="Commentaire" xfId="1266" xr:uid="{00000000-0005-0000-0000-0000F1080000}"/>
    <cellStyle name="Commentaire 2" xfId="1267" xr:uid="{00000000-0005-0000-0000-0000F2080000}"/>
    <cellStyle name="Commentaire 2 2" xfId="2856" xr:uid="{00000000-0005-0000-0000-0000F3080000}"/>
    <cellStyle name="Commentaire 2 2 2" xfId="4407" xr:uid="{00000000-0005-0000-0000-0000F4080000}"/>
    <cellStyle name="Commentaire 2 2 3" xfId="4365" xr:uid="{00000000-0005-0000-0000-0000F5080000}"/>
    <cellStyle name="Commentaire 2 2 4" xfId="5161" xr:uid="{00000000-0005-0000-0000-0000F6080000}"/>
    <cellStyle name="Commentaire 2 2 5" xfId="5076" xr:uid="{00000000-0005-0000-0000-0000F7080000}"/>
    <cellStyle name="Commentaire 2 2 6" xfId="5708" xr:uid="{00000000-0005-0000-0000-0000F8080000}"/>
    <cellStyle name="Commentaire 2 3" xfId="3846" xr:uid="{00000000-0005-0000-0000-0000F9080000}"/>
    <cellStyle name="Commentaire 2 4" xfId="3708" xr:uid="{00000000-0005-0000-0000-0000FA080000}"/>
    <cellStyle name="Commentaire 2 5" xfId="5365" xr:uid="{00000000-0005-0000-0000-0000FB080000}"/>
    <cellStyle name="Commentaire 2 6" xfId="5231" xr:uid="{00000000-0005-0000-0000-0000FC080000}"/>
    <cellStyle name="Commentaire 2 7" xfId="5478" xr:uid="{00000000-0005-0000-0000-0000FD080000}"/>
    <cellStyle name="Commentaire 3" xfId="2855" xr:uid="{00000000-0005-0000-0000-0000FE080000}"/>
    <cellStyle name="Commentaire 3 2" xfId="4408" xr:uid="{00000000-0005-0000-0000-0000FF080000}"/>
    <cellStyle name="Commentaire 3 3" xfId="3786" xr:uid="{00000000-0005-0000-0000-000000090000}"/>
    <cellStyle name="Commentaire 3 4" xfId="4820" xr:uid="{00000000-0005-0000-0000-000001090000}"/>
    <cellStyle name="Commentaire 3 5" xfId="4841" xr:uid="{00000000-0005-0000-0000-000002090000}"/>
    <cellStyle name="Commentaire 3 6" xfId="5709" xr:uid="{00000000-0005-0000-0000-000003090000}"/>
    <cellStyle name="Commentaire 4" xfId="3845" xr:uid="{00000000-0005-0000-0000-000004090000}"/>
    <cellStyle name="Commentaire 5" xfId="3713" xr:uid="{00000000-0005-0000-0000-000005090000}"/>
    <cellStyle name="Commentaire 6" xfId="4680" xr:uid="{00000000-0005-0000-0000-000006090000}"/>
    <cellStyle name="Commentaire 7" xfId="4997" xr:uid="{00000000-0005-0000-0000-000007090000}"/>
    <cellStyle name="Commentaire 8" xfId="5477" xr:uid="{00000000-0005-0000-0000-000008090000}"/>
    <cellStyle name="Currency 2" xfId="4209" xr:uid="{00000000-0005-0000-0000-000009090000}"/>
    <cellStyle name="Currency 3" xfId="4210" xr:uid="{00000000-0005-0000-0000-00000A090000}"/>
    <cellStyle name="Currency0" xfId="1268" xr:uid="{00000000-0005-0000-0000-00000B090000}"/>
    <cellStyle name="Data" xfId="5900" xr:uid="{00000000-0005-0000-0000-00000C090000}"/>
    <cellStyle name="Date" xfId="1269" xr:uid="{00000000-0005-0000-0000-00000D090000}"/>
    <cellStyle name="données" xfId="1270" xr:uid="{00000000-0005-0000-0000-00000E090000}"/>
    <cellStyle name="donnéesbord" xfId="1271" xr:uid="{00000000-0005-0000-0000-00000F090000}"/>
    <cellStyle name="Emphase 1" xfId="1272" xr:uid="{00000000-0005-0000-0000-000010090000}"/>
    <cellStyle name="Emphase 1 2" xfId="2857" xr:uid="{00000000-0005-0000-0000-000011090000}"/>
    <cellStyle name="Emphase 2" xfId="1273" xr:uid="{00000000-0005-0000-0000-000012090000}"/>
    <cellStyle name="Emphase 2 2" xfId="2858" xr:uid="{00000000-0005-0000-0000-000013090000}"/>
    <cellStyle name="Emphase 3" xfId="1274" xr:uid="{00000000-0005-0000-0000-000014090000}"/>
    <cellStyle name="Emphase 3 2" xfId="2859" xr:uid="{00000000-0005-0000-0000-000015090000}"/>
    <cellStyle name="Entrée" xfId="1275" xr:uid="{00000000-0005-0000-0000-000016090000}"/>
    <cellStyle name="Entrée 2" xfId="2860" xr:uid="{00000000-0005-0000-0000-000017090000}"/>
    <cellStyle name="Entrée 2 2" xfId="4412" xr:uid="{00000000-0005-0000-0000-000018090000}"/>
    <cellStyle name="Entrée 2 3" xfId="3785" xr:uid="{00000000-0005-0000-0000-000019090000}"/>
    <cellStyle name="Entrée 2 4" xfId="4819" xr:uid="{00000000-0005-0000-0000-00001A090000}"/>
    <cellStyle name="Entrée 2 5" xfId="5181" xr:uid="{00000000-0005-0000-0000-00001B090000}"/>
    <cellStyle name="Entrée 2 6" xfId="5710" xr:uid="{00000000-0005-0000-0000-00001C090000}"/>
    <cellStyle name="Entrée 3" xfId="3854" xr:uid="{00000000-0005-0000-0000-00001D090000}"/>
    <cellStyle name="Entrée 4" xfId="3707" xr:uid="{00000000-0005-0000-0000-00001E090000}"/>
    <cellStyle name="Entrée 5" xfId="5363" xr:uid="{00000000-0005-0000-0000-00001F090000}"/>
    <cellStyle name="Entrée 6" xfId="5230" xr:uid="{00000000-0005-0000-0000-000020090000}"/>
    <cellStyle name="Entrée 7" xfId="5479" xr:uid="{00000000-0005-0000-0000-000021090000}"/>
    <cellStyle name="Euro" xfId="1276" xr:uid="{00000000-0005-0000-0000-000022090000}"/>
    <cellStyle name="Euro 2" xfId="1277" xr:uid="{00000000-0005-0000-0000-000023090000}"/>
    <cellStyle name="Euro_BEN (2)" xfId="1278" xr:uid="{00000000-0005-0000-0000-000024090000}"/>
    <cellStyle name="Explanatory Text" xfId="5872" builtinId="53" customBuiltin="1"/>
    <cellStyle name="Explanatory Text 2" xfId="1279" xr:uid="{00000000-0005-0000-0000-000026090000}"/>
    <cellStyle name="Explanatory Text 2 2" xfId="2861" xr:uid="{00000000-0005-0000-0000-000027090000}"/>
    <cellStyle name="Fixed" xfId="1280" xr:uid="{00000000-0005-0000-0000-000028090000}"/>
    <cellStyle name="Footnote" xfId="1281" xr:uid="{00000000-0005-0000-0000-000029090000}"/>
    <cellStyle name="Gentia To Excel" xfId="4211" xr:uid="{00000000-0005-0000-0000-00002A090000}"/>
    <cellStyle name="Good" xfId="5862" builtinId="26" customBuiltin="1"/>
    <cellStyle name="Good 2" xfId="1282" xr:uid="{00000000-0005-0000-0000-00002C090000}"/>
    <cellStyle name="Good 2 2" xfId="2862" xr:uid="{00000000-0005-0000-0000-00002D090000}"/>
    <cellStyle name="Good 3" xfId="4212" xr:uid="{00000000-0005-0000-0000-00002E090000}"/>
    <cellStyle name="Grey" xfId="1283" xr:uid="{00000000-0005-0000-0000-00002F090000}"/>
    <cellStyle name="Heading" xfId="1284" xr:uid="{00000000-0005-0000-0000-000030090000}"/>
    <cellStyle name="Heading 1" xfId="5858" builtinId="16" customBuiltin="1"/>
    <cellStyle name="Heading 1 2" xfId="1285" xr:uid="{00000000-0005-0000-0000-000032090000}"/>
    <cellStyle name="Heading 1 2 2" xfId="2864" xr:uid="{00000000-0005-0000-0000-000033090000}"/>
    <cellStyle name="Heading 10" xfId="5910" xr:uid="{00000000-0005-0000-0000-000034090000}"/>
    <cellStyle name="Heading 2" xfId="5859" builtinId="17" customBuiltin="1"/>
    <cellStyle name="Heading 2 2" xfId="1286" xr:uid="{00000000-0005-0000-0000-000036090000}"/>
    <cellStyle name="Heading 2 2 2" xfId="2865" xr:uid="{00000000-0005-0000-0000-000037090000}"/>
    <cellStyle name="Heading 3" xfId="5860" builtinId="18" customBuiltin="1"/>
    <cellStyle name="Heading 3 2" xfId="1287" xr:uid="{00000000-0005-0000-0000-000039090000}"/>
    <cellStyle name="Heading 3 2 2" xfId="2866" xr:uid="{00000000-0005-0000-0000-00003A090000}"/>
    <cellStyle name="Heading 4" xfId="5861" builtinId="19" customBuiltin="1"/>
    <cellStyle name="Heading 4 2" xfId="1288" xr:uid="{00000000-0005-0000-0000-00003C090000}"/>
    <cellStyle name="Heading 4 2 2" xfId="2867" xr:uid="{00000000-0005-0000-0000-00003D090000}"/>
    <cellStyle name="Heading 5" xfId="2863" xr:uid="{00000000-0005-0000-0000-00003E090000}"/>
    <cellStyle name="Heading 5 2" xfId="4419" xr:uid="{00000000-0005-0000-0000-00003F090000}"/>
    <cellStyle name="Heading 5 3" xfId="4364" xr:uid="{00000000-0005-0000-0000-000040090000}"/>
    <cellStyle name="Heading 5 4" xfId="5157" xr:uid="{00000000-0005-0000-0000-000041090000}"/>
    <cellStyle name="Heading 5 5" xfId="5075" xr:uid="{00000000-0005-0000-0000-000042090000}"/>
    <cellStyle name="Heading 5 6" xfId="5711" xr:uid="{00000000-0005-0000-0000-000043090000}"/>
    <cellStyle name="Heading 6" xfId="3863" xr:uid="{00000000-0005-0000-0000-000044090000}"/>
    <cellStyle name="Heading 7" xfId="4605" xr:uid="{00000000-0005-0000-0000-000045090000}"/>
    <cellStyle name="Heading 8" xfId="5250" xr:uid="{00000000-0005-0000-0000-000046090000}"/>
    <cellStyle name="Heading 9" xfId="5480" xr:uid="{00000000-0005-0000-0000-000047090000}"/>
    <cellStyle name="Hipervínculo_IIF" xfId="1289" xr:uid="{00000000-0005-0000-0000-000048090000}"/>
    <cellStyle name="Hyperlink" xfId="1" builtinId="8"/>
    <cellStyle name="Hyperlink 2" xfId="24" xr:uid="{00000000-0005-0000-0000-00004A090000}"/>
    <cellStyle name="Hyperlink 2 2" xfId="2868" xr:uid="{00000000-0005-0000-0000-00004B090000}"/>
    <cellStyle name="Hyperlink 3" xfId="25" xr:uid="{00000000-0005-0000-0000-00004C090000}"/>
    <cellStyle name="Hyperlink 3 2" xfId="2869" xr:uid="{00000000-0005-0000-0000-00004D090000}"/>
    <cellStyle name="Hyperlink 4" xfId="26" xr:uid="{00000000-0005-0000-0000-00004E090000}"/>
    <cellStyle name="Hyperlink 4 2" xfId="1290" xr:uid="{00000000-0005-0000-0000-00004F090000}"/>
    <cellStyle name="Hyperlink 4 2 2" xfId="2871" xr:uid="{00000000-0005-0000-0000-000050090000}"/>
    <cellStyle name="Hyperlink 4 3" xfId="2870" xr:uid="{00000000-0005-0000-0000-000051090000}"/>
    <cellStyle name="Hyperlink 5" xfId="27" xr:uid="{00000000-0005-0000-0000-000052090000}"/>
    <cellStyle name="Hyperlink 5 2" xfId="2872" xr:uid="{00000000-0005-0000-0000-000053090000}"/>
    <cellStyle name="Hyperlink 6" xfId="2873" xr:uid="{00000000-0005-0000-0000-000054090000}"/>
    <cellStyle name="Hyperlink 7" xfId="1936" xr:uid="{00000000-0005-0000-0000-000055090000}"/>
    <cellStyle name="imf-one decimal" xfId="1291" xr:uid="{00000000-0005-0000-0000-000056090000}"/>
    <cellStyle name="imf-zero decimal" xfId="1292" xr:uid="{00000000-0005-0000-0000-000057090000}"/>
    <cellStyle name="Input" xfId="5865" builtinId="20" customBuiltin="1"/>
    <cellStyle name="Input [yellow]" xfId="1293" xr:uid="{00000000-0005-0000-0000-000059090000}"/>
    <cellStyle name="Input [yellow] 2" xfId="4943" xr:uid="{00000000-0005-0000-0000-00005A090000}"/>
    <cellStyle name="Input [yellow] 3" xfId="5014" xr:uid="{00000000-0005-0000-0000-00005B090000}"/>
    <cellStyle name="Input [yellow] 4" xfId="5481" xr:uid="{00000000-0005-0000-0000-00005C090000}"/>
    <cellStyle name="Input 10" xfId="1294" xr:uid="{00000000-0005-0000-0000-00005D090000}"/>
    <cellStyle name="Input 10 2" xfId="2874" xr:uid="{00000000-0005-0000-0000-00005E090000}"/>
    <cellStyle name="Input 10 2 2" xfId="4427" xr:uid="{00000000-0005-0000-0000-00005F090000}"/>
    <cellStyle name="Input 10 2 3" xfId="4363" xr:uid="{00000000-0005-0000-0000-000060090000}"/>
    <cellStyle name="Input 10 2 4" xfId="5153" xr:uid="{00000000-0005-0000-0000-000061090000}"/>
    <cellStyle name="Input 10 2 5" xfId="5284" xr:uid="{00000000-0005-0000-0000-000062090000}"/>
    <cellStyle name="Input 10 2 6" xfId="5712" xr:uid="{00000000-0005-0000-0000-000063090000}"/>
    <cellStyle name="Input 10 3" xfId="3873" xr:uid="{00000000-0005-0000-0000-000064090000}"/>
    <cellStyle name="Input 10 4" xfId="4042" xr:uid="{00000000-0005-0000-0000-000065090000}"/>
    <cellStyle name="Input 10 5" xfId="4676" xr:uid="{00000000-0005-0000-0000-000066090000}"/>
    <cellStyle name="Input 10 6" xfId="5362" xr:uid="{00000000-0005-0000-0000-000067090000}"/>
    <cellStyle name="Input 10 7" xfId="5482" xr:uid="{00000000-0005-0000-0000-000068090000}"/>
    <cellStyle name="Input 100" xfId="1295" xr:uid="{00000000-0005-0000-0000-000069090000}"/>
    <cellStyle name="Input 100 2" xfId="2875" xr:uid="{00000000-0005-0000-0000-00006A090000}"/>
    <cellStyle name="Input 100 2 2" xfId="4428" xr:uid="{00000000-0005-0000-0000-00006B090000}"/>
    <cellStyle name="Input 100 2 3" xfId="3784" xr:uid="{00000000-0005-0000-0000-00006C090000}"/>
    <cellStyle name="Input 100 2 4" xfId="4811" xr:uid="{00000000-0005-0000-0000-00006D090000}"/>
    <cellStyle name="Input 100 2 5" xfId="5180" xr:uid="{00000000-0005-0000-0000-00006E090000}"/>
    <cellStyle name="Input 100 2 6" xfId="5713" xr:uid="{00000000-0005-0000-0000-00006F090000}"/>
    <cellStyle name="Input 100 3" xfId="3874" xr:uid="{00000000-0005-0000-0000-000070090000}"/>
    <cellStyle name="Input 100 4" xfId="3706" xr:uid="{00000000-0005-0000-0000-000071090000}"/>
    <cellStyle name="Input 100 5" xfId="5354" xr:uid="{00000000-0005-0000-0000-000072090000}"/>
    <cellStyle name="Input 100 6" xfId="4889" xr:uid="{00000000-0005-0000-0000-000073090000}"/>
    <cellStyle name="Input 100 7" xfId="5483" xr:uid="{00000000-0005-0000-0000-000074090000}"/>
    <cellStyle name="Input 101" xfId="1296" xr:uid="{00000000-0005-0000-0000-000075090000}"/>
    <cellStyle name="Input 101 2" xfId="2876" xr:uid="{00000000-0005-0000-0000-000076090000}"/>
    <cellStyle name="Input 101 2 2" xfId="4429" xr:uid="{00000000-0005-0000-0000-000077090000}"/>
    <cellStyle name="Input 101 2 3" xfId="4362" xr:uid="{00000000-0005-0000-0000-000078090000}"/>
    <cellStyle name="Input 101 2 4" xfId="5152" xr:uid="{00000000-0005-0000-0000-000079090000}"/>
    <cellStyle name="Input 101 2 5" xfId="4734" xr:uid="{00000000-0005-0000-0000-00007A090000}"/>
    <cellStyle name="Input 101 2 6" xfId="5714" xr:uid="{00000000-0005-0000-0000-00007B090000}"/>
    <cellStyle name="Input 101 3" xfId="3875" xr:uid="{00000000-0005-0000-0000-00007C090000}"/>
    <cellStyle name="Input 101 4" xfId="4604" xr:uid="{00000000-0005-0000-0000-00007D090000}"/>
    <cellStyle name="Input 101 5" xfId="5353" xr:uid="{00000000-0005-0000-0000-00007E090000}"/>
    <cellStyle name="Input 101 6" xfId="4870" xr:uid="{00000000-0005-0000-0000-00007F090000}"/>
    <cellStyle name="Input 101 7" xfId="5484" xr:uid="{00000000-0005-0000-0000-000080090000}"/>
    <cellStyle name="Input 102" xfId="1297" xr:uid="{00000000-0005-0000-0000-000081090000}"/>
    <cellStyle name="Input 102 2" xfId="2877" xr:uid="{00000000-0005-0000-0000-000082090000}"/>
    <cellStyle name="Input 102 2 2" xfId="4430" xr:uid="{00000000-0005-0000-0000-000083090000}"/>
    <cellStyle name="Input 102 2 3" xfId="3783" xr:uid="{00000000-0005-0000-0000-000084090000}"/>
    <cellStyle name="Input 102 2 4" xfId="4810" xr:uid="{00000000-0005-0000-0000-000085090000}"/>
    <cellStyle name="Input 102 2 5" xfId="4696" xr:uid="{00000000-0005-0000-0000-000086090000}"/>
    <cellStyle name="Input 102 2 6" xfId="5715" xr:uid="{00000000-0005-0000-0000-000087090000}"/>
    <cellStyle name="Input 102 3" xfId="3876" xr:uid="{00000000-0005-0000-0000-000088090000}"/>
    <cellStyle name="Input 102 4" xfId="4603" xr:uid="{00000000-0005-0000-0000-000089090000}"/>
    <cellStyle name="Input 102 5" xfId="4993" xr:uid="{00000000-0005-0000-0000-00008A090000}"/>
    <cellStyle name="Input 102 6" xfId="4708" xr:uid="{00000000-0005-0000-0000-00008B090000}"/>
    <cellStyle name="Input 102 7" xfId="5485" xr:uid="{00000000-0005-0000-0000-00008C090000}"/>
    <cellStyle name="Input 103" xfId="1298" xr:uid="{00000000-0005-0000-0000-00008D090000}"/>
    <cellStyle name="Input 103 2" xfId="2878" xr:uid="{00000000-0005-0000-0000-00008E090000}"/>
    <cellStyle name="Input 103 2 2" xfId="4431" xr:uid="{00000000-0005-0000-0000-00008F090000}"/>
    <cellStyle name="Input 103 2 3" xfId="4361" xr:uid="{00000000-0005-0000-0000-000090090000}"/>
    <cellStyle name="Input 103 2 4" xfId="5151" xr:uid="{00000000-0005-0000-0000-000091090000}"/>
    <cellStyle name="Input 103 2 5" xfId="4957" xr:uid="{00000000-0005-0000-0000-000092090000}"/>
    <cellStyle name="Input 103 2 6" xfId="5716" xr:uid="{00000000-0005-0000-0000-000093090000}"/>
    <cellStyle name="Input 103 3" xfId="3877" xr:uid="{00000000-0005-0000-0000-000094090000}"/>
    <cellStyle name="Input 103 4" xfId="4041" xr:uid="{00000000-0005-0000-0000-000095090000}"/>
    <cellStyle name="Input 103 5" xfId="4675" xr:uid="{00000000-0005-0000-0000-000096090000}"/>
    <cellStyle name="Input 103 6" xfId="5160" xr:uid="{00000000-0005-0000-0000-000097090000}"/>
    <cellStyle name="Input 103 7" xfId="5486" xr:uid="{00000000-0005-0000-0000-000098090000}"/>
    <cellStyle name="Input 104" xfId="1299" xr:uid="{00000000-0005-0000-0000-000099090000}"/>
    <cellStyle name="Input 104 2" xfId="2879" xr:uid="{00000000-0005-0000-0000-00009A090000}"/>
    <cellStyle name="Input 104 2 2" xfId="4432" xr:uid="{00000000-0005-0000-0000-00009B090000}"/>
    <cellStyle name="Input 104 2 3" xfId="3782" xr:uid="{00000000-0005-0000-0000-00009C090000}"/>
    <cellStyle name="Input 104 2 4" xfId="4809" xr:uid="{00000000-0005-0000-0000-00009D090000}"/>
    <cellStyle name="Input 104 2 5" xfId="4840" xr:uid="{00000000-0005-0000-0000-00009E090000}"/>
    <cellStyle name="Input 104 2 6" xfId="5717" xr:uid="{00000000-0005-0000-0000-00009F090000}"/>
    <cellStyle name="Input 104 3" xfId="3878" xr:uid="{00000000-0005-0000-0000-0000A0090000}"/>
    <cellStyle name="Input 104 4" xfId="3705" xr:uid="{00000000-0005-0000-0000-0000A1090000}"/>
    <cellStyle name="Input 104 5" xfId="5352" xr:uid="{00000000-0005-0000-0000-0000A2090000}"/>
    <cellStyle name="Input 104 6" xfId="4938" xr:uid="{00000000-0005-0000-0000-0000A3090000}"/>
    <cellStyle name="Input 104 7" xfId="5487" xr:uid="{00000000-0005-0000-0000-0000A4090000}"/>
    <cellStyle name="Input 105" xfId="1300" xr:uid="{00000000-0005-0000-0000-0000A5090000}"/>
    <cellStyle name="Input 105 2" xfId="2880" xr:uid="{00000000-0005-0000-0000-0000A6090000}"/>
    <cellStyle name="Input 105 2 2" xfId="4433" xr:uid="{00000000-0005-0000-0000-0000A7090000}"/>
    <cellStyle name="Input 105 2 3" xfId="4360" xr:uid="{00000000-0005-0000-0000-0000A8090000}"/>
    <cellStyle name="Input 105 2 4" xfId="5150" xr:uid="{00000000-0005-0000-0000-0000A9090000}"/>
    <cellStyle name="Input 105 2 5" xfId="5074" xr:uid="{00000000-0005-0000-0000-0000AA090000}"/>
    <cellStyle name="Input 105 2 6" xfId="5718" xr:uid="{00000000-0005-0000-0000-0000AB090000}"/>
    <cellStyle name="Input 105 3" xfId="3879" xr:uid="{00000000-0005-0000-0000-0000AC090000}"/>
    <cellStyle name="Input 105 4" xfId="4602" xr:uid="{00000000-0005-0000-0000-0000AD090000}"/>
    <cellStyle name="Input 105 5" xfId="5351" xr:uid="{00000000-0005-0000-0000-0000AE090000}"/>
    <cellStyle name="Input 105 6" xfId="5208" xr:uid="{00000000-0005-0000-0000-0000AF090000}"/>
    <cellStyle name="Input 105 7" xfId="5488" xr:uid="{00000000-0005-0000-0000-0000B0090000}"/>
    <cellStyle name="Input 106" xfId="1301" xr:uid="{00000000-0005-0000-0000-0000B1090000}"/>
    <cellStyle name="Input 106 2" xfId="2881" xr:uid="{00000000-0005-0000-0000-0000B2090000}"/>
    <cellStyle name="Input 106 2 2" xfId="4434" xr:uid="{00000000-0005-0000-0000-0000B3090000}"/>
    <cellStyle name="Input 106 2 3" xfId="3781" xr:uid="{00000000-0005-0000-0000-0000B4090000}"/>
    <cellStyle name="Input 106 2 4" xfId="4808" xr:uid="{00000000-0005-0000-0000-0000B5090000}"/>
    <cellStyle name="Input 106 2 5" xfId="5385" xr:uid="{00000000-0005-0000-0000-0000B6090000}"/>
    <cellStyle name="Input 106 2 6" xfId="5719" xr:uid="{00000000-0005-0000-0000-0000B7090000}"/>
    <cellStyle name="Input 106 3" xfId="3880" xr:uid="{00000000-0005-0000-0000-0000B8090000}"/>
    <cellStyle name="Input 106 4" xfId="4601" xr:uid="{00000000-0005-0000-0000-0000B9090000}"/>
    <cellStyle name="Input 106 5" xfId="4992" xr:uid="{00000000-0005-0000-0000-0000BA090000}"/>
    <cellStyle name="Input 106 6" xfId="5414" xr:uid="{00000000-0005-0000-0000-0000BB090000}"/>
    <cellStyle name="Input 106 7" xfId="5489" xr:uid="{00000000-0005-0000-0000-0000BC090000}"/>
    <cellStyle name="Input 107" xfId="1302" xr:uid="{00000000-0005-0000-0000-0000BD090000}"/>
    <cellStyle name="Input 107 2" xfId="2882" xr:uid="{00000000-0005-0000-0000-0000BE090000}"/>
    <cellStyle name="Input 107 2 2" xfId="4435" xr:uid="{00000000-0005-0000-0000-0000BF090000}"/>
    <cellStyle name="Input 107 2 3" xfId="4359" xr:uid="{00000000-0005-0000-0000-0000C0090000}"/>
    <cellStyle name="Input 107 2 4" xfId="5149" xr:uid="{00000000-0005-0000-0000-0000C1090000}"/>
    <cellStyle name="Input 107 2 5" xfId="5283" xr:uid="{00000000-0005-0000-0000-0000C2090000}"/>
    <cellStyle name="Input 107 2 6" xfId="5720" xr:uid="{00000000-0005-0000-0000-0000C3090000}"/>
    <cellStyle name="Input 107 3" xfId="3881" xr:uid="{00000000-0005-0000-0000-0000C4090000}"/>
    <cellStyle name="Input 107 4" xfId="4040" xr:uid="{00000000-0005-0000-0000-0000C5090000}"/>
    <cellStyle name="Input 107 5" xfId="4674" xr:uid="{00000000-0005-0000-0000-0000C6090000}"/>
    <cellStyle name="Input 107 6" xfId="5361" xr:uid="{00000000-0005-0000-0000-0000C7090000}"/>
    <cellStyle name="Input 107 7" xfId="5490" xr:uid="{00000000-0005-0000-0000-0000C8090000}"/>
    <cellStyle name="Input 108" xfId="1303" xr:uid="{00000000-0005-0000-0000-0000C9090000}"/>
    <cellStyle name="Input 108 2" xfId="2883" xr:uid="{00000000-0005-0000-0000-0000CA090000}"/>
    <cellStyle name="Input 108 2 2" xfId="4436" xr:uid="{00000000-0005-0000-0000-0000CB090000}"/>
    <cellStyle name="Input 108 2 3" xfId="3780" xr:uid="{00000000-0005-0000-0000-0000CC090000}"/>
    <cellStyle name="Input 108 2 4" xfId="4807" xr:uid="{00000000-0005-0000-0000-0000CD090000}"/>
    <cellStyle name="Input 108 2 5" xfId="5179" xr:uid="{00000000-0005-0000-0000-0000CE090000}"/>
    <cellStyle name="Input 108 2 6" xfId="5721" xr:uid="{00000000-0005-0000-0000-0000CF090000}"/>
    <cellStyle name="Input 108 3" xfId="3882" xr:uid="{00000000-0005-0000-0000-0000D0090000}"/>
    <cellStyle name="Input 108 4" xfId="3704" xr:uid="{00000000-0005-0000-0000-0000D1090000}"/>
    <cellStyle name="Input 108 5" xfId="5350" xr:uid="{00000000-0005-0000-0000-0000D2090000}"/>
    <cellStyle name="Input 108 6" xfId="5420" xr:uid="{00000000-0005-0000-0000-0000D3090000}"/>
    <cellStyle name="Input 108 7" xfId="5491" xr:uid="{00000000-0005-0000-0000-0000D4090000}"/>
    <cellStyle name="Input 109" xfId="1304" xr:uid="{00000000-0005-0000-0000-0000D5090000}"/>
    <cellStyle name="Input 109 2" xfId="2884" xr:uid="{00000000-0005-0000-0000-0000D6090000}"/>
    <cellStyle name="Input 109 2 2" xfId="4437" xr:uid="{00000000-0005-0000-0000-0000D7090000}"/>
    <cellStyle name="Input 109 2 3" xfId="4358" xr:uid="{00000000-0005-0000-0000-0000D8090000}"/>
    <cellStyle name="Input 109 2 4" xfId="5148" xr:uid="{00000000-0005-0000-0000-0000D9090000}"/>
    <cellStyle name="Input 109 2 5" xfId="4733" xr:uid="{00000000-0005-0000-0000-0000DA090000}"/>
    <cellStyle name="Input 109 2 6" xfId="5722" xr:uid="{00000000-0005-0000-0000-0000DB090000}"/>
    <cellStyle name="Input 109 3" xfId="3883" xr:uid="{00000000-0005-0000-0000-0000DC090000}"/>
    <cellStyle name="Input 109 4" xfId="4600" xr:uid="{00000000-0005-0000-0000-0000DD090000}"/>
    <cellStyle name="Input 109 5" xfId="5349" xr:uid="{00000000-0005-0000-0000-0000DE090000}"/>
    <cellStyle name="Input 109 6" xfId="4869" xr:uid="{00000000-0005-0000-0000-0000DF090000}"/>
    <cellStyle name="Input 109 7" xfId="5492" xr:uid="{00000000-0005-0000-0000-0000E0090000}"/>
    <cellStyle name="Input 11" xfId="1305" xr:uid="{00000000-0005-0000-0000-0000E1090000}"/>
    <cellStyle name="Input 11 2" xfId="2885" xr:uid="{00000000-0005-0000-0000-0000E2090000}"/>
    <cellStyle name="Input 11 2 2" xfId="4438" xr:uid="{00000000-0005-0000-0000-0000E3090000}"/>
    <cellStyle name="Input 11 2 3" xfId="3779" xr:uid="{00000000-0005-0000-0000-0000E4090000}"/>
    <cellStyle name="Input 11 2 4" xfId="4806" xr:uid="{00000000-0005-0000-0000-0000E5090000}"/>
    <cellStyle name="Input 11 2 5" xfId="4695" xr:uid="{00000000-0005-0000-0000-0000E6090000}"/>
    <cellStyle name="Input 11 2 6" xfId="5723" xr:uid="{00000000-0005-0000-0000-0000E7090000}"/>
    <cellStyle name="Input 11 3" xfId="3884" xr:uid="{00000000-0005-0000-0000-0000E8090000}"/>
    <cellStyle name="Input 11 4" xfId="4599" xr:uid="{00000000-0005-0000-0000-0000E9090000}"/>
    <cellStyle name="Input 11 5" xfId="4991" xr:uid="{00000000-0005-0000-0000-0000EA090000}"/>
    <cellStyle name="Input 11 6" xfId="5413" xr:uid="{00000000-0005-0000-0000-0000EB090000}"/>
    <cellStyle name="Input 11 7" xfId="5493" xr:uid="{00000000-0005-0000-0000-0000EC090000}"/>
    <cellStyle name="Input 110" xfId="1306" xr:uid="{00000000-0005-0000-0000-0000ED090000}"/>
    <cellStyle name="Input 110 2" xfId="2886" xr:uid="{00000000-0005-0000-0000-0000EE090000}"/>
    <cellStyle name="Input 110 2 2" xfId="4439" xr:uid="{00000000-0005-0000-0000-0000EF090000}"/>
    <cellStyle name="Input 110 2 3" xfId="4357" xr:uid="{00000000-0005-0000-0000-0000F0090000}"/>
    <cellStyle name="Input 110 2 4" xfId="5147" xr:uid="{00000000-0005-0000-0000-0000F1090000}"/>
    <cellStyle name="Input 110 2 5" xfId="4956" xr:uid="{00000000-0005-0000-0000-0000F2090000}"/>
    <cellStyle name="Input 110 2 6" xfId="5724" xr:uid="{00000000-0005-0000-0000-0000F3090000}"/>
    <cellStyle name="Input 110 3" xfId="3885" xr:uid="{00000000-0005-0000-0000-0000F4090000}"/>
    <cellStyle name="Input 110 4" xfId="4039" xr:uid="{00000000-0005-0000-0000-0000F5090000}"/>
    <cellStyle name="Input 110 5" xfId="4673" xr:uid="{00000000-0005-0000-0000-0000F6090000}"/>
    <cellStyle name="Input 110 6" xfId="5207" xr:uid="{00000000-0005-0000-0000-0000F7090000}"/>
    <cellStyle name="Input 110 7" xfId="5494" xr:uid="{00000000-0005-0000-0000-0000F8090000}"/>
    <cellStyle name="Input 111" xfId="1307" xr:uid="{00000000-0005-0000-0000-0000F9090000}"/>
    <cellStyle name="Input 111 2" xfId="2887" xr:uid="{00000000-0005-0000-0000-0000FA090000}"/>
    <cellStyle name="Input 111 2 2" xfId="4440" xr:uid="{00000000-0005-0000-0000-0000FB090000}"/>
    <cellStyle name="Input 111 2 3" xfId="3778" xr:uid="{00000000-0005-0000-0000-0000FC090000}"/>
    <cellStyle name="Input 111 2 4" xfId="4805" xr:uid="{00000000-0005-0000-0000-0000FD090000}"/>
    <cellStyle name="Input 111 2 5" xfId="4839" xr:uid="{00000000-0005-0000-0000-0000FE090000}"/>
    <cellStyle name="Input 111 2 6" xfId="5725" xr:uid="{00000000-0005-0000-0000-0000FF090000}"/>
    <cellStyle name="Input 111 3" xfId="3886" xr:uid="{00000000-0005-0000-0000-0000000A0000}"/>
    <cellStyle name="Input 111 4" xfId="3703" xr:uid="{00000000-0005-0000-0000-0000010A0000}"/>
    <cellStyle name="Input 111 5" xfId="5348" xr:uid="{00000000-0005-0000-0000-0000020A0000}"/>
    <cellStyle name="Input 111 6" xfId="4996" xr:uid="{00000000-0005-0000-0000-0000030A0000}"/>
    <cellStyle name="Input 111 7" xfId="5495" xr:uid="{00000000-0005-0000-0000-0000040A0000}"/>
    <cellStyle name="Input 112" xfId="1308" xr:uid="{00000000-0005-0000-0000-0000050A0000}"/>
    <cellStyle name="Input 112 2" xfId="2888" xr:uid="{00000000-0005-0000-0000-0000060A0000}"/>
    <cellStyle name="Input 112 2 2" xfId="4441" xr:uid="{00000000-0005-0000-0000-0000070A0000}"/>
    <cellStyle name="Input 112 2 3" xfId="4356" xr:uid="{00000000-0005-0000-0000-0000080A0000}"/>
    <cellStyle name="Input 112 2 4" xfId="5146" xr:uid="{00000000-0005-0000-0000-0000090A0000}"/>
    <cellStyle name="Input 112 2 5" xfId="5073" xr:uid="{00000000-0005-0000-0000-00000A0A0000}"/>
    <cellStyle name="Input 112 2 6" xfId="5726" xr:uid="{00000000-0005-0000-0000-00000B0A0000}"/>
    <cellStyle name="Input 112 3" xfId="3887" xr:uid="{00000000-0005-0000-0000-00000C0A0000}"/>
    <cellStyle name="Input 112 4" xfId="4598" xr:uid="{00000000-0005-0000-0000-00000D0A0000}"/>
    <cellStyle name="Input 112 5" xfId="5347" xr:uid="{00000000-0005-0000-0000-00000E0A0000}"/>
    <cellStyle name="Input 112 6" xfId="5211" xr:uid="{00000000-0005-0000-0000-00000F0A0000}"/>
    <cellStyle name="Input 112 7" xfId="5496" xr:uid="{00000000-0005-0000-0000-0000100A0000}"/>
    <cellStyle name="Input 113" xfId="1309" xr:uid="{00000000-0005-0000-0000-0000110A0000}"/>
    <cellStyle name="Input 113 2" xfId="2889" xr:uid="{00000000-0005-0000-0000-0000120A0000}"/>
    <cellStyle name="Input 113 2 2" xfId="4442" xr:uid="{00000000-0005-0000-0000-0000130A0000}"/>
    <cellStyle name="Input 113 2 3" xfId="3777" xr:uid="{00000000-0005-0000-0000-0000140A0000}"/>
    <cellStyle name="Input 113 2 4" xfId="4804" xr:uid="{00000000-0005-0000-0000-0000150A0000}"/>
    <cellStyle name="Input 113 2 5" xfId="5384" xr:uid="{00000000-0005-0000-0000-0000160A0000}"/>
    <cellStyle name="Input 113 2 6" xfId="5727" xr:uid="{00000000-0005-0000-0000-0000170A0000}"/>
    <cellStyle name="Input 113 3" xfId="3888" xr:uid="{00000000-0005-0000-0000-0000180A0000}"/>
    <cellStyle name="Input 113 4" xfId="4597" xr:uid="{00000000-0005-0000-0000-0000190A0000}"/>
    <cellStyle name="Input 113 5" xfId="4990" xr:uid="{00000000-0005-0000-0000-00001A0A0000}"/>
    <cellStyle name="Input 113 6" xfId="5013" xr:uid="{00000000-0005-0000-0000-00001B0A0000}"/>
    <cellStyle name="Input 113 7" xfId="5497" xr:uid="{00000000-0005-0000-0000-00001C0A0000}"/>
    <cellStyle name="Input 114" xfId="1310" xr:uid="{00000000-0005-0000-0000-00001D0A0000}"/>
    <cellStyle name="Input 114 2" xfId="2890" xr:uid="{00000000-0005-0000-0000-00001E0A0000}"/>
    <cellStyle name="Input 114 2 2" xfId="4443" xr:uid="{00000000-0005-0000-0000-00001F0A0000}"/>
    <cellStyle name="Input 114 2 3" xfId="4355" xr:uid="{00000000-0005-0000-0000-0000200A0000}"/>
    <cellStyle name="Input 114 2 4" xfId="5145" xr:uid="{00000000-0005-0000-0000-0000210A0000}"/>
    <cellStyle name="Input 114 2 5" xfId="5282" xr:uid="{00000000-0005-0000-0000-0000220A0000}"/>
    <cellStyle name="Input 114 2 6" xfId="5728" xr:uid="{00000000-0005-0000-0000-0000230A0000}"/>
    <cellStyle name="Input 114 3" xfId="3889" xr:uid="{00000000-0005-0000-0000-0000240A0000}"/>
    <cellStyle name="Input 114 4" xfId="4038" xr:uid="{00000000-0005-0000-0000-0000250A0000}"/>
    <cellStyle name="Input 114 5" xfId="4672" xr:uid="{00000000-0005-0000-0000-0000260A0000}"/>
    <cellStyle name="Input 114 6" xfId="4868" xr:uid="{00000000-0005-0000-0000-0000270A0000}"/>
    <cellStyle name="Input 114 7" xfId="5498" xr:uid="{00000000-0005-0000-0000-0000280A0000}"/>
    <cellStyle name="Input 115" xfId="1311" xr:uid="{00000000-0005-0000-0000-0000290A0000}"/>
    <cellStyle name="Input 115 2" xfId="2891" xr:uid="{00000000-0005-0000-0000-00002A0A0000}"/>
    <cellStyle name="Input 115 2 2" xfId="4444" xr:uid="{00000000-0005-0000-0000-00002B0A0000}"/>
    <cellStyle name="Input 115 2 3" xfId="3776" xr:uid="{00000000-0005-0000-0000-00002C0A0000}"/>
    <cellStyle name="Input 115 2 4" xfId="4803" xr:uid="{00000000-0005-0000-0000-00002D0A0000}"/>
    <cellStyle name="Input 115 2 5" xfId="5178" xr:uid="{00000000-0005-0000-0000-00002E0A0000}"/>
    <cellStyle name="Input 115 2 6" xfId="5729" xr:uid="{00000000-0005-0000-0000-00002F0A0000}"/>
    <cellStyle name="Input 115 3" xfId="3890" xr:uid="{00000000-0005-0000-0000-0000300A0000}"/>
    <cellStyle name="Input 115 4" xfId="4596" xr:uid="{00000000-0005-0000-0000-0000310A0000}"/>
    <cellStyle name="Input 115 5" xfId="5346" xr:uid="{00000000-0005-0000-0000-0000320A0000}"/>
    <cellStyle name="Input 115 6" xfId="5245" xr:uid="{00000000-0005-0000-0000-0000330A0000}"/>
    <cellStyle name="Input 115 7" xfId="5499" xr:uid="{00000000-0005-0000-0000-0000340A0000}"/>
    <cellStyle name="Input 116" xfId="1312" xr:uid="{00000000-0005-0000-0000-0000350A0000}"/>
    <cellStyle name="Input 116 2" xfId="2892" xr:uid="{00000000-0005-0000-0000-0000360A0000}"/>
    <cellStyle name="Input 116 2 2" xfId="4445" xr:uid="{00000000-0005-0000-0000-0000370A0000}"/>
    <cellStyle name="Input 116 2 3" xfId="4354" xr:uid="{00000000-0005-0000-0000-0000380A0000}"/>
    <cellStyle name="Input 116 2 4" xfId="5144" xr:uid="{00000000-0005-0000-0000-0000390A0000}"/>
    <cellStyle name="Input 116 2 5" xfId="4732" xr:uid="{00000000-0005-0000-0000-00003A0A0000}"/>
    <cellStyle name="Input 116 2 6" xfId="5730" xr:uid="{00000000-0005-0000-0000-00003B0A0000}"/>
    <cellStyle name="Input 116 3" xfId="3891" xr:uid="{00000000-0005-0000-0000-00003C0A0000}"/>
    <cellStyle name="Input 116 4" xfId="4037" xr:uid="{00000000-0005-0000-0000-00003D0A0000}"/>
    <cellStyle name="Input 116 5" xfId="5345" xr:uid="{00000000-0005-0000-0000-00003E0A0000}"/>
    <cellStyle name="Input 116 6" xfId="4871" xr:uid="{00000000-0005-0000-0000-00003F0A0000}"/>
    <cellStyle name="Input 116 7" xfId="5500" xr:uid="{00000000-0005-0000-0000-0000400A0000}"/>
    <cellStyle name="Input 117" xfId="1313" xr:uid="{00000000-0005-0000-0000-0000410A0000}"/>
    <cellStyle name="Input 117 2" xfId="2893" xr:uid="{00000000-0005-0000-0000-0000420A0000}"/>
    <cellStyle name="Input 117 2 2" xfId="4446" xr:uid="{00000000-0005-0000-0000-0000430A0000}"/>
    <cellStyle name="Input 117 2 3" xfId="3775" xr:uid="{00000000-0005-0000-0000-0000440A0000}"/>
    <cellStyle name="Input 117 2 4" xfId="4802" xr:uid="{00000000-0005-0000-0000-0000450A0000}"/>
    <cellStyle name="Input 117 2 5" xfId="4694" xr:uid="{00000000-0005-0000-0000-0000460A0000}"/>
    <cellStyle name="Input 117 2 6" xfId="5731" xr:uid="{00000000-0005-0000-0000-0000470A0000}"/>
    <cellStyle name="Input 117 3" xfId="3892" xr:uid="{00000000-0005-0000-0000-0000480A0000}"/>
    <cellStyle name="Input 117 4" xfId="3702" xr:uid="{00000000-0005-0000-0000-0000490A0000}"/>
    <cellStyle name="Input 117 5" xfId="4989" xr:uid="{00000000-0005-0000-0000-00004A0A0000}"/>
    <cellStyle name="Input 117 6" xfId="4707" xr:uid="{00000000-0005-0000-0000-00004B0A0000}"/>
    <cellStyle name="Input 117 7" xfId="5501" xr:uid="{00000000-0005-0000-0000-00004C0A0000}"/>
    <cellStyle name="Input 118" xfId="1314" xr:uid="{00000000-0005-0000-0000-00004D0A0000}"/>
    <cellStyle name="Input 118 2" xfId="2894" xr:uid="{00000000-0005-0000-0000-00004E0A0000}"/>
    <cellStyle name="Input 118 2 2" xfId="4447" xr:uid="{00000000-0005-0000-0000-00004F0A0000}"/>
    <cellStyle name="Input 118 2 3" xfId="4353" xr:uid="{00000000-0005-0000-0000-0000500A0000}"/>
    <cellStyle name="Input 118 2 4" xfId="5143" xr:uid="{00000000-0005-0000-0000-0000510A0000}"/>
    <cellStyle name="Input 118 2 5" xfId="4955" xr:uid="{00000000-0005-0000-0000-0000520A0000}"/>
    <cellStyle name="Input 118 2 6" xfId="5732" xr:uid="{00000000-0005-0000-0000-0000530A0000}"/>
    <cellStyle name="Input 118 3" xfId="3893" xr:uid="{00000000-0005-0000-0000-0000540A0000}"/>
    <cellStyle name="Input 118 4" xfId="4595" xr:uid="{00000000-0005-0000-0000-0000550A0000}"/>
    <cellStyle name="Input 118 5" xfId="4671" xr:uid="{00000000-0005-0000-0000-0000560A0000}"/>
    <cellStyle name="Input 118 6" xfId="5206" xr:uid="{00000000-0005-0000-0000-0000570A0000}"/>
    <cellStyle name="Input 118 7" xfId="5502" xr:uid="{00000000-0005-0000-0000-0000580A0000}"/>
    <cellStyle name="Input 119" xfId="1315" xr:uid="{00000000-0005-0000-0000-0000590A0000}"/>
    <cellStyle name="Input 119 2" xfId="2895" xr:uid="{00000000-0005-0000-0000-00005A0A0000}"/>
    <cellStyle name="Input 119 2 2" xfId="4448" xr:uid="{00000000-0005-0000-0000-00005B0A0000}"/>
    <cellStyle name="Input 119 2 3" xfId="3774" xr:uid="{00000000-0005-0000-0000-00005C0A0000}"/>
    <cellStyle name="Input 119 2 4" xfId="4801" xr:uid="{00000000-0005-0000-0000-00005D0A0000}"/>
    <cellStyle name="Input 119 2 5" xfId="4838" xr:uid="{00000000-0005-0000-0000-00005E0A0000}"/>
    <cellStyle name="Input 119 2 6" xfId="5733" xr:uid="{00000000-0005-0000-0000-00005F0A0000}"/>
    <cellStyle name="Input 119 3" xfId="3894" xr:uid="{00000000-0005-0000-0000-0000600A0000}"/>
    <cellStyle name="Input 119 4" xfId="4594" xr:uid="{00000000-0005-0000-0000-0000610A0000}"/>
    <cellStyle name="Input 119 5" xfId="5344" xr:uid="{00000000-0005-0000-0000-0000620A0000}"/>
    <cellStyle name="Input 119 6" xfId="4679" xr:uid="{00000000-0005-0000-0000-0000630A0000}"/>
    <cellStyle name="Input 119 7" xfId="5503" xr:uid="{00000000-0005-0000-0000-0000640A0000}"/>
    <cellStyle name="Input 12" xfId="1316" xr:uid="{00000000-0005-0000-0000-0000650A0000}"/>
    <cellStyle name="Input 12 2" xfId="2896" xr:uid="{00000000-0005-0000-0000-0000660A0000}"/>
    <cellStyle name="Input 12 2 2" xfId="4449" xr:uid="{00000000-0005-0000-0000-0000670A0000}"/>
    <cellStyle name="Input 12 2 3" xfId="4352" xr:uid="{00000000-0005-0000-0000-0000680A0000}"/>
    <cellStyle name="Input 12 2 4" xfId="5142" xr:uid="{00000000-0005-0000-0000-0000690A0000}"/>
    <cellStyle name="Input 12 2 5" xfId="5072" xr:uid="{00000000-0005-0000-0000-00006A0A0000}"/>
    <cellStyle name="Input 12 2 6" xfId="5734" xr:uid="{00000000-0005-0000-0000-00006B0A0000}"/>
    <cellStyle name="Input 12 3" xfId="3895" xr:uid="{00000000-0005-0000-0000-00006C0A0000}"/>
    <cellStyle name="Input 12 4" xfId="4036" xr:uid="{00000000-0005-0000-0000-00006D0A0000}"/>
    <cellStyle name="Input 12 5" xfId="5343" xr:uid="{00000000-0005-0000-0000-00006E0A0000}"/>
    <cellStyle name="Input 12 6" xfId="4717" xr:uid="{00000000-0005-0000-0000-00006F0A0000}"/>
    <cellStyle name="Input 12 7" xfId="5504" xr:uid="{00000000-0005-0000-0000-0000700A0000}"/>
    <cellStyle name="Input 120" xfId="1317" xr:uid="{00000000-0005-0000-0000-0000710A0000}"/>
    <cellStyle name="Input 120 2" xfId="2897" xr:uid="{00000000-0005-0000-0000-0000720A0000}"/>
    <cellStyle name="Input 120 2 2" xfId="4450" xr:uid="{00000000-0005-0000-0000-0000730A0000}"/>
    <cellStyle name="Input 120 2 3" xfId="3773" xr:uid="{00000000-0005-0000-0000-0000740A0000}"/>
    <cellStyle name="Input 120 2 4" xfId="4800" xr:uid="{00000000-0005-0000-0000-0000750A0000}"/>
    <cellStyle name="Input 120 2 5" xfId="5383" xr:uid="{00000000-0005-0000-0000-0000760A0000}"/>
    <cellStyle name="Input 120 2 6" xfId="5735" xr:uid="{00000000-0005-0000-0000-0000770A0000}"/>
    <cellStyle name="Input 120 3" xfId="3896" xr:uid="{00000000-0005-0000-0000-0000780A0000}"/>
    <cellStyle name="Input 120 4" xfId="3701" xr:uid="{00000000-0005-0000-0000-0000790A0000}"/>
    <cellStyle name="Input 120 5" xfId="4988" xr:uid="{00000000-0005-0000-0000-00007A0A0000}"/>
    <cellStyle name="Input 120 6" xfId="5412" xr:uid="{00000000-0005-0000-0000-00007B0A0000}"/>
    <cellStyle name="Input 120 7" xfId="5505" xr:uid="{00000000-0005-0000-0000-00007C0A0000}"/>
    <cellStyle name="Input 121" xfId="1318" xr:uid="{00000000-0005-0000-0000-00007D0A0000}"/>
    <cellStyle name="Input 121 2" xfId="2898" xr:uid="{00000000-0005-0000-0000-00007E0A0000}"/>
    <cellStyle name="Input 121 2 2" xfId="4451" xr:uid="{00000000-0005-0000-0000-00007F0A0000}"/>
    <cellStyle name="Input 121 2 3" xfId="4351" xr:uid="{00000000-0005-0000-0000-0000800A0000}"/>
    <cellStyle name="Input 121 2 4" xfId="5141" xr:uid="{00000000-0005-0000-0000-0000810A0000}"/>
    <cellStyle name="Input 121 2 5" xfId="5281" xr:uid="{00000000-0005-0000-0000-0000820A0000}"/>
    <cellStyle name="Input 121 2 6" xfId="5736" xr:uid="{00000000-0005-0000-0000-0000830A0000}"/>
    <cellStyle name="Input 121 3" xfId="3897" xr:uid="{00000000-0005-0000-0000-0000840A0000}"/>
    <cellStyle name="Input 121 4" xfId="4593" xr:uid="{00000000-0005-0000-0000-0000850A0000}"/>
    <cellStyle name="Input 121 5" xfId="4670" xr:uid="{00000000-0005-0000-0000-0000860A0000}"/>
    <cellStyle name="Input 121 6" xfId="4867" xr:uid="{00000000-0005-0000-0000-0000870A0000}"/>
    <cellStyle name="Input 121 7" xfId="5506" xr:uid="{00000000-0005-0000-0000-0000880A0000}"/>
    <cellStyle name="Input 122" xfId="1319" xr:uid="{00000000-0005-0000-0000-0000890A0000}"/>
    <cellStyle name="Input 122 2" xfId="2899" xr:uid="{00000000-0005-0000-0000-00008A0A0000}"/>
    <cellStyle name="Input 122 2 2" xfId="4452" xr:uid="{00000000-0005-0000-0000-00008B0A0000}"/>
    <cellStyle name="Input 122 2 3" xfId="3772" xr:uid="{00000000-0005-0000-0000-00008C0A0000}"/>
    <cellStyle name="Input 122 2 4" xfId="4799" xr:uid="{00000000-0005-0000-0000-00008D0A0000}"/>
    <cellStyle name="Input 122 2 5" xfId="5177" xr:uid="{00000000-0005-0000-0000-00008E0A0000}"/>
    <cellStyle name="Input 122 2 6" xfId="5737" xr:uid="{00000000-0005-0000-0000-00008F0A0000}"/>
    <cellStyle name="Input 122 3" xfId="3898" xr:uid="{00000000-0005-0000-0000-0000900A0000}"/>
    <cellStyle name="Input 122 4" xfId="4592" xr:uid="{00000000-0005-0000-0000-0000910A0000}"/>
    <cellStyle name="Input 122 5" xfId="5342" xr:uid="{00000000-0005-0000-0000-0000920A0000}"/>
    <cellStyle name="Input 122 6" xfId="4818" xr:uid="{00000000-0005-0000-0000-0000930A0000}"/>
    <cellStyle name="Input 122 7" xfId="5507" xr:uid="{00000000-0005-0000-0000-0000940A0000}"/>
    <cellStyle name="Input 123" xfId="1320" xr:uid="{00000000-0005-0000-0000-0000950A0000}"/>
    <cellStyle name="Input 123 2" xfId="2900" xr:uid="{00000000-0005-0000-0000-0000960A0000}"/>
    <cellStyle name="Input 123 2 2" xfId="4453" xr:uid="{00000000-0005-0000-0000-0000970A0000}"/>
    <cellStyle name="Input 123 2 3" xfId="4350" xr:uid="{00000000-0005-0000-0000-0000980A0000}"/>
    <cellStyle name="Input 123 2 4" xfId="5140" xr:uid="{00000000-0005-0000-0000-0000990A0000}"/>
    <cellStyle name="Input 123 2 5" xfId="4731" xr:uid="{00000000-0005-0000-0000-00009A0A0000}"/>
    <cellStyle name="Input 123 2 6" xfId="5738" xr:uid="{00000000-0005-0000-0000-00009B0A0000}"/>
    <cellStyle name="Input 123 3" xfId="3899" xr:uid="{00000000-0005-0000-0000-00009C0A0000}"/>
    <cellStyle name="Input 123 4" xfId="4035" xr:uid="{00000000-0005-0000-0000-00009D0A0000}"/>
    <cellStyle name="Input 123 5" xfId="5341" xr:uid="{00000000-0005-0000-0000-00009E0A0000}"/>
    <cellStyle name="Input 123 6" xfId="5421" xr:uid="{00000000-0005-0000-0000-00009F0A0000}"/>
    <cellStyle name="Input 123 7" xfId="5508" xr:uid="{00000000-0005-0000-0000-0000A00A0000}"/>
    <cellStyle name="Input 124" xfId="1321" xr:uid="{00000000-0005-0000-0000-0000A10A0000}"/>
    <cellStyle name="Input 124 2" xfId="2901" xr:uid="{00000000-0005-0000-0000-0000A20A0000}"/>
    <cellStyle name="Input 124 2 2" xfId="4454" xr:uid="{00000000-0005-0000-0000-0000A30A0000}"/>
    <cellStyle name="Input 124 2 3" xfId="3771" xr:uid="{00000000-0005-0000-0000-0000A40A0000}"/>
    <cellStyle name="Input 124 2 4" xfId="4798" xr:uid="{00000000-0005-0000-0000-0000A50A0000}"/>
    <cellStyle name="Input 124 2 5" xfId="4693" xr:uid="{00000000-0005-0000-0000-0000A60A0000}"/>
    <cellStyle name="Input 124 2 6" xfId="5739" xr:uid="{00000000-0005-0000-0000-0000A70A0000}"/>
    <cellStyle name="Input 124 3" xfId="3900" xr:uid="{00000000-0005-0000-0000-0000A80A0000}"/>
    <cellStyle name="Input 124 4" xfId="3700" xr:uid="{00000000-0005-0000-0000-0000A90A0000}"/>
    <cellStyle name="Input 124 5" xfId="5340" xr:uid="{00000000-0005-0000-0000-0000AA0A0000}"/>
    <cellStyle name="Input 124 6" xfId="5249" xr:uid="{00000000-0005-0000-0000-0000AB0A0000}"/>
    <cellStyle name="Input 124 7" xfId="5509" xr:uid="{00000000-0005-0000-0000-0000AC0A0000}"/>
    <cellStyle name="Input 125" xfId="1322" xr:uid="{00000000-0005-0000-0000-0000AD0A0000}"/>
    <cellStyle name="Input 125 2" xfId="2902" xr:uid="{00000000-0005-0000-0000-0000AE0A0000}"/>
    <cellStyle name="Input 125 2 2" xfId="4455" xr:uid="{00000000-0005-0000-0000-0000AF0A0000}"/>
    <cellStyle name="Input 125 2 3" xfId="4349" xr:uid="{00000000-0005-0000-0000-0000B00A0000}"/>
    <cellStyle name="Input 125 2 4" xfId="5139" xr:uid="{00000000-0005-0000-0000-0000B10A0000}"/>
    <cellStyle name="Input 125 2 5" xfId="5023" xr:uid="{00000000-0005-0000-0000-0000B20A0000}"/>
    <cellStyle name="Input 125 2 6" xfId="5740" xr:uid="{00000000-0005-0000-0000-0000B30A0000}"/>
    <cellStyle name="Input 125 3" xfId="3901" xr:uid="{00000000-0005-0000-0000-0000B40A0000}"/>
    <cellStyle name="Input 125 4" xfId="4591" xr:uid="{00000000-0005-0000-0000-0000B50A0000}"/>
    <cellStyle name="Input 125 5" xfId="4987" xr:uid="{00000000-0005-0000-0000-0000B60A0000}"/>
    <cellStyle name="Input 125 6" xfId="5411" xr:uid="{00000000-0005-0000-0000-0000B70A0000}"/>
    <cellStyle name="Input 125 7" xfId="5510" xr:uid="{00000000-0005-0000-0000-0000B80A0000}"/>
    <cellStyle name="Input 126" xfId="1323" xr:uid="{00000000-0005-0000-0000-0000B90A0000}"/>
    <cellStyle name="Input 126 2" xfId="2903" xr:uid="{00000000-0005-0000-0000-0000BA0A0000}"/>
    <cellStyle name="Input 126 2 2" xfId="4456" xr:uid="{00000000-0005-0000-0000-0000BB0A0000}"/>
    <cellStyle name="Input 126 2 3" xfId="3770" xr:uid="{00000000-0005-0000-0000-0000BC0A0000}"/>
    <cellStyle name="Input 126 2 4" xfId="4797" xr:uid="{00000000-0005-0000-0000-0000BD0A0000}"/>
    <cellStyle name="Input 126 2 5" xfId="4837" xr:uid="{00000000-0005-0000-0000-0000BE0A0000}"/>
    <cellStyle name="Input 126 2 6" xfId="5741" xr:uid="{00000000-0005-0000-0000-0000BF0A0000}"/>
    <cellStyle name="Input 126 3" xfId="3902" xr:uid="{00000000-0005-0000-0000-0000C00A0000}"/>
    <cellStyle name="Input 126 4" xfId="4590" xr:uid="{00000000-0005-0000-0000-0000C10A0000}"/>
    <cellStyle name="Input 126 5" xfId="4669" xr:uid="{00000000-0005-0000-0000-0000C20A0000}"/>
    <cellStyle name="Input 126 6" xfId="4905" xr:uid="{00000000-0005-0000-0000-0000C30A0000}"/>
    <cellStyle name="Input 126 7" xfId="5511" xr:uid="{00000000-0005-0000-0000-0000C40A0000}"/>
    <cellStyle name="Input 127" xfId="1324" xr:uid="{00000000-0005-0000-0000-0000C50A0000}"/>
    <cellStyle name="Input 127 2" xfId="2904" xr:uid="{00000000-0005-0000-0000-0000C60A0000}"/>
    <cellStyle name="Input 127 2 2" xfId="4457" xr:uid="{00000000-0005-0000-0000-0000C70A0000}"/>
    <cellStyle name="Input 127 2 3" xfId="4348" xr:uid="{00000000-0005-0000-0000-0000C80A0000}"/>
    <cellStyle name="Input 127 2 4" xfId="5138" xr:uid="{00000000-0005-0000-0000-0000C90A0000}"/>
    <cellStyle name="Input 127 2 5" xfId="5022" xr:uid="{00000000-0005-0000-0000-0000CA0A0000}"/>
    <cellStyle name="Input 127 2 6" xfId="5742" xr:uid="{00000000-0005-0000-0000-0000CB0A0000}"/>
    <cellStyle name="Input 127 3" xfId="3903" xr:uid="{00000000-0005-0000-0000-0000CC0A0000}"/>
    <cellStyle name="Input 127 4" xfId="4034" xr:uid="{00000000-0005-0000-0000-0000CD0A0000}"/>
    <cellStyle name="Input 127 5" xfId="5339" xr:uid="{00000000-0005-0000-0000-0000CE0A0000}"/>
    <cellStyle name="Input 127 6" xfId="4934" xr:uid="{00000000-0005-0000-0000-0000CF0A0000}"/>
    <cellStyle name="Input 127 7" xfId="5512" xr:uid="{00000000-0005-0000-0000-0000D00A0000}"/>
    <cellStyle name="Input 128" xfId="1325" xr:uid="{00000000-0005-0000-0000-0000D10A0000}"/>
    <cellStyle name="Input 128 2" xfId="2905" xr:uid="{00000000-0005-0000-0000-0000D20A0000}"/>
    <cellStyle name="Input 128 2 2" xfId="4458" xr:uid="{00000000-0005-0000-0000-0000D30A0000}"/>
    <cellStyle name="Input 128 2 3" xfId="3769" xr:uid="{00000000-0005-0000-0000-0000D40A0000}"/>
    <cellStyle name="Input 128 2 4" xfId="4796" xr:uid="{00000000-0005-0000-0000-0000D50A0000}"/>
    <cellStyle name="Input 128 2 5" xfId="5382" xr:uid="{00000000-0005-0000-0000-0000D60A0000}"/>
    <cellStyle name="Input 128 2 6" xfId="5743" xr:uid="{00000000-0005-0000-0000-0000D70A0000}"/>
    <cellStyle name="Input 128 3" xfId="3904" xr:uid="{00000000-0005-0000-0000-0000D80A0000}"/>
    <cellStyle name="Input 128 4" xfId="3699" xr:uid="{00000000-0005-0000-0000-0000D90A0000}"/>
    <cellStyle name="Input 128 5" xfId="5338" xr:uid="{00000000-0005-0000-0000-0000DA0A0000}"/>
    <cellStyle name="Input 128 6" xfId="5205" xr:uid="{00000000-0005-0000-0000-0000DB0A0000}"/>
    <cellStyle name="Input 128 7" xfId="5513" xr:uid="{00000000-0005-0000-0000-0000DC0A0000}"/>
    <cellStyle name="Input 129" xfId="1326" xr:uid="{00000000-0005-0000-0000-0000DD0A0000}"/>
    <cellStyle name="Input 129 2" xfId="2906" xr:uid="{00000000-0005-0000-0000-0000DE0A0000}"/>
    <cellStyle name="Input 129 2 2" xfId="4459" xr:uid="{00000000-0005-0000-0000-0000DF0A0000}"/>
    <cellStyle name="Input 129 2 3" xfId="4347" xr:uid="{00000000-0005-0000-0000-0000E00A0000}"/>
    <cellStyle name="Input 129 2 4" xfId="5137" xr:uid="{00000000-0005-0000-0000-0000E10A0000}"/>
    <cellStyle name="Input 129 2 5" xfId="4954" xr:uid="{00000000-0005-0000-0000-0000E20A0000}"/>
    <cellStyle name="Input 129 2 6" xfId="5744" xr:uid="{00000000-0005-0000-0000-0000E30A0000}"/>
    <cellStyle name="Input 129 3" xfId="3905" xr:uid="{00000000-0005-0000-0000-0000E40A0000}"/>
    <cellStyle name="Input 129 4" xfId="4589" xr:uid="{00000000-0005-0000-0000-0000E50A0000}"/>
    <cellStyle name="Input 129 5" xfId="4986" xr:uid="{00000000-0005-0000-0000-0000E60A0000}"/>
    <cellStyle name="Input 129 6" xfId="4911" xr:uid="{00000000-0005-0000-0000-0000E70A0000}"/>
    <cellStyle name="Input 129 7" xfId="5514" xr:uid="{00000000-0005-0000-0000-0000E80A0000}"/>
    <cellStyle name="Input 13" xfId="1327" xr:uid="{00000000-0005-0000-0000-0000E90A0000}"/>
    <cellStyle name="Input 13 2" xfId="2907" xr:uid="{00000000-0005-0000-0000-0000EA0A0000}"/>
    <cellStyle name="Input 13 2 2" xfId="4460" xr:uid="{00000000-0005-0000-0000-0000EB0A0000}"/>
    <cellStyle name="Input 13 2 3" xfId="3768" xr:uid="{00000000-0005-0000-0000-0000EC0A0000}"/>
    <cellStyle name="Input 13 2 4" xfId="4795" xr:uid="{00000000-0005-0000-0000-0000ED0A0000}"/>
    <cellStyle name="Input 13 2 5" xfId="5176" xr:uid="{00000000-0005-0000-0000-0000EE0A0000}"/>
    <cellStyle name="Input 13 2 6" xfId="5745" xr:uid="{00000000-0005-0000-0000-0000EF0A0000}"/>
    <cellStyle name="Input 13 3" xfId="3906" xr:uid="{00000000-0005-0000-0000-0000F00A0000}"/>
    <cellStyle name="Input 13 4" xfId="4588" xr:uid="{00000000-0005-0000-0000-0000F10A0000}"/>
    <cellStyle name="Input 13 5" xfId="4668" xr:uid="{00000000-0005-0000-0000-0000F20A0000}"/>
    <cellStyle name="Input 13 6" xfId="5360" xr:uid="{00000000-0005-0000-0000-0000F30A0000}"/>
    <cellStyle name="Input 13 7" xfId="5515" xr:uid="{00000000-0005-0000-0000-0000F40A0000}"/>
    <cellStyle name="Input 130" xfId="1328" xr:uid="{00000000-0005-0000-0000-0000F50A0000}"/>
    <cellStyle name="Input 130 2" xfId="2908" xr:uid="{00000000-0005-0000-0000-0000F60A0000}"/>
    <cellStyle name="Input 130 2 2" xfId="4461" xr:uid="{00000000-0005-0000-0000-0000F70A0000}"/>
    <cellStyle name="Input 130 2 3" xfId="4346" xr:uid="{00000000-0005-0000-0000-0000F80A0000}"/>
    <cellStyle name="Input 130 2 4" xfId="5136" xr:uid="{00000000-0005-0000-0000-0000F90A0000}"/>
    <cellStyle name="Input 130 2 5" xfId="5071" xr:uid="{00000000-0005-0000-0000-0000FA0A0000}"/>
    <cellStyle name="Input 130 2 6" xfId="5746" xr:uid="{00000000-0005-0000-0000-0000FB0A0000}"/>
    <cellStyle name="Input 130 3" xfId="3907" xr:uid="{00000000-0005-0000-0000-0000FC0A0000}"/>
    <cellStyle name="Input 130 4" xfId="4033" xr:uid="{00000000-0005-0000-0000-0000FD0A0000}"/>
    <cellStyle name="Input 130 5" xfId="5337" xr:uid="{00000000-0005-0000-0000-0000FE0A0000}"/>
    <cellStyle name="Input 130 6" xfId="4635" xr:uid="{00000000-0005-0000-0000-0000FF0A0000}"/>
    <cellStyle name="Input 130 7" xfId="5516" xr:uid="{00000000-0005-0000-0000-0000000B0000}"/>
    <cellStyle name="Input 131" xfId="1329" xr:uid="{00000000-0005-0000-0000-0000010B0000}"/>
    <cellStyle name="Input 131 2" xfId="2909" xr:uid="{00000000-0005-0000-0000-0000020B0000}"/>
    <cellStyle name="Input 131 2 2" xfId="4462" xr:uid="{00000000-0005-0000-0000-0000030B0000}"/>
    <cellStyle name="Input 131 2 3" xfId="3767" xr:uid="{00000000-0005-0000-0000-0000040B0000}"/>
    <cellStyle name="Input 131 2 4" xfId="4794" xr:uid="{00000000-0005-0000-0000-0000050B0000}"/>
    <cellStyle name="Input 131 2 5" xfId="5381" xr:uid="{00000000-0005-0000-0000-0000060B0000}"/>
    <cellStyle name="Input 131 2 6" xfId="5747" xr:uid="{00000000-0005-0000-0000-0000070B0000}"/>
    <cellStyle name="Input 131 3" xfId="3908" xr:uid="{00000000-0005-0000-0000-0000080B0000}"/>
    <cellStyle name="Input 131 4" xfId="3698" xr:uid="{00000000-0005-0000-0000-0000090B0000}"/>
    <cellStyle name="Input 131 5" xfId="5336" xr:uid="{00000000-0005-0000-0000-00000A0B0000}"/>
    <cellStyle name="Input 131 6" xfId="5012" xr:uid="{00000000-0005-0000-0000-00000B0B0000}"/>
    <cellStyle name="Input 131 7" xfId="5517" xr:uid="{00000000-0005-0000-0000-00000C0B0000}"/>
    <cellStyle name="Input 132" xfId="1330" xr:uid="{00000000-0005-0000-0000-00000D0B0000}"/>
    <cellStyle name="Input 132 2" xfId="2910" xr:uid="{00000000-0005-0000-0000-00000E0B0000}"/>
    <cellStyle name="Input 132 2 2" xfId="4463" xr:uid="{00000000-0005-0000-0000-00000F0B0000}"/>
    <cellStyle name="Input 132 2 3" xfId="4345" xr:uid="{00000000-0005-0000-0000-0000100B0000}"/>
    <cellStyle name="Input 132 2 4" xfId="5135" xr:uid="{00000000-0005-0000-0000-0000110B0000}"/>
    <cellStyle name="Input 132 2 5" xfId="4730" xr:uid="{00000000-0005-0000-0000-0000120B0000}"/>
    <cellStyle name="Input 132 2 6" xfId="5748" xr:uid="{00000000-0005-0000-0000-0000130B0000}"/>
    <cellStyle name="Input 132 3" xfId="3909" xr:uid="{00000000-0005-0000-0000-0000140B0000}"/>
    <cellStyle name="Input 132 4" xfId="4587" xr:uid="{00000000-0005-0000-0000-0000150B0000}"/>
    <cellStyle name="Input 132 5" xfId="4985" xr:uid="{00000000-0005-0000-0000-0000160B0000}"/>
    <cellStyle name="Input 132 6" xfId="4866" xr:uid="{00000000-0005-0000-0000-0000170B0000}"/>
    <cellStyle name="Input 132 7" xfId="5518" xr:uid="{00000000-0005-0000-0000-0000180B0000}"/>
    <cellStyle name="Input 133" xfId="1331" xr:uid="{00000000-0005-0000-0000-0000190B0000}"/>
    <cellStyle name="Input 133 2" xfId="2911" xr:uid="{00000000-0005-0000-0000-00001A0B0000}"/>
    <cellStyle name="Input 133 2 2" xfId="4464" xr:uid="{00000000-0005-0000-0000-00001B0B0000}"/>
    <cellStyle name="Input 133 2 3" xfId="3766" xr:uid="{00000000-0005-0000-0000-00001C0B0000}"/>
    <cellStyle name="Input 133 2 4" xfId="4793" xr:uid="{00000000-0005-0000-0000-00001D0B0000}"/>
    <cellStyle name="Input 133 2 5" xfId="4836" xr:uid="{00000000-0005-0000-0000-00001E0B0000}"/>
    <cellStyle name="Input 133 2 6" xfId="5749" xr:uid="{00000000-0005-0000-0000-00001F0B0000}"/>
    <cellStyle name="Input 133 3" xfId="3910" xr:uid="{00000000-0005-0000-0000-0000200B0000}"/>
    <cellStyle name="Input 133 4" xfId="4586" xr:uid="{00000000-0005-0000-0000-0000210B0000}"/>
    <cellStyle name="Input 133 5" xfId="4667" xr:uid="{00000000-0005-0000-0000-0000220B0000}"/>
    <cellStyle name="Input 133 6" xfId="5359" xr:uid="{00000000-0005-0000-0000-0000230B0000}"/>
    <cellStyle name="Input 133 7" xfId="5519" xr:uid="{00000000-0005-0000-0000-0000240B0000}"/>
    <cellStyle name="Input 134" xfId="1332" xr:uid="{00000000-0005-0000-0000-0000250B0000}"/>
    <cellStyle name="Input 134 2" xfId="2912" xr:uid="{00000000-0005-0000-0000-0000260B0000}"/>
    <cellStyle name="Input 134 2 2" xfId="4465" xr:uid="{00000000-0005-0000-0000-0000270B0000}"/>
    <cellStyle name="Input 134 2 3" xfId="4344" xr:uid="{00000000-0005-0000-0000-0000280B0000}"/>
    <cellStyle name="Input 134 2 4" xfId="5134" xr:uid="{00000000-0005-0000-0000-0000290B0000}"/>
    <cellStyle name="Input 134 2 5" xfId="5017" xr:uid="{00000000-0005-0000-0000-00002A0B0000}"/>
    <cellStyle name="Input 134 2 6" xfId="5750" xr:uid="{00000000-0005-0000-0000-00002B0B0000}"/>
    <cellStyle name="Input 134 3" xfId="3911" xr:uid="{00000000-0005-0000-0000-00002C0B0000}"/>
    <cellStyle name="Input 134 4" xfId="4032" xr:uid="{00000000-0005-0000-0000-00002D0B0000}"/>
    <cellStyle name="Input 134 5" xfId="5335" xr:uid="{00000000-0005-0000-0000-00002E0B0000}"/>
    <cellStyle name="Input 134 6" xfId="5265" xr:uid="{00000000-0005-0000-0000-00002F0B0000}"/>
    <cellStyle name="Input 134 7" xfId="5520" xr:uid="{00000000-0005-0000-0000-0000300B0000}"/>
    <cellStyle name="Input 135" xfId="1333" xr:uid="{00000000-0005-0000-0000-0000310B0000}"/>
    <cellStyle name="Input 135 2" xfId="2913" xr:uid="{00000000-0005-0000-0000-0000320B0000}"/>
    <cellStyle name="Input 135 2 2" xfId="4466" xr:uid="{00000000-0005-0000-0000-0000330B0000}"/>
    <cellStyle name="Input 135 2 3" xfId="3765" xr:uid="{00000000-0005-0000-0000-0000340B0000}"/>
    <cellStyle name="Input 135 2 4" xfId="4792" xr:uid="{00000000-0005-0000-0000-0000350B0000}"/>
    <cellStyle name="Input 135 2 5" xfId="5004" xr:uid="{00000000-0005-0000-0000-0000360B0000}"/>
    <cellStyle name="Input 135 2 6" xfId="5751" xr:uid="{00000000-0005-0000-0000-0000370B0000}"/>
    <cellStyle name="Input 135 3" xfId="3912" xr:uid="{00000000-0005-0000-0000-0000380B0000}"/>
    <cellStyle name="Input 135 4" xfId="3697" xr:uid="{00000000-0005-0000-0000-0000390B0000}"/>
    <cellStyle name="Input 135 5" xfId="5334" xr:uid="{00000000-0005-0000-0000-00003A0B0000}"/>
    <cellStyle name="Input 135 6" xfId="5248" xr:uid="{00000000-0005-0000-0000-00003B0B0000}"/>
    <cellStyle name="Input 135 7" xfId="5521" xr:uid="{00000000-0005-0000-0000-00003C0B0000}"/>
    <cellStyle name="Input 136" xfId="1334" xr:uid="{00000000-0005-0000-0000-00003D0B0000}"/>
    <cellStyle name="Input 136 2" xfId="2914" xr:uid="{00000000-0005-0000-0000-00003E0B0000}"/>
    <cellStyle name="Input 136 2 2" xfId="4467" xr:uid="{00000000-0005-0000-0000-00003F0B0000}"/>
    <cellStyle name="Input 136 2 3" xfId="4343" xr:uid="{00000000-0005-0000-0000-0000400B0000}"/>
    <cellStyle name="Input 136 2 4" xfId="5133" xr:uid="{00000000-0005-0000-0000-0000410B0000}"/>
    <cellStyle name="Input 136 2 5" xfId="5070" xr:uid="{00000000-0005-0000-0000-0000420B0000}"/>
    <cellStyle name="Input 136 2 6" xfId="5752" xr:uid="{00000000-0005-0000-0000-0000430B0000}"/>
    <cellStyle name="Input 136 3" xfId="3913" xr:uid="{00000000-0005-0000-0000-0000440B0000}"/>
    <cellStyle name="Input 136 4" xfId="4585" xr:uid="{00000000-0005-0000-0000-0000450B0000}"/>
    <cellStyle name="Input 136 5" xfId="4984" xr:uid="{00000000-0005-0000-0000-0000460B0000}"/>
    <cellStyle name="Input 136 6" xfId="4706" xr:uid="{00000000-0005-0000-0000-0000470B0000}"/>
    <cellStyle name="Input 136 7" xfId="5522" xr:uid="{00000000-0005-0000-0000-0000480B0000}"/>
    <cellStyle name="Input 137" xfId="1335" xr:uid="{00000000-0005-0000-0000-0000490B0000}"/>
    <cellStyle name="Input 137 2" xfId="2915" xr:uid="{00000000-0005-0000-0000-00004A0B0000}"/>
    <cellStyle name="Input 137 2 2" xfId="4468" xr:uid="{00000000-0005-0000-0000-00004B0B0000}"/>
    <cellStyle name="Input 137 2 3" xfId="3764" xr:uid="{00000000-0005-0000-0000-00004C0B0000}"/>
    <cellStyle name="Input 137 2 4" xfId="4791" xr:uid="{00000000-0005-0000-0000-00004D0B0000}"/>
    <cellStyle name="Input 137 2 5" xfId="5175" xr:uid="{00000000-0005-0000-0000-00004E0B0000}"/>
    <cellStyle name="Input 137 2 6" xfId="5753" xr:uid="{00000000-0005-0000-0000-00004F0B0000}"/>
    <cellStyle name="Input 137 3" xfId="3914" xr:uid="{00000000-0005-0000-0000-0000500B0000}"/>
    <cellStyle name="Input 137 4" xfId="4584" xr:uid="{00000000-0005-0000-0000-0000510B0000}"/>
    <cellStyle name="Input 137 5" xfId="4666" xr:uid="{00000000-0005-0000-0000-0000520B0000}"/>
    <cellStyle name="Input 137 6" xfId="4995" xr:uid="{00000000-0005-0000-0000-0000530B0000}"/>
    <cellStyle name="Input 137 7" xfId="5523" xr:uid="{00000000-0005-0000-0000-0000540B0000}"/>
    <cellStyle name="Input 138" xfId="1336" xr:uid="{00000000-0005-0000-0000-0000550B0000}"/>
    <cellStyle name="Input 138 2" xfId="2916" xr:uid="{00000000-0005-0000-0000-0000560B0000}"/>
    <cellStyle name="Input 138 2 2" xfId="4469" xr:uid="{00000000-0005-0000-0000-0000570B0000}"/>
    <cellStyle name="Input 138 2 3" xfId="4342" xr:uid="{00000000-0005-0000-0000-0000580B0000}"/>
    <cellStyle name="Input 138 2 4" xfId="5132" xr:uid="{00000000-0005-0000-0000-0000590B0000}"/>
    <cellStyle name="Input 138 2 5" xfId="5280" xr:uid="{00000000-0005-0000-0000-00005A0B0000}"/>
    <cellStyle name="Input 138 2 6" xfId="5754" xr:uid="{00000000-0005-0000-0000-00005B0B0000}"/>
    <cellStyle name="Input 138 3" xfId="3915" xr:uid="{00000000-0005-0000-0000-00005C0B0000}"/>
    <cellStyle name="Input 138 4" xfId="4031" xr:uid="{00000000-0005-0000-0000-00005D0B0000}"/>
    <cellStyle name="Input 138 5" xfId="5333" xr:uid="{00000000-0005-0000-0000-00005E0B0000}"/>
    <cellStyle name="Input 138 6" xfId="4933" xr:uid="{00000000-0005-0000-0000-00005F0B0000}"/>
    <cellStyle name="Input 138 7" xfId="5524" xr:uid="{00000000-0005-0000-0000-0000600B0000}"/>
    <cellStyle name="Input 14" xfId="1337" xr:uid="{00000000-0005-0000-0000-0000610B0000}"/>
    <cellStyle name="Input 14 2" xfId="2917" xr:uid="{00000000-0005-0000-0000-0000620B0000}"/>
    <cellStyle name="Input 14 2 2" xfId="4470" xr:uid="{00000000-0005-0000-0000-0000630B0000}"/>
    <cellStyle name="Input 14 2 3" xfId="3763" xr:uid="{00000000-0005-0000-0000-0000640B0000}"/>
    <cellStyle name="Input 14 2 4" xfId="4790" xr:uid="{00000000-0005-0000-0000-0000650B0000}"/>
    <cellStyle name="Input 14 2 5" xfId="4692" xr:uid="{00000000-0005-0000-0000-0000660B0000}"/>
    <cellStyle name="Input 14 2 6" xfId="5755" xr:uid="{00000000-0005-0000-0000-0000670B0000}"/>
    <cellStyle name="Input 14 3" xfId="3916" xr:uid="{00000000-0005-0000-0000-0000680B0000}"/>
    <cellStyle name="Input 14 4" xfId="3696" xr:uid="{00000000-0005-0000-0000-0000690B0000}"/>
    <cellStyle name="Input 14 5" xfId="5332" xr:uid="{00000000-0005-0000-0000-00006A0B0000}"/>
    <cellStyle name="Input 14 6" xfId="5204" xr:uid="{00000000-0005-0000-0000-00006B0B0000}"/>
    <cellStyle name="Input 14 7" xfId="5525" xr:uid="{00000000-0005-0000-0000-00006C0B0000}"/>
    <cellStyle name="Input 15" xfId="1338" xr:uid="{00000000-0005-0000-0000-00006D0B0000}"/>
    <cellStyle name="Input 15 2" xfId="2918" xr:uid="{00000000-0005-0000-0000-00006E0B0000}"/>
    <cellStyle name="Input 15 2 2" xfId="4471" xr:uid="{00000000-0005-0000-0000-00006F0B0000}"/>
    <cellStyle name="Input 15 2 3" xfId="4341" xr:uid="{00000000-0005-0000-0000-0000700B0000}"/>
    <cellStyle name="Input 15 2 4" xfId="5131" xr:uid="{00000000-0005-0000-0000-0000710B0000}"/>
    <cellStyle name="Input 15 2 5" xfId="4729" xr:uid="{00000000-0005-0000-0000-0000720B0000}"/>
    <cellStyle name="Input 15 2 6" xfId="5756" xr:uid="{00000000-0005-0000-0000-0000730B0000}"/>
    <cellStyle name="Input 15 3" xfId="3917" xr:uid="{00000000-0005-0000-0000-0000740B0000}"/>
    <cellStyle name="Input 15 4" xfId="4583" xr:uid="{00000000-0005-0000-0000-0000750B0000}"/>
    <cellStyle name="Input 15 5" xfId="4983" xr:uid="{00000000-0005-0000-0000-0000760B0000}"/>
    <cellStyle name="Input 15 6" xfId="4910" xr:uid="{00000000-0005-0000-0000-0000770B0000}"/>
    <cellStyle name="Input 15 7" xfId="5526" xr:uid="{00000000-0005-0000-0000-0000780B0000}"/>
    <cellStyle name="Input 16" xfId="1339" xr:uid="{00000000-0005-0000-0000-0000790B0000}"/>
    <cellStyle name="Input 16 2" xfId="2919" xr:uid="{00000000-0005-0000-0000-00007A0B0000}"/>
    <cellStyle name="Input 16 2 2" xfId="4472" xr:uid="{00000000-0005-0000-0000-00007B0B0000}"/>
    <cellStyle name="Input 16 2 3" xfId="3762" xr:uid="{00000000-0005-0000-0000-00007C0B0000}"/>
    <cellStyle name="Input 16 2 4" xfId="4789" xr:uid="{00000000-0005-0000-0000-00007D0B0000}"/>
    <cellStyle name="Input 16 2 5" xfId="4835" xr:uid="{00000000-0005-0000-0000-00007E0B0000}"/>
    <cellStyle name="Input 16 2 6" xfId="5757" xr:uid="{00000000-0005-0000-0000-00007F0B0000}"/>
    <cellStyle name="Input 16 3" xfId="3918" xr:uid="{00000000-0005-0000-0000-0000800B0000}"/>
    <cellStyle name="Input 16 4" xfId="4582" xr:uid="{00000000-0005-0000-0000-0000810B0000}"/>
    <cellStyle name="Input 16 5" xfId="4665" xr:uid="{00000000-0005-0000-0000-0000820B0000}"/>
    <cellStyle name="Input 16 6" xfId="5159" xr:uid="{00000000-0005-0000-0000-0000830B0000}"/>
    <cellStyle name="Input 16 7" xfId="5527" xr:uid="{00000000-0005-0000-0000-0000840B0000}"/>
    <cellStyle name="Input 17" xfId="1340" xr:uid="{00000000-0005-0000-0000-0000850B0000}"/>
    <cellStyle name="Input 17 2" xfId="2920" xr:uid="{00000000-0005-0000-0000-0000860B0000}"/>
    <cellStyle name="Input 17 2 2" xfId="4473" xr:uid="{00000000-0005-0000-0000-0000870B0000}"/>
    <cellStyle name="Input 17 2 3" xfId="4340" xr:uid="{00000000-0005-0000-0000-0000880B0000}"/>
    <cellStyle name="Input 17 2 4" xfId="5130" xr:uid="{00000000-0005-0000-0000-0000890B0000}"/>
    <cellStyle name="Input 17 2 5" xfId="4728" xr:uid="{00000000-0005-0000-0000-00008A0B0000}"/>
    <cellStyle name="Input 17 2 6" xfId="5758" xr:uid="{00000000-0005-0000-0000-00008B0B0000}"/>
    <cellStyle name="Input 17 3" xfId="3919" xr:uid="{00000000-0005-0000-0000-00008C0B0000}"/>
    <cellStyle name="Input 17 4" xfId="4030" xr:uid="{00000000-0005-0000-0000-00008D0B0000}"/>
    <cellStyle name="Input 17 5" xfId="5331" xr:uid="{00000000-0005-0000-0000-00008E0B0000}"/>
    <cellStyle name="Input 17 6" xfId="5424" xr:uid="{00000000-0005-0000-0000-00008F0B0000}"/>
    <cellStyle name="Input 17 7" xfId="5528" xr:uid="{00000000-0005-0000-0000-0000900B0000}"/>
    <cellStyle name="Input 18" xfId="1341" xr:uid="{00000000-0005-0000-0000-0000910B0000}"/>
    <cellStyle name="Input 18 2" xfId="2921" xr:uid="{00000000-0005-0000-0000-0000920B0000}"/>
    <cellStyle name="Input 18 2 2" xfId="4474" xr:uid="{00000000-0005-0000-0000-0000930B0000}"/>
    <cellStyle name="Input 18 2 3" xfId="3761" xr:uid="{00000000-0005-0000-0000-0000940B0000}"/>
    <cellStyle name="Input 18 2 4" xfId="4788" xr:uid="{00000000-0005-0000-0000-0000950B0000}"/>
    <cellStyle name="Input 18 2 5" xfId="5380" xr:uid="{00000000-0005-0000-0000-0000960B0000}"/>
    <cellStyle name="Input 18 2 6" xfId="5759" xr:uid="{00000000-0005-0000-0000-0000970B0000}"/>
    <cellStyle name="Input 18 3" xfId="3920" xr:uid="{00000000-0005-0000-0000-0000980B0000}"/>
    <cellStyle name="Input 18 4" xfId="3695" xr:uid="{00000000-0005-0000-0000-0000990B0000}"/>
    <cellStyle name="Input 18 5" xfId="5330" xr:uid="{00000000-0005-0000-0000-00009A0B0000}"/>
    <cellStyle name="Input 18 6" xfId="5410" xr:uid="{00000000-0005-0000-0000-00009B0B0000}"/>
    <cellStyle name="Input 18 7" xfId="5529" xr:uid="{00000000-0005-0000-0000-00009C0B0000}"/>
    <cellStyle name="Input 19" xfId="1342" xr:uid="{00000000-0005-0000-0000-00009D0B0000}"/>
    <cellStyle name="Input 19 2" xfId="2922" xr:uid="{00000000-0005-0000-0000-00009E0B0000}"/>
    <cellStyle name="Input 19 2 2" xfId="4475" xr:uid="{00000000-0005-0000-0000-00009F0B0000}"/>
    <cellStyle name="Input 19 2 3" xfId="4339" xr:uid="{00000000-0005-0000-0000-0000A00B0000}"/>
    <cellStyle name="Input 19 2 4" xfId="5129" xr:uid="{00000000-0005-0000-0000-0000A10B0000}"/>
    <cellStyle name="Input 19 2 5" xfId="4953" xr:uid="{00000000-0005-0000-0000-0000A20B0000}"/>
    <cellStyle name="Input 19 2 6" xfId="5760" xr:uid="{00000000-0005-0000-0000-0000A30B0000}"/>
    <cellStyle name="Input 19 3" xfId="3921" xr:uid="{00000000-0005-0000-0000-0000A40B0000}"/>
    <cellStyle name="Input 19 4" xfId="4581" xr:uid="{00000000-0005-0000-0000-0000A50B0000}"/>
    <cellStyle name="Input 19 5" xfId="4982" xr:uid="{00000000-0005-0000-0000-0000A60B0000}"/>
    <cellStyle name="Input 19 6" xfId="4865" xr:uid="{00000000-0005-0000-0000-0000A70B0000}"/>
    <cellStyle name="Input 19 7" xfId="5530" xr:uid="{00000000-0005-0000-0000-0000A80B0000}"/>
    <cellStyle name="Input 2" xfId="1343" xr:uid="{00000000-0005-0000-0000-0000A90B0000}"/>
    <cellStyle name="Input 2 2" xfId="2923" xr:uid="{00000000-0005-0000-0000-0000AA0B0000}"/>
    <cellStyle name="Input 2 2 2" xfId="4476" xr:uid="{00000000-0005-0000-0000-0000AB0B0000}"/>
    <cellStyle name="Input 2 2 3" xfId="3760" xr:uid="{00000000-0005-0000-0000-0000AC0B0000}"/>
    <cellStyle name="Input 2 2 4" xfId="4787" xr:uid="{00000000-0005-0000-0000-0000AD0B0000}"/>
    <cellStyle name="Input 2 2 5" xfId="5174" xr:uid="{00000000-0005-0000-0000-0000AE0B0000}"/>
    <cellStyle name="Input 2 2 6" xfId="5761" xr:uid="{00000000-0005-0000-0000-0000AF0B0000}"/>
    <cellStyle name="Input 2 3" xfId="3922" xr:uid="{00000000-0005-0000-0000-0000B00B0000}"/>
    <cellStyle name="Input 2 4" xfId="4580" xr:uid="{00000000-0005-0000-0000-0000B10B0000}"/>
    <cellStyle name="Input 2 5" xfId="4664" xr:uid="{00000000-0005-0000-0000-0000B20B0000}"/>
    <cellStyle name="Input 2 6" xfId="4678" xr:uid="{00000000-0005-0000-0000-0000B30B0000}"/>
    <cellStyle name="Input 2 7" xfId="5531" xr:uid="{00000000-0005-0000-0000-0000B40B0000}"/>
    <cellStyle name="Input 20" xfId="1344" xr:uid="{00000000-0005-0000-0000-0000B50B0000}"/>
    <cellStyle name="Input 20 2" xfId="2924" xr:uid="{00000000-0005-0000-0000-0000B60B0000}"/>
    <cellStyle name="Input 20 2 2" xfId="4477" xr:uid="{00000000-0005-0000-0000-0000B70B0000}"/>
    <cellStyle name="Input 20 2 3" xfId="4338" xr:uid="{00000000-0005-0000-0000-0000B80B0000}"/>
    <cellStyle name="Input 20 2 4" xfId="5128" xr:uid="{00000000-0005-0000-0000-0000B90B0000}"/>
    <cellStyle name="Input 20 2 5" xfId="5040" xr:uid="{00000000-0005-0000-0000-0000BA0B0000}"/>
    <cellStyle name="Input 20 2 6" xfId="5762" xr:uid="{00000000-0005-0000-0000-0000BB0B0000}"/>
    <cellStyle name="Input 20 3" xfId="3923" xr:uid="{00000000-0005-0000-0000-0000BC0B0000}"/>
    <cellStyle name="Input 20 4" xfId="4029" xr:uid="{00000000-0005-0000-0000-0000BD0B0000}"/>
    <cellStyle name="Input 20 5" xfId="5329" xr:uid="{00000000-0005-0000-0000-0000BE0B0000}"/>
    <cellStyle name="Input 20 6" xfId="5438" xr:uid="{00000000-0005-0000-0000-0000BF0B0000}"/>
    <cellStyle name="Input 20 7" xfId="5532" xr:uid="{00000000-0005-0000-0000-0000C00B0000}"/>
    <cellStyle name="Input 21" xfId="1345" xr:uid="{00000000-0005-0000-0000-0000C10B0000}"/>
    <cellStyle name="Input 21 2" xfId="2925" xr:uid="{00000000-0005-0000-0000-0000C20B0000}"/>
    <cellStyle name="Input 21 2 2" xfId="4478" xr:uid="{00000000-0005-0000-0000-0000C30B0000}"/>
    <cellStyle name="Input 21 2 3" xfId="3759" xr:uid="{00000000-0005-0000-0000-0000C40B0000}"/>
    <cellStyle name="Input 21 2 4" xfId="4786" xr:uid="{00000000-0005-0000-0000-0000C50B0000}"/>
    <cellStyle name="Input 21 2 5" xfId="4691" xr:uid="{00000000-0005-0000-0000-0000C60B0000}"/>
    <cellStyle name="Input 21 2 6" xfId="5763" xr:uid="{00000000-0005-0000-0000-0000C70B0000}"/>
    <cellStyle name="Input 21 3" xfId="3924" xr:uid="{00000000-0005-0000-0000-0000C80B0000}"/>
    <cellStyle name="Input 21 4" xfId="3694" xr:uid="{00000000-0005-0000-0000-0000C90B0000}"/>
    <cellStyle name="Input 21 5" xfId="5328" xr:uid="{00000000-0005-0000-0000-0000CA0B0000}"/>
    <cellStyle name="Input 21 6" xfId="5247" xr:uid="{00000000-0005-0000-0000-0000CB0B0000}"/>
    <cellStyle name="Input 21 7" xfId="5533" xr:uid="{00000000-0005-0000-0000-0000CC0B0000}"/>
    <cellStyle name="Input 22" xfId="1346" xr:uid="{00000000-0005-0000-0000-0000CD0B0000}"/>
    <cellStyle name="Input 22 2" xfId="2926" xr:uid="{00000000-0005-0000-0000-0000CE0B0000}"/>
    <cellStyle name="Input 22 2 2" xfId="4479" xr:uid="{00000000-0005-0000-0000-0000CF0B0000}"/>
    <cellStyle name="Input 22 2 3" xfId="4337" xr:uid="{00000000-0005-0000-0000-0000D00B0000}"/>
    <cellStyle name="Input 22 2 4" xfId="5127" xr:uid="{00000000-0005-0000-0000-0000D10B0000}"/>
    <cellStyle name="Input 22 2 5" xfId="5069" xr:uid="{00000000-0005-0000-0000-0000D20B0000}"/>
    <cellStyle name="Input 22 2 6" xfId="5764" xr:uid="{00000000-0005-0000-0000-0000D30B0000}"/>
    <cellStyle name="Input 22 3" xfId="3925" xr:uid="{00000000-0005-0000-0000-0000D40B0000}"/>
    <cellStyle name="Input 22 4" xfId="4579" xr:uid="{00000000-0005-0000-0000-0000D50B0000}"/>
    <cellStyle name="Input 22 5" xfId="4981" xr:uid="{00000000-0005-0000-0000-0000D60B0000}"/>
    <cellStyle name="Input 22 6" xfId="5409" xr:uid="{00000000-0005-0000-0000-0000D70B0000}"/>
    <cellStyle name="Input 22 7" xfId="5534" xr:uid="{00000000-0005-0000-0000-0000D80B0000}"/>
    <cellStyle name="Input 23" xfId="1347" xr:uid="{00000000-0005-0000-0000-0000D90B0000}"/>
    <cellStyle name="Input 23 2" xfId="2927" xr:uid="{00000000-0005-0000-0000-0000DA0B0000}"/>
    <cellStyle name="Input 23 2 2" xfId="4480" xr:uid="{00000000-0005-0000-0000-0000DB0B0000}"/>
    <cellStyle name="Input 23 2 3" xfId="3758" xr:uid="{00000000-0005-0000-0000-0000DC0B0000}"/>
    <cellStyle name="Input 23 2 4" xfId="4785" xr:uid="{00000000-0005-0000-0000-0000DD0B0000}"/>
    <cellStyle name="Input 23 2 5" xfId="4834" xr:uid="{00000000-0005-0000-0000-0000DE0B0000}"/>
    <cellStyle name="Input 23 2 6" xfId="5765" xr:uid="{00000000-0005-0000-0000-0000DF0B0000}"/>
    <cellStyle name="Input 23 3" xfId="3926" xr:uid="{00000000-0005-0000-0000-0000E00B0000}"/>
    <cellStyle name="Input 23 4" xfId="4578" xr:uid="{00000000-0005-0000-0000-0000E10B0000}"/>
    <cellStyle name="Input 23 5" xfId="4663" xr:uid="{00000000-0005-0000-0000-0000E20B0000}"/>
    <cellStyle name="Input 23 6" xfId="4817" xr:uid="{00000000-0005-0000-0000-0000E30B0000}"/>
    <cellStyle name="Input 23 7" xfId="5535" xr:uid="{00000000-0005-0000-0000-0000E40B0000}"/>
    <cellStyle name="Input 24" xfId="1348" xr:uid="{00000000-0005-0000-0000-0000E50B0000}"/>
    <cellStyle name="Input 24 2" xfId="2928" xr:uid="{00000000-0005-0000-0000-0000E60B0000}"/>
    <cellStyle name="Input 24 2 2" xfId="4481" xr:uid="{00000000-0005-0000-0000-0000E70B0000}"/>
    <cellStyle name="Input 24 2 3" xfId="4336" xr:uid="{00000000-0005-0000-0000-0000E80B0000}"/>
    <cellStyle name="Input 24 2 4" xfId="5126" xr:uid="{00000000-0005-0000-0000-0000E90B0000}"/>
    <cellStyle name="Input 24 2 5" xfId="5021" xr:uid="{00000000-0005-0000-0000-0000EA0B0000}"/>
    <cellStyle name="Input 24 2 6" xfId="5766" xr:uid="{00000000-0005-0000-0000-0000EB0B0000}"/>
    <cellStyle name="Input 24 3" xfId="3927" xr:uid="{00000000-0005-0000-0000-0000EC0B0000}"/>
    <cellStyle name="Input 24 4" xfId="4028" xr:uid="{00000000-0005-0000-0000-0000ED0B0000}"/>
    <cellStyle name="Input 24 5" xfId="5327" xr:uid="{00000000-0005-0000-0000-0000EE0B0000}"/>
    <cellStyle name="Input 24 6" xfId="5203" xr:uid="{00000000-0005-0000-0000-0000EF0B0000}"/>
    <cellStyle name="Input 24 7" xfId="5536" xr:uid="{00000000-0005-0000-0000-0000F00B0000}"/>
    <cellStyle name="Input 25" xfId="1349" xr:uid="{00000000-0005-0000-0000-0000F10B0000}"/>
    <cellStyle name="Input 25 2" xfId="2929" xr:uid="{00000000-0005-0000-0000-0000F20B0000}"/>
    <cellStyle name="Input 25 2 2" xfId="4482" xr:uid="{00000000-0005-0000-0000-0000F30B0000}"/>
    <cellStyle name="Input 25 2 3" xfId="3757" xr:uid="{00000000-0005-0000-0000-0000F40B0000}"/>
    <cellStyle name="Input 25 2 4" xfId="4784" xr:uid="{00000000-0005-0000-0000-0000F50B0000}"/>
    <cellStyle name="Input 25 2 5" xfId="5379" xr:uid="{00000000-0005-0000-0000-0000F60B0000}"/>
    <cellStyle name="Input 25 2 6" xfId="5767" xr:uid="{00000000-0005-0000-0000-0000F70B0000}"/>
    <cellStyle name="Input 25 3" xfId="3928" xr:uid="{00000000-0005-0000-0000-0000F80B0000}"/>
    <cellStyle name="Input 25 4" xfId="3693" xr:uid="{00000000-0005-0000-0000-0000F90B0000}"/>
    <cellStyle name="Input 25 5" xfId="5326" xr:uid="{00000000-0005-0000-0000-0000FA0B0000}"/>
    <cellStyle name="Input 25 6" xfId="5358" xr:uid="{00000000-0005-0000-0000-0000FB0B0000}"/>
    <cellStyle name="Input 25 7" xfId="5537" xr:uid="{00000000-0005-0000-0000-0000FC0B0000}"/>
    <cellStyle name="Input 26" xfId="1350" xr:uid="{00000000-0005-0000-0000-0000FD0B0000}"/>
    <cellStyle name="Input 26 2" xfId="2930" xr:uid="{00000000-0005-0000-0000-0000FE0B0000}"/>
    <cellStyle name="Input 26 2 2" xfId="4483" xr:uid="{00000000-0005-0000-0000-0000FF0B0000}"/>
    <cellStyle name="Input 26 2 3" xfId="4335" xr:uid="{00000000-0005-0000-0000-0000000C0000}"/>
    <cellStyle name="Input 26 2 4" xfId="5125" xr:uid="{00000000-0005-0000-0000-0000010C0000}"/>
    <cellStyle name="Input 26 2 5" xfId="4727" xr:uid="{00000000-0005-0000-0000-0000020C0000}"/>
    <cellStyle name="Input 26 2 6" xfId="5768" xr:uid="{00000000-0005-0000-0000-0000030C0000}"/>
    <cellStyle name="Input 26 3" xfId="3929" xr:uid="{00000000-0005-0000-0000-0000040C0000}"/>
    <cellStyle name="Input 26 4" xfId="4577" xr:uid="{00000000-0005-0000-0000-0000050C0000}"/>
    <cellStyle name="Input 26 5" xfId="4980" xr:uid="{00000000-0005-0000-0000-0000060C0000}"/>
    <cellStyle name="Input 26 6" xfId="5437" xr:uid="{00000000-0005-0000-0000-0000070C0000}"/>
    <cellStyle name="Input 26 7" xfId="5538" xr:uid="{00000000-0005-0000-0000-0000080C0000}"/>
    <cellStyle name="Input 27" xfId="1351" xr:uid="{00000000-0005-0000-0000-0000090C0000}"/>
    <cellStyle name="Input 27 2" xfId="2931" xr:uid="{00000000-0005-0000-0000-00000A0C0000}"/>
    <cellStyle name="Input 27 2 2" xfId="4484" xr:uid="{00000000-0005-0000-0000-00000B0C0000}"/>
    <cellStyle name="Input 27 2 3" xfId="3756" xr:uid="{00000000-0005-0000-0000-00000C0C0000}"/>
    <cellStyle name="Input 27 2 4" xfId="4783" xr:uid="{00000000-0005-0000-0000-00000D0C0000}"/>
    <cellStyle name="Input 27 2 5" xfId="5173" xr:uid="{00000000-0005-0000-0000-00000E0C0000}"/>
    <cellStyle name="Input 27 2 6" xfId="5769" xr:uid="{00000000-0005-0000-0000-00000F0C0000}"/>
    <cellStyle name="Input 27 3" xfId="3930" xr:uid="{00000000-0005-0000-0000-0000100C0000}"/>
    <cellStyle name="Input 27 4" xfId="4576" xr:uid="{00000000-0005-0000-0000-0000110C0000}"/>
    <cellStyle name="Input 27 5" xfId="4662" xr:uid="{00000000-0005-0000-0000-0000120C0000}"/>
    <cellStyle name="Input 27 6" xfId="4909" xr:uid="{00000000-0005-0000-0000-0000130C0000}"/>
    <cellStyle name="Input 27 7" xfId="5539" xr:uid="{00000000-0005-0000-0000-0000140C0000}"/>
    <cellStyle name="Input 28" xfId="1352" xr:uid="{00000000-0005-0000-0000-0000150C0000}"/>
    <cellStyle name="Input 28 2" xfId="2932" xr:uid="{00000000-0005-0000-0000-0000160C0000}"/>
    <cellStyle name="Input 28 2 2" xfId="4485" xr:uid="{00000000-0005-0000-0000-0000170C0000}"/>
    <cellStyle name="Input 28 2 3" xfId="4334" xr:uid="{00000000-0005-0000-0000-0000180C0000}"/>
    <cellStyle name="Input 28 2 4" xfId="5124" xr:uid="{00000000-0005-0000-0000-0000190C0000}"/>
    <cellStyle name="Input 28 2 5" xfId="5279" xr:uid="{00000000-0005-0000-0000-00001A0C0000}"/>
    <cellStyle name="Input 28 2 6" xfId="5770" xr:uid="{00000000-0005-0000-0000-00001B0C0000}"/>
    <cellStyle name="Input 28 3" xfId="3931" xr:uid="{00000000-0005-0000-0000-00001C0C0000}"/>
    <cellStyle name="Input 28 4" xfId="4027" xr:uid="{00000000-0005-0000-0000-00001D0C0000}"/>
    <cellStyle name="Input 28 5" xfId="5325" xr:uid="{00000000-0005-0000-0000-00001E0C0000}"/>
    <cellStyle name="Input 28 6" xfId="5011" xr:uid="{00000000-0005-0000-0000-00001F0C0000}"/>
    <cellStyle name="Input 28 7" xfId="5540" xr:uid="{00000000-0005-0000-0000-0000200C0000}"/>
    <cellStyle name="Input 29" xfId="1353" xr:uid="{00000000-0005-0000-0000-0000210C0000}"/>
    <cellStyle name="Input 29 2" xfId="2933" xr:uid="{00000000-0005-0000-0000-0000220C0000}"/>
    <cellStyle name="Input 29 2 2" xfId="4486" xr:uid="{00000000-0005-0000-0000-0000230C0000}"/>
    <cellStyle name="Input 29 2 3" xfId="3755" xr:uid="{00000000-0005-0000-0000-0000240C0000}"/>
    <cellStyle name="Input 29 2 4" xfId="4782" xr:uid="{00000000-0005-0000-0000-0000250C0000}"/>
    <cellStyle name="Input 29 2 5" xfId="4690" xr:uid="{00000000-0005-0000-0000-0000260C0000}"/>
    <cellStyle name="Input 29 2 6" xfId="5771" xr:uid="{00000000-0005-0000-0000-0000270C0000}"/>
    <cellStyle name="Input 29 3" xfId="3932" xr:uid="{00000000-0005-0000-0000-0000280C0000}"/>
    <cellStyle name="Input 29 4" xfId="3692" xr:uid="{00000000-0005-0000-0000-0000290C0000}"/>
    <cellStyle name="Input 29 5" xfId="5324" xr:uid="{00000000-0005-0000-0000-00002A0C0000}"/>
    <cellStyle name="Input 29 6" xfId="5158" xr:uid="{00000000-0005-0000-0000-00002B0C0000}"/>
    <cellStyle name="Input 29 7" xfId="5541" xr:uid="{00000000-0005-0000-0000-00002C0C0000}"/>
    <cellStyle name="Input 3" xfId="1354" xr:uid="{00000000-0005-0000-0000-00002D0C0000}"/>
    <cellStyle name="Input 3 2" xfId="2934" xr:uid="{00000000-0005-0000-0000-00002E0C0000}"/>
    <cellStyle name="Input 3 2 2" xfId="4487" xr:uid="{00000000-0005-0000-0000-00002F0C0000}"/>
    <cellStyle name="Input 3 2 3" xfId="4333" xr:uid="{00000000-0005-0000-0000-0000300C0000}"/>
    <cellStyle name="Input 3 2 4" xfId="5123" xr:uid="{00000000-0005-0000-0000-0000310C0000}"/>
    <cellStyle name="Input 3 2 5" xfId="5039" xr:uid="{00000000-0005-0000-0000-0000320C0000}"/>
    <cellStyle name="Input 3 2 6" xfId="5772" xr:uid="{00000000-0005-0000-0000-0000330C0000}"/>
    <cellStyle name="Input 3 3" xfId="3933" xr:uid="{00000000-0005-0000-0000-0000340C0000}"/>
    <cellStyle name="Input 3 4" xfId="4575" xr:uid="{00000000-0005-0000-0000-0000350C0000}"/>
    <cellStyle name="Input 3 5" xfId="4979" xr:uid="{00000000-0005-0000-0000-0000360C0000}"/>
    <cellStyle name="Input 3 6" xfId="5435" xr:uid="{00000000-0005-0000-0000-0000370C0000}"/>
    <cellStyle name="Input 3 7" xfId="5542" xr:uid="{00000000-0005-0000-0000-0000380C0000}"/>
    <cellStyle name="Input 30" xfId="1355" xr:uid="{00000000-0005-0000-0000-0000390C0000}"/>
    <cellStyle name="Input 30 2" xfId="2935" xr:uid="{00000000-0005-0000-0000-00003A0C0000}"/>
    <cellStyle name="Input 30 2 2" xfId="4488" xr:uid="{00000000-0005-0000-0000-00003B0C0000}"/>
    <cellStyle name="Input 30 2 3" xfId="3754" xr:uid="{00000000-0005-0000-0000-00003C0C0000}"/>
    <cellStyle name="Input 30 2 4" xfId="4781" xr:uid="{00000000-0005-0000-0000-00003D0C0000}"/>
    <cellStyle name="Input 30 2 5" xfId="4833" xr:uid="{00000000-0005-0000-0000-00003E0C0000}"/>
    <cellStyle name="Input 30 2 6" xfId="5773" xr:uid="{00000000-0005-0000-0000-00003F0C0000}"/>
    <cellStyle name="Input 30 3" xfId="3934" xr:uid="{00000000-0005-0000-0000-0000400C0000}"/>
    <cellStyle name="Input 30 4" xfId="4574" xr:uid="{00000000-0005-0000-0000-0000410C0000}"/>
    <cellStyle name="Input 30 5" xfId="4661" xr:uid="{00000000-0005-0000-0000-0000420C0000}"/>
    <cellStyle name="Input 30 6" xfId="4864" xr:uid="{00000000-0005-0000-0000-0000430C0000}"/>
    <cellStyle name="Input 30 7" xfId="5543" xr:uid="{00000000-0005-0000-0000-0000440C0000}"/>
    <cellStyle name="Input 31" xfId="1356" xr:uid="{00000000-0005-0000-0000-0000450C0000}"/>
    <cellStyle name="Input 31 2" xfId="2936" xr:uid="{00000000-0005-0000-0000-0000460C0000}"/>
    <cellStyle name="Input 31 2 2" xfId="4489" xr:uid="{00000000-0005-0000-0000-0000470C0000}"/>
    <cellStyle name="Input 31 2 3" xfId="4332" xr:uid="{00000000-0005-0000-0000-0000480C0000}"/>
    <cellStyle name="Input 31 2 4" xfId="5122" xr:uid="{00000000-0005-0000-0000-0000490C0000}"/>
    <cellStyle name="Input 31 2 5" xfId="4952" xr:uid="{00000000-0005-0000-0000-00004A0C0000}"/>
    <cellStyle name="Input 31 2 6" xfId="5774" xr:uid="{00000000-0005-0000-0000-00004B0C0000}"/>
    <cellStyle name="Input 31 3" xfId="3935" xr:uid="{00000000-0005-0000-0000-00004C0C0000}"/>
    <cellStyle name="Input 31 4" xfId="4026" xr:uid="{00000000-0005-0000-0000-00004D0C0000}"/>
    <cellStyle name="Input 31 5" xfId="5323" xr:uid="{00000000-0005-0000-0000-00004E0C0000}"/>
    <cellStyle name="Input 31 6" xfId="4705" xr:uid="{00000000-0005-0000-0000-00004F0C0000}"/>
    <cellStyle name="Input 31 7" xfId="5544" xr:uid="{00000000-0005-0000-0000-0000500C0000}"/>
    <cellStyle name="Input 32" xfId="1357" xr:uid="{00000000-0005-0000-0000-0000510C0000}"/>
    <cellStyle name="Input 32 2" xfId="2937" xr:uid="{00000000-0005-0000-0000-0000520C0000}"/>
    <cellStyle name="Input 32 2 2" xfId="4490" xr:uid="{00000000-0005-0000-0000-0000530C0000}"/>
    <cellStyle name="Input 32 2 3" xfId="3753" xr:uid="{00000000-0005-0000-0000-0000540C0000}"/>
    <cellStyle name="Input 32 2 4" xfId="4780" xr:uid="{00000000-0005-0000-0000-0000550C0000}"/>
    <cellStyle name="Input 32 2 5" xfId="5378" xr:uid="{00000000-0005-0000-0000-0000560C0000}"/>
    <cellStyle name="Input 32 2 6" xfId="5775" xr:uid="{00000000-0005-0000-0000-0000570C0000}"/>
    <cellStyle name="Input 32 3" xfId="3936" xr:uid="{00000000-0005-0000-0000-0000580C0000}"/>
    <cellStyle name="Input 32 4" xfId="3691" xr:uid="{00000000-0005-0000-0000-0000590C0000}"/>
    <cellStyle name="Input 32 5" xfId="5322" xr:uid="{00000000-0005-0000-0000-00005A0C0000}"/>
    <cellStyle name="Input 32 6" xfId="5357" xr:uid="{00000000-0005-0000-0000-00005B0C0000}"/>
    <cellStyle name="Input 32 7" xfId="5545" xr:uid="{00000000-0005-0000-0000-00005C0C0000}"/>
    <cellStyle name="Input 33" xfId="1358" xr:uid="{00000000-0005-0000-0000-00005D0C0000}"/>
    <cellStyle name="Input 33 2" xfId="2938" xr:uid="{00000000-0005-0000-0000-00005E0C0000}"/>
    <cellStyle name="Input 33 2 2" xfId="4491" xr:uid="{00000000-0005-0000-0000-00005F0C0000}"/>
    <cellStyle name="Input 33 2 3" xfId="4331" xr:uid="{00000000-0005-0000-0000-0000600C0000}"/>
    <cellStyle name="Input 33 2 4" xfId="5121" xr:uid="{00000000-0005-0000-0000-0000610C0000}"/>
    <cellStyle name="Input 33 2 5" xfId="5068" xr:uid="{00000000-0005-0000-0000-0000620C0000}"/>
    <cellStyle name="Input 33 2 6" xfId="5776" xr:uid="{00000000-0005-0000-0000-0000630C0000}"/>
    <cellStyle name="Input 33 3" xfId="3937" xr:uid="{00000000-0005-0000-0000-0000640C0000}"/>
    <cellStyle name="Input 33 4" xfId="4573" xr:uid="{00000000-0005-0000-0000-0000650C0000}"/>
    <cellStyle name="Input 33 5" xfId="4978" xr:uid="{00000000-0005-0000-0000-0000660C0000}"/>
    <cellStyle name="Input 33 6" xfId="5436" xr:uid="{00000000-0005-0000-0000-0000670C0000}"/>
    <cellStyle name="Input 33 7" xfId="5546" xr:uid="{00000000-0005-0000-0000-0000680C0000}"/>
    <cellStyle name="Input 34" xfId="1359" xr:uid="{00000000-0005-0000-0000-0000690C0000}"/>
    <cellStyle name="Input 34 2" xfId="2939" xr:uid="{00000000-0005-0000-0000-00006A0C0000}"/>
    <cellStyle name="Input 34 2 2" xfId="4492" xr:uid="{00000000-0005-0000-0000-00006B0C0000}"/>
    <cellStyle name="Input 34 2 3" xfId="3752" xr:uid="{00000000-0005-0000-0000-00006C0C0000}"/>
    <cellStyle name="Input 34 2 4" xfId="4779" xr:uid="{00000000-0005-0000-0000-00006D0C0000}"/>
    <cellStyle name="Input 34 2 5" xfId="5172" xr:uid="{00000000-0005-0000-0000-00006E0C0000}"/>
    <cellStyle name="Input 34 2 6" xfId="5777" xr:uid="{00000000-0005-0000-0000-00006F0C0000}"/>
    <cellStyle name="Input 34 3" xfId="3938" xr:uid="{00000000-0005-0000-0000-0000700C0000}"/>
    <cellStyle name="Input 34 4" xfId="4025" xr:uid="{00000000-0005-0000-0000-0000710C0000}"/>
    <cellStyle name="Input 34 5" xfId="4660" xr:uid="{00000000-0005-0000-0000-0000720C0000}"/>
    <cellStyle name="Input 34 6" xfId="5202" xr:uid="{00000000-0005-0000-0000-0000730C0000}"/>
    <cellStyle name="Input 34 7" xfId="5547" xr:uid="{00000000-0005-0000-0000-0000740C0000}"/>
    <cellStyle name="Input 35" xfId="1360" xr:uid="{00000000-0005-0000-0000-0000750C0000}"/>
    <cellStyle name="Input 35 2" xfId="2940" xr:uid="{00000000-0005-0000-0000-0000760C0000}"/>
    <cellStyle name="Input 35 2 2" xfId="4493" xr:uid="{00000000-0005-0000-0000-0000770C0000}"/>
    <cellStyle name="Input 35 2 3" xfId="4330" xr:uid="{00000000-0005-0000-0000-0000780C0000}"/>
    <cellStyle name="Input 35 2 4" xfId="5120" xr:uid="{00000000-0005-0000-0000-0000790C0000}"/>
    <cellStyle name="Input 35 2 5" xfId="5278" xr:uid="{00000000-0005-0000-0000-00007A0C0000}"/>
    <cellStyle name="Input 35 2 6" xfId="5778" xr:uid="{00000000-0005-0000-0000-00007B0C0000}"/>
    <cellStyle name="Input 35 3" xfId="3939" xr:uid="{00000000-0005-0000-0000-00007C0C0000}"/>
    <cellStyle name="Input 35 4" xfId="4572" xr:uid="{00000000-0005-0000-0000-00007D0C0000}"/>
    <cellStyle name="Input 35 5" xfId="5321" xr:uid="{00000000-0005-0000-0000-00007E0C0000}"/>
    <cellStyle name="Input 35 6" xfId="5408" xr:uid="{00000000-0005-0000-0000-00007F0C0000}"/>
    <cellStyle name="Input 35 7" xfId="5548" xr:uid="{00000000-0005-0000-0000-0000800C0000}"/>
    <cellStyle name="Input 36" xfId="1361" xr:uid="{00000000-0005-0000-0000-0000810C0000}"/>
    <cellStyle name="Input 36 2" xfId="2941" xr:uid="{00000000-0005-0000-0000-0000820C0000}"/>
    <cellStyle name="Input 36 2 2" xfId="4494" xr:uid="{00000000-0005-0000-0000-0000830C0000}"/>
    <cellStyle name="Input 36 2 3" xfId="3751" xr:uid="{00000000-0005-0000-0000-0000840C0000}"/>
    <cellStyle name="Input 36 2 4" xfId="4778" xr:uid="{00000000-0005-0000-0000-0000850C0000}"/>
    <cellStyle name="Input 36 2 5" xfId="4689" xr:uid="{00000000-0005-0000-0000-0000860C0000}"/>
    <cellStyle name="Input 36 2 6" xfId="5779" xr:uid="{00000000-0005-0000-0000-0000870C0000}"/>
    <cellStyle name="Input 36 3" xfId="3940" xr:uid="{00000000-0005-0000-0000-0000880C0000}"/>
    <cellStyle name="Input 36 4" xfId="4024" xr:uid="{00000000-0005-0000-0000-0000890C0000}"/>
    <cellStyle name="Input 36 5" xfId="5320" xr:uid="{00000000-0005-0000-0000-00008A0C0000}"/>
    <cellStyle name="Input 36 6" xfId="4816" xr:uid="{00000000-0005-0000-0000-00008B0C0000}"/>
    <cellStyle name="Input 36 7" xfId="5549" xr:uid="{00000000-0005-0000-0000-00008C0C0000}"/>
    <cellStyle name="Input 37" xfId="1362" xr:uid="{00000000-0005-0000-0000-00008D0C0000}"/>
    <cellStyle name="Input 37 2" xfId="2942" xr:uid="{00000000-0005-0000-0000-00008E0C0000}"/>
    <cellStyle name="Input 37 2 2" xfId="4495" xr:uid="{00000000-0005-0000-0000-00008F0C0000}"/>
    <cellStyle name="Input 37 2 3" xfId="4329" xr:uid="{00000000-0005-0000-0000-0000900C0000}"/>
    <cellStyle name="Input 37 2 4" xfId="5119" xr:uid="{00000000-0005-0000-0000-0000910C0000}"/>
    <cellStyle name="Input 37 2 5" xfId="4726" xr:uid="{00000000-0005-0000-0000-0000920C0000}"/>
    <cellStyle name="Input 37 2 6" xfId="5780" xr:uid="{00000000-0005-0000-0000-0000930C0000}"/>
    <cellStyle name="Input 37 3" xfId="3941" xr:uid="{00000000-0005-0000-0000-0000940C0000}"/>
    <cellStyle name="Input 37 4" xfId="3673" xr:uid="{00000000-0005-0000-0000-0000950C0000}"/>
    <cellStyle name="Input 37 5" xfId="4977" xr:uid="{00000000-0005-0000-0000-0000960C0000}"/>
    <cellStyle name="Input 37 6" xfId="4932" xr:uid="{00000000-0005-0000-0000-0000970C0000}"/>
    <cellStyle name="Input 37 7" xfId="5550" xr:uid="{00000000-0005-0000-0000-0000980C0000}"/>
    <cellStyle name="Input 38" xfId="1363" xr:uid="{00000000-0005-0000-0000-0000990C0000}"/>
    <cellStyle name="Input 38 2" xfId="2943" xr:uid="{00000000-0005-0000-0000-00009A0C0000}"/>
    <cellStyle name="Input 38 2 2" xfId="4496" xr:uid="{00000000-0005-0000-0000-00009B0C0000}"/>
    <cellStyle name="Input 38 2 3" xfId="3750" xr:uid="{00000000-0005-0000-0000-00009C0C0000}"/>
    <cellStyle name="Input 38 2 4" xfId="4777" xr:uid="{00000000-0005-0000-0000-00009D0C0000}"/>
    <cellStyle name="Input 38 2 5" xfId="4832" xr:uid="{00000000-0005-0000-0000-00009E0C0000}"/>
    <cellStyle name="Input 38 2 6" xfId="5781" xr:uid="{00000000-0005-0000-0000-00009F0C0000}"/>
    <cellStyle name="Input 38 3" xfId="3942" xr:uid="{00000000-0005-0000-0000-0000A00C0000}"/>
    <cellStyle name="Input 38 4" xfId="4571" xr:uid="{00000000-0005-0000-0000-0000A10C0000}"/>
    <cellStyle name="Input 38 5" xfId="5319" xr:uid="{00000000-0005-0000-0000-0000A20C0000}"/>
    <cellStyle name="Input 38 6" xfId="4863" xr:uid="{00000000-0005-0000-0000-0000A30C0000}"/>
    <cellStyle name="Input 38 7" xfId="5551" xr:uid="{00000000-0005-0000-0000-0000A40C0000}"/>
    <cellStyle name="Input 39" xfId="1364" xr:uid="{00000000-0005-0000-0000-0000A50C0000}"/>
    <cellStyle name="Input 39 2" xfId="2944" xr:uid="{00000000-0005-0000-0000-0000A60C0000}"/>
    <cellStyle name="Input 39 2 2" xfId="4497" xr:uid="{00000000-0005-0000-0000-0000A70C0000}"/>
    <cellStyle name="Input 39 2 3" xfId="4328" xr:uid="{00000000-0005-0000-0000-0000A80C0000}"/>
    <cellStyle name="Input 39 2 4" xfId="5118" xr:uid="{00000000-0005-0000-0000-0000A90C0000}"/>
    <cellStyle name="Input 39 2 5" xfId="4951" xr:uid="{00000000-0005-0000-0000-0000AA0C0000}"/>
    <cellStyle name="Input 39 2 6" xfId="5782" xr:uid="{00000000-0005-0000-0000-0000AB0C0000}"/>
    <cellStyle name="Input 39 3" xfId="3943" xr:uid="{00000000-0005-0000-0000-0000AC0C0000}"/>
    <cellStyle name="Input 39 4" xfId="4023" xr:uid="{00000000-0005-0000-0000-0000AD0C0000}"/>
    <cellStyle name="Input 39 5" xfId="4976" xr:uid="{00000000-0005-0000-0000-0000AE0C0000}"/>
    <cellStyle name="Input 39 6" xfId="5407" xr:uid="{00000000-0005-0000-0000-0000AF0C0000}"/>
    <cellStyle name="Input 39 7" xfId="5552" xr:uid="{00000000-0005-0000-0000-0000B00C0000}"/>
    <cellStyle name="Input 4" xfId="1365" xr:uid="{00000000-0005-0000-0000-0000B10C0000}"/>
    <cellStyle name="Input 4 2" xfId="2945" xr:uid="{00000000-0005-0000-0000-0000B20C0000}"/>
    <cellStyle name="Input 4 2 2" xfId="4498" xr:uid="{00000000-0005-0000-0000-0000B30C0000}"/>
    <cellStyle name="Input 4 2 3" xfId="3749" xr:uid="{00000000-0005-0000-0000-0000B40C0000}"/>
    <cellStyle name="Input 4 2 4" xfId="4776" xr:uid="{00000000-0005-0000-0000-0000B50C0000}"/>
    <cellStyle name="Input 4 2 5" xfId="5377" xr:uid="{00000000-0005-0000-0000-0000B60C0000}"/>
    <cellStyle name="Input 4 2 6" xfId="5783" xr:uid="{00000000-0005-0000-0000-0000B70C0000}"/>
    <cellStyle name="Input 4 3" xfId="3944" xr:uid="{00000000-0005-0000-0000-0000B80C0000}"/>
    <cellStyle name="Input 4 4" xfId="4570" xr:uid="{00000000-0005-0000-0000-0000B90C0000}"/>
    <cellStyle name="Input 4 5" xfId="4659" xr:uid="{00000000-0005-0000-0000-0000BA0C0000}"/>
    <cellStyle name="Input 4 6" xfId="4994" xr:uid="{00000000-0005-0000-0000-0000BB0C0000}"/>
    <cellStyle name="Input 4 7" xfId="5553" xr:uid="{00000000-0005-0000-0000-0000BC0C0000}"/>
    <cellStyle name="Input 40" xfId="1366" xr:uid="{00000000-0005-0000-0000-0000BD0C0000}"/>
    <cellStyle name="Input 40 2" xfId="2946" xr:uid="{00000000-0005-0000-0000-0000BE0C0000}"/>
    <cellStyle name="Input 40 2 2" xfId="4499" xr:uid="{00000000-0005-0000-0000-0000BF0C0000}"/>
    <cellStyle name="Input 40 2 3" xfId="4327" xr:uid="{00000000-0005-0000-0000-0000C00C0000}"/>
    <cellStyle name="Input 40 2 4" xfId="5117" xr:uid="{00000000-0005-0000-0000-0000C10C0000}"/>
    <cellStyle name="Input 40 2 5" xfId="5277" xr:uid="{00000000-0005-0000-0000-0000C20C0000}"/>
    <cellStyle name="Input 40 2 6" xfId="5784" xr:uid="{00000000-0005-0000-0000-0000C30C0000}"/>
    <cellStyle name="Input 40 3" xfId="3945" xr:uid="{00000000-0005-0000-0000-0000C40C0000}"/>
    <cellStyle name="Input 40 4" xfId="4022" xr:uid="{00000000-0005-0000-0000-0000C50C0000}"/>
    <cellStyle name="Input 40 5" xfId="5318" xr:uid="{00000000-0005-0000-0000-0000C60C0000}"/>
    <cellStyle name="Input 40 6" xfId="5425" xr:uid="{00000000-0005-0000-0000-0000C70C0000}"/>
    <cellStyle name="Input 40 7" xfId="5554" xr:uid="{00000000-0005-0000-0000-0000C80C0000}"/>
    <cellStyle name="Input 41" xfId="1367" xr:uid="{00000000-0005-0000-0000-0000C90C0000}"/>
    <cellStyle name="Input 41 2" xfId="2947" xr:uid="{00000000-0005-0000-0000-0000CA0C0000}"/>
    <cellStyle name="Input 41 2 2" xfId="4500" xr:uid="{00000000-0005-0000-0000-0000CB0C0000}"/>
    <cellStyle name="Input 41 2 3" xfId="3748" xr:uid="{00000000-0005-0000-0000-0000CC0C0000}"/>
    <cellStyle name="Input 41 2 4" xfId="4775" xr:uid="{00000000-0005-0000-0000-0000CD0C0000}"/>
    <cellStyle name="Input 41 2 5" xfId="5171" xr:uid="{00000000-0005-0000-0000-0000CE0C0000}"/>
    <cellStyle name="Input 41 2 6" xfId="5785" xr:uid="{00000000-0005-0000-0000-0000CF0C0000}"/>
    <cellStyle name="Input 41 3" xfId="3946" xr:uid="{00000000-0005-0000-0000-0000D00C0000}"/>
    <cellStyle name="Input 41 4" xfId="4569" xr:uid="{00000000-0005-0000-0000-0000D10C0000}"/>
    <cellStyle name="Input 41 5" xfId="5317" xr:uid="{00000000-0005-0000-0000-0000D20C0000}"/>
    <cellStyle name="Input 41 6" xfId="5201" xr:uid="{00000000-0005-0000-0000-0000D30C0000}"/>
    <cellStyle name="Input 41 7" xfId="5555" xr:uid="{00000000-0005-0000-0000-0000D40C0000}"/>
    <cellStyle name="Input 42" xfId="1368" xr:uid="{00000000-0005-0000-0000-0000D50C0000}"/>
    <cellStyle name="Input 42 2" xfId="2948" xr:uid="{00000000-0005-0000-0000-0000D60C0000}"/>
    <cellStyle name="Input 42 2 2" xfId="4501" xr:uid="{00000000-0005-0000-0000-0000D70C0000}"/>
    <cellStyle name="Input 42 2 3" xfId="4326" xr:uid="{00000000-0005-0000-0000-0000D80C0000}"/>
    <cellStyle name="Input 42 2 4" xfId="5116" xr:uid="{00000000-0005-0000-0000-0000D90C0000}"/>
    <cellStyle name="Input 42 2 5" xfId="5038" xr:uid="{00000000-0005-0000-0000-0000DA0C0000}"/>
    <cellStyle name="Input 42 2 6" xfId="5786" xr:uid="{00000000-0005-0000-0000-0000DB0C0000}"/>
    <cellStyle name="Input 42 3" xfId="3947" xr:uid="{00000000-0005-0000-0000-0000DC0C0000}"/>
    <cellStyle name="Input 42 4" xfId="4021" xr:uid="{00000000-0005-0000-0000-0000DD0C0000}"/>
    <cellStyle name="Input 42 5" xfId="4975" xr:uid="{00000000-0005-0000-0000-0000DE0C0000}"/>
    <cellStyle name="Input 42 6" xfId="5010" xr:uid="{00000000-0005-0000-0000-0000DF0C0000}"/>
    <cellStyle name="Input 42 7" xfId="5556" xr:uid="{00000000-0005-0000-0000-0000E00C0000}"/>
    <cellStyle name="Input 43" xfId="1369" xr:uid="{00000000-0005-0000-0000-0000E10C0000}"/>
    <cellStyle name="Input 43 2" xfId="2949" xr:uid="{00000000-0005-0000-0000-0000E20C0000}"/>
    <cellStyle name="Input 43 2 2" xfId="4502" xr:uid="{00000000-0005-0000-0000-0000E30C0000}"/>
    <cellStyle name="Input 43 2 3" xfId="3747" xr:uid="{00000000-0005-0000-0000-0000E40C0000}"/>
    <cellStyle name="Input 43 2 4" xfId="4774" xr:uid="{00000000-0005-0000-0000-0000E50C0000}"/>
    <cellStyle name="Input 43 2 5" xfId="4688" xr:uid="{00000000-0005-0000-0000-0000E60C0000}"/>
    <cellStyle name="Input 43 2 6" xfId="5787" xr:uid="{00000000-0005-0000-0000-0000E70C0000}"/>
    <cellStyle name="Input 43 3" xfId="3948" xr:uid="{00000000-0005-0000-0000-0000E80C0000}"/>
    <cellStyle name="Input 43 4" xfId="4020" xr:uid="{00000000-0005-0000-0000-0000E90C0000}"/>
    <cellStyle name="Input 43 5" xfId="4658" xr:uid="{00000000-0005-0000-0000-0000EA0C0000}"/>
    <cellStyle name="Input 43 6" xfId="5027" xr:uid="{00000000-0005-0000-0000-0000EB0C0000}"/>
    <cellStyle name="Input 43 7" xfId="5557" xr:uid="{00000000-0005-0000-0000-0000EC0C0000}"/>
    <cellStyle name="Input 44" xfId="1370" xr:uid="{00000000-0005-0000-0000-0000ED0C0000}"/>
    <cellStyle name="Input 44 2" xfId="2950" xr:uid="{00000000-0005-0000-0000-0000EE0C0000}"/>
    <cellStyle name="Input 44 2 2" xfId="4503" xr:uid="{00000000-0005-0000-0000-0000EF0C0000}"/>
    <cellStyle name="Input 44 2 3" xfId="4325" xr:uid="{00000000-0005-0000-0000-0000F00C0000}"/>
    <cellStyle name="Input 44 2 4" xfId="5115" xr:uid="{00000000-0005-0000-0000-0000F10C0000}"/>
    <cellStyle name="Input 44 2 5" xfId="4950" xr:uid="{00000000-0005-0000-0000-0000F20C0000}"/>
    <cellStyle name="Input 44 2 6" xfId="5788" xr:uid="{00000000-0005-0000-0000-0000F30C0000}"/>
    <cellStyle name="Input 44 3" xfId="3949" xr:uid="{00000000-0005-0000-0000-0000F40C0000}"/>
    <cellStyle name="Input 44 4" xfId="4019" xr:uid="{00000000-0005-0000-0000-0000F50C0000}"/>
    <cellStyle name="Input 44 5" xfId="5316" xr:uid="{00000000-0005-0000-0000-0000F60C0000}"/>
    <cellStyle name="Input 44 6" xfId="4931" xr:uid="{00000000-0005-0000-0000-0000F70C0000}"/>
    <cellStyle name="Input 44 7" xfId="5558" xr:uid="{00000000-0005-0000-0000-0000F80C0000}"/>
    <cellStyle name="Input 45" xfId="1371" xr:uid="{00000000-0005-0000-0000-0000F90C0000}"/>
    <cellStyle name="Input 45 2" xfId="2951" xr:uid="{00000000-0005-0000-0000-0000FA0C0000}"/>
    <cellStyle name="Input 45 2 2" xfId="4504" xr:uid="{00000000-0005-0000-0000-0000FB0C0000}"/>
    <cellStyle name="Input 45 2 3" xfId="3746" xr:uid="{00000000-0005-0000-0000-0000FC0C0000}"/>
    <cellStyle name="Input 45 2 4" xfId="4773" xr:uid="{00000000-0005-0000-0000-0000FD0C0000}"/>
    <cellStyle name="Input 45 2 5" xfId="4831" xr:uid="{00000000-0005-0000-0000-0000FE0C0000}"/>
    <cellStyle name="Input 45 2 6" xfId="5789" xr:uid="{00000000-0005-0000-0000-0000FF0C0000}"/>
    <cellStyle name="Input 45 3" xfId="3950" xr:uid="{00000000-0005-0000-0000-0000000D0000}"/>
    <cellStyle name="Input 45 4" xfId="4018" xr:uid="{00000000-0005-0000-0000-0000010D0000}"/>
    <cellStyle name="Input 45 5" xfId="5315" xr:uid="{00000000-0005-0000-0000-0000020D0000}"/>
    <cellStyle name="Input 45 6" xfId="4862" xr:uid="{00000000-0005-0000-0000-0000030D0000}"/>
    <cellStyle name="Input 45 7" xfId="5559" xr:uid="{00000000-0005-0000-0000-0000040D0000}"/>
    <cellStyle name="Input 46" xfId="1372" xr:uid="{00000000-0005-0000-0000-0000050D0000}"/>
    <cellStyle name="Input 46 2" xfId="2952" xr:uid="{00000000-0005-0000-0000-0000060D0000}"/>
    <cellStyle name="Input 46 2 2" xfId="4505" xr:uid="{00000000-0005-0000-0000-0000070D0000}"/>
    <cellStyle name="Input 46 2 3" xfId="4324" xr:uid="{00000000-0005-0000-0000-0000080D0000}"/>
    <cellStyle name="Input 46 2 4" xfId="5114" xr:uid="{00000000-0005-0000-0000-0000090D0000}"/>
    <cellStyle name="Input 46 2 5" xfId="5067" xr:uid="{00000000-0005-0000-0000-00000A0D0000}"/>
    <cellStyle name="Input 46 2 6" xfId="5790" xr:uid="{00000000-0005-0000-0000-00000B0D0000}"/>
    <cellStyle name="Input 46 3" xfId="3951" xr:uid="{00000000-0005-0000-0000-00000C0D0000}"/>
    <cellStyle name="Input 46 4" xfId="4017" xr:uid="{00000000-0005-0000-0000-00000D0D0000}"/>
    <cellStyle name="Input 46 5" xfId="4974" xr:uid="{00000000-0005-0000-0000-00000E0D0000}"/>
    <cellStyle name="Input 46 6" xfId="4704" xr:uid="{00000000-0005-0000-0000-00000F0D0000}"/>
    <cellStyle name="Input 46 7" xfId="5560" xr:uid="{00000000-0005-0000-0000-0000100D0000}"/>
    <cellStyle name="Input 47" xfId="1373" xr:uid="{00000000-0005-0000-0000-0000110D0000}"/>
    <cellStyle name="Input 47 2" xfId="2953" xr:uid="{00000000-0005-0000-0000-0000120D0000}"/>
    <cellStyle name="Input 47 2 2" xfId="4506" xr:uid="{00000000-0005-0000-0000-0000130D0000}"/>
    <cellStyle name="Input 47 2 3" xfId="3745" xr:uid="{00000000-0005-0000-0000-0000140D0000}"/>
    <cellStyle name="Input 47 2 4" xfId="4772" xr:uid="{00000000-0005-0000-0000-0000150D0000}"/>
    <cellStyle name="Input 47 2 5" xfId="5376" xr:uid="{00000000-0005-0000-0000-0000160D0000}"/>
    <cellStyle name="Input 47 2 6" xfId="5791" xr:uid="{00000000-0005-0000-0000-0000170D0000}"/>
    <cellStyle name="Input 47 3" xfId="3952" xr:uid="{00000000-0005-0000-0000-0000180D0000}"/>
    <cellStyle name="Input 47 4" xfId="4016" xr:uid="{00000000-0005-0000-0000-0000190D0000}"/>
    <cellStyle name="Input 47 5" xfId="4657" xr:uid="{00000000-0005-0000-0000-00001A0D0000}"/>
    <cellStyle name="Input 47 6" xfId="5417" xr:uid="{00000000-0005-0000-0000-00001B0D0000}"/>
    <cellStyle name="Input 47 7" xfId="5561" xr:uid="{00000000-0005-0000-0000-00001C0D0000}"/>
    <cellStyle name="Input 48" xfId="1374" xr:uid="{00000000-0005-0000-0000-00001D0D0000}"/>
    <cellStyle name="Input 48 2" xfId="2954" xr:uid="{00000000-0005-0000-0000-00001E0D0000}"/>
    <cellStyle name="Input 48 2 2" xfId="4507" xr:uid="{00000000-0005-0000-0000-00001F0D0000}"/>
    <cellStyle name="Input 48 2 3" xfId="4323" xr:uid="{00000000-0005-0000-0000-0000200D0000}"/>
    <cellStyle name="Input 48 2 4" xfId="5113" xr:uid="{00000000-0005-0000-0000-0000210D0000}"/>
    <cellStyle name="Input 48 2 5" xfId="4725" xr:uid="{00000000-0005-0000-0000-0000220D0000}"/>
    <cellStyle name="Input 48 2 6" xfId="5792" xr:uid="{00000000-0005-0000-0000-0000230D0000}"/>
    <cellStyle name="Input 48 3" xfId="3953" xr:uid="{00000000-0005-0000-0000-0000240D0000}"/>
    <cellStyle name="Input 48 4" xfId="4015" xr:uid="{00000000-0005-0000-0000-0000250D0000}"/>
    <cellStyle name="Input 48 5" xfId="5314" xr:uid="{00000000-0005-0000-0000-0000260D0000}"/>
    <cellStyle name="Input 48 6" xfId="5426" xr:uid="{00000000-0005-0000-0000-0000270D0000}"/>
    <cellStyle name="Input 48 7" xfId="5562" xr:uid="{00000000-0005-0000-0000-0000280D0000}"/>
    <cellStyle name="Input 49" xfId="1375" xr:uid="{00000000-0005-0000-0000-0000290D0000}"/>
    <cellStyle name="Input 49 2" xfId="2955" xr:uid="{00000000-0005-0000-0000-00002A0D0000}"/>
    <cellStyle name="Input 49 2 2" xfId="4508" xr:uid="{00000000-0005-0000-0000-00002B0D0000}"/>
    <cellStyle name="Input 49 2 3" xfId="3744" xr:uid="{00000000-0005-0000-0000-00002C0D0000}"/>
    <cellStyle name="Input 49 2 4" xfId="4771" xr:uid="{00000000-0005-0000-0000-00002D0D0000}"/>
    <cellStyle name="Input 49 2 5" xfId="5170" xr:uid="{00000000-0005-0000-0000-00002E0D0000}"/>
    <cellStyle name="Input 49 2 6" xfId="5793" xr:uid="{00000000-0005-0000-0000-00002F0D0000}"/>
    <cellStyle name="Input 49 3" xfId="3954" xr:uid="{00000000-0005-0000-0000-0000300D0000}"/>
    <cellStyle name="Input 49 4" xfId="4014" xr:uid="{00000000-0005-0000-0000-0000310D0000}"/>
    <cellStyle name="Input 49 5" xfId="5313" xr:uid="{00000000-0005-0000-0000-0000320D0000}"/>
    <cellStyle name="Input 49 6" xfId="5200" xr:uid="{00000000-0005-0000-0000-0000330D0000}"/>
    <cellStyle name="Input 49 7" xfId="5563" xr:uid="{00000000-0005-0000-0000-0000340D0000}"/>
    <cellStyle name="Input 5" xfId="1376" xr:uid="{00000000-0005-0000-0000-0000350D0000}"/>
    <cellStyle name="Input 5 2" xfId="2956" xr:uid="{00000000-0005-0000-0000-0000360D0000}"/>
    <cellStyle name="Input 5 2 2" xfId="4509" xr:uid="{00000000-0005-0000-0000-0000370D0000}"/>
    <cellStyle name="Input 5 2 3" xfId="4322" xr:uid="{00000000-0005-0000-0000-0000380D0000}"/>
    <cellStyle name="Input 5 2 4" xfId="5112" xr:uid="{00000000-0005-0000-0000-0000390D0000}"/>
    <cellStyle name="Input 5 2 5" xfId="5276" xr:uid="{00000000-0005-0000-0000-00003A0D0000}"/>
    <cellStyle name="Input 5 2 6" xfId="5794" xr:uid="{00000000-0005-0000-0000-00003B0D0000}"/>
    <cellStyle name="Input 5 3" xfId="3955" xr:uid="{00000000-0005-0000-0000-00003C0D0000}"/>
    <cellStyle name="Input 5 4" xfId="4567" xr:uid="{00000000-0005-0000-0000-00003D0D0000}"/>
    <cellStyle name="Input 5 5" xfId="4973" xr:uid="{00000000-0005-0000-0000-00003E0D0000}"/>
    <cellStyle name="Input 5 6" xfId="5406" xr:uid="{00000000-0005-0000-0000-00003F0D0000}"/>
    <cellStyle name="Input 5 7" xfId="5564" xr:uid="{00000000-0005-0000-0000-0000400D0000}"/>
    <cellStyle name="Input 50" xfId="1377" xr:uid="{00000000-0005-0000-0000-0000410D0000}"/>
    <cellStyle name="Input 50 2" xfId="2957" xr:uid="{00000000-0005-0000-0000-0000420D0000}"/>
    <cellStyle name="Input 50 2 2" xfId="4510" xr:uid="{00000000-0005-0000-0000-0000430D0000}"/>
    <cellStyle name="Input 50 2 3" xfId="3743" xr:uid="{00000000-0005-0000-0000-0000440D0000}"/>
    <cellStyle name="Input 50 2 4" xfId="4770" xr:uid="{00000000-0005-0000-0000-0000450D0000}"/>
    <cellStyle name="Input 50 2 5" xfId="4687" xr:uid="{00000000-0005-0000-0000-0000460D0000}"/>
    <cellStyle name="Input 50 2 6" xfId="5795" xr:uid="{00000000-0005-0000-0000-0000470D0000}"/>
    <cellStyle name="Input 50 3" xfId="3956" xr:uid="{00000000-0005-0000-0000-0000480D0000}"/>
    <cellStyle name="Input 50 4" xfId="4566" xr:uid="{00000000-0005-0000-0000-0000490D0000}"/>
    <cellStyle name="Input 50 5" xfId="4656" xr:uid="{00000000-0005-0000-0000-00004A0D0000}"/>
    <cellStyle name="Input 50 6" xfId="4815" xr:uid="{00000000-0005-0000-0000-00004B0D0000}"/>
    <cellStyle name="Input 50 7" xfId="5565" xr:uid="{00000000-0005-0000-0000-00004C0D0000}"/>
    <cellStyle name="Input 51" xfId="1378" xr:uid="{00000000-0005-0000-0000-00004D0D0000}"/>
    <cellStyle name="Input 51 2" xfId="2958" xr:uid="{00000000-0005-0000-0000-00004E0D0000}"/>
    <cellStyle name="Input 51 2 2" xfId="4511" xr:uid="{00000000-0005-0000-0000-00004F0D0000}"/>
    <cellStyle name="Input 51 2 3" xfId="4321" xr:uid="{00000000-0005-0000-0000-0000500D0000}"/>
    <cellStyle name="Input 51 2 4" xfId="5111" xr:uid="{00000000-0005-0000-0000-0000510D0000}"/>
    <cellStyle name="Input 51 2 5" xfId="5037" xr:uid="{00000000-0005-0000-0000-0000520D0000}"/>
    <cellStyle name="Input 51 2 6" xfId="5796" xr:uid="{00000000-0005-0000-0000-0000530D0000}"/>
    <cellStyle name="Input 51 3" xfId="3957" xr:uid="{00000000-0005-0000-0000-0000540D0000}"/>
    <cellStyle name="Input 51 4" xfId="4012" xr:uid="{00000000-0005-0000-0000-0000550D0000}"/>
    <cellStyle name="Input 51 5" xfId="5312" xr:uid="{00000000-0005-0000-0000-0000560D0000}"/>
    <cellStyle name="Input 51 6" xfId="4716" xr:uid="{00000000-0005-0000-0000-0000570D0000}"/>
    <cellStyle name="Input 51 7" xfId="5566" xr:uid="{00000000-0005-0000-0000-0000580D0000}"/>
    <cellStyle name="Input 52" xfId="1379" xr:uid="{00000000-0005-0000-0000-0000590D0000}"/>
    <cellStyle name="Input 52 2" xfId="2959" xr:uid="{00000000-0005-0000-0000-00005A0D0000}"/>
    <cellStyle name="Input 52 2 2" xfId="4512" xr:uid="{00000000-0005-0000-0000-00005B0D0000}"/>
    <cellStyle name="Input 52 2 3" xfId="3742" xr:uid="{00000000-0005-0000-0000-00005C0D0000}"/>
    <cellStyle name="Input 52 2 4" xfId="4769" xr:uid="{00000000-0005-0000-0000-00005D0D0000}"/>
    <cellStyle name="Input 52 2 5" xfId="4830" xr:uid="{00000000-0005-0000-0000-00005E0D0000}"/>
    <cellStyle name="Input 52 2 6" xfId="5797" xr:uid="{00000000-0005-0000-0000-00005F0D0000}"/>
    <cellStyle name="Input 52 3" xfId="3958" xr:uid="{00000000-0005-0000-0000-0000600D0000}"/>
    <cellStyle name="Input 52 4" xfId="4565" xr:uid="{00000000-0005-0000-0000-0000610D0000}"/>
    <cellStyle name="Input 52 5" xfId="5311" xr:uid="{00000000-0005-0000-0000-0000620D0000}"/>
    <cellStyle name="Input 52 6" xfId="4861" xr:uid="{00000000-0005-0000-0000-0000630D0000}"/>
    <cellStyle name="Input 52 7" xfId="5567" xr:uid="{00000000-0005-0000-0000-0000640D0000}"/>
    <cellStyle name="Input 53" xfId="1380" xr:uid="{00000000-0005-0000-0000-0000650D0000}"/>
    <cellStyle name="Input 53 2" xfId="2960" xr:uid="{00000000-0005-0000-0000-0000660D0000}"/>
    <cellStyle name="Input 53 2 2" xfId="4513" xr:uid="{00000000-0005-0000-0000-0000670D0000}"/>
    <cellStyle name="Input 53 2 3" xfId="4320" xr:uid="{00000000-0005-0000-0000-0000680D0000}"/>
    <cellStyle name="Input 53 2 4" xfId="5110" xr:uid="{00000000-0005-0000-0000-0000690D0000}"/>
    <cellStyle name="Input 53 2 5" xfId="4949" xr:uid="{00000000-0005-0000-0000-00006A0D0000}"/>
    <cellStyle name="Input 53 2 6" xfId="5798" xr:uid="{00000000-0005-0000-0000-00006B0D0000}"/>
    <cellStyle name="Input 53 3" xfId="3959" xr:uid="{00000000-0005-0000-0000-00006C0D0000}"/>
    <cellStyle name="Input 53 4" xfId="4011" xr:uid="{00000000-0005-0000-0000-00006D0D0000}"/>
    <cellStyle name="Input 53 5" xfId="4972" xr:uid="{00000000-0005-0000-0000-00006E0D0000}"/>
    <cellStyle name="Input 53 6" xfId="5405" xr:uid="{00000000-0005-0000-0000-00006F0D0000}"/>
    <cellStyle name="Input 53 7" xfId="5568" xr:uid="{00000000-0005-0000-0000-0000700D0000}"/>
    <cellStyle name="Input 54" xfId="1381" xr:uid="{00000000-0005-0000-0000-0000710D0000}"/>
    <cellStyle name="Input 54 2" xfId="2961" xr:uid="{00000000-0005-0000-0000-0000720D0000}"/>
    <cellStyle name="Input 54 2 2" xfId="4514" xr:uid="{00000000-0005-0000-0000-0000730D0000}"/>
    <cellStyle name="Input 54 2 3" xfId="3741" xr:uid="{00000000-0005-0000-0000-0000740D0000}"/>
    <cellStyle name="Input 54 2 4" xfId="4768" xr:uid="{00000000-0005-0000-0000-0000750D0000}"/>
    <cellStyle name="Input 54 2 5" xfId="5375" xr:uid="{00000000-0005-0000-0000-0000760D0000}"/>
    <cellStyle name="Input 54 2 6" xfId="5799" xr:uid="{00000000-0005-0000-0000-0000770D0000}"/>
    <cellStyle name="Input 54 3" xfId="3960" xr:uid="{00000000-0005-0000-0000-0000780D0000}"/>
    <cellStyle name="Input 54 4" xfId="4564" xr:uid="{00000000-0005-0000-0000-0000790D0000}"/>
    <cellStyle name="Input 54 5" xfId="4655" xr:uid="{00000000-0005-0000-0000-00007A0D0000}"/>
    <cellStyle name="Input 54 6" xfId="5416" xr:uid="{00000000-0005-0000-0000-00007B0D0000}"/>
    <cellStyle name="Input 54 7" xfId="5569" xr:uid="{00000000-0005-0000-0000-00007C0D0000}"/>
    <cellStyle name="Input 55" xfId="1382" xr:uid="{00000000-0005-0000-0000-00007D0D0000}"/>
    <cellStyle name="Input 55 2" xfId="2962" xr:uid="{00000000-0005-0000-0000-00007E0D0000}"/>
    <cellStyle name="Input 55 2 2" xfId="4515" xr:uid="{00000000-0005-0000-0000-00007F0D0000}"/>
    <cellStyle name="Input 55 2 3" xfId="4319" xr:uid="{00000000-0005-0000-0000-0000800D0000}"/>
    <cellStyle name="Input 55 2 4" xfId="5109" xr:uid="{00000000-0005-0000-0000-0000810D0000}"/>
    <cellStyle name="Input 55 2 5" xfId="5066" xr:uid="{00000000-0005-0000-0000-0000820D0000}"/>
    <cellStyle name="Input 55 2 6" xfId="5800" xr:uid="{00000000-0005-0000-0000-0000830D0000}"/>
    <cellStyle name="Input 55 3" xfId="3961" xr:uid="{00000000-0005-0000-0000-0000840D0000}"/>
    <cellStyle name="Input 55 4" xfId="4010" xr:uid="{00000000-0005-0000-0000-0000850D0000}"/>
    <cellStyle name="Input 55 5" xfId="5310" xr:uid="{00000000-0005-0000-0000-0000860D0000}"/>
    <cellStyle name="Input 55 6" xfId="5427" xr:uid="{00000000-0005-0000-0000-0000870D0000}"/>
    <cellStyle name="Input 55 7" xfId="5570" xr:uid="{00000000-0005-0000-0000-0000880D0000}"/>
    <cellStyle name="Input 56" xfId="1383" xr:uid="{00000000-0005-0000-0000-0000890D0000}"/>
    <cellStyle name="Input 56 2" xfId="2963" xr:uid="{00000000-0005-0000-0000-00008A0D0000}"/>
    <cellStyle name="Input 56 2 2" xfId="4516" xr:uid="{00000000-0005-0000-0000-00008B0D0000}"/>
    <cellStyle name="Input 56 2 3" xfId="3740" xr:uid="{00000000-0005-0000-0000-00008C0D0000}"/>
    <cellStyle name="Input 56 2 4" xfId="4767" xr:uid="{00000000-0005-0000-0000-00008D0D0000}"/>
    <cellStyle name="Input 56 2 5" xfId="5169" xr:uid="{00000000-0005-0000-0000-00008E0D0000}"/>
    <cellStyle name="Input 56 2 6" xfId="5801" xr:uid="{00000000-0005-0000-0000-00008F0D0000}"/>
    <cellStyle name="Input 56 3" xfId="3962" xr:uid="{00000000-0005-0000-0000-0000900D0000}"/>
    <cellStyle name="Input 56 4" xfId="3872" xr:uid="{00000000-0005-0000-0000-0000910D0000}"/>
    <cellStyle name="Input 56 5" xfId="5309" xr:uid="{00000000-0005-0000-0000-0000920D0000}"/>
    <cellStyle name="Input 56 6" xfId="5199" xr:uid="{00000000-0005-0000-0000-0000930D0000}"/>
    <cellStyle name="Input 56 7" xfId="5571" xr:uid="{00000000-0005-0000-0000-0000940D0000}"/>
    <cellStyle name="Input 57" xfId="1384" xr:uid="{00000000-0005-0000-0000-0000950D0000}"/>
    <cellStyle name="Input 57 2" xfId="2964" xr:uid="{00000000-0005-0000-0000-0000960D0000}"/>
    <cellStyle name="Input 57 2 2" xfId="4517" xr:uid="{00000000-0005-0000-0000-0000970D0000}"/>
    <cellStyle name="Input 57 2 3" xfId="4318" xr:uid="{00000000-0005-0000-0000-0000980D0000}"/>
    <cellStyle name="Input 57 2 4" xfId="5108" xr:uid="{00000000-0005-0000-0000-0000990D0000}"/>
    <cellStyle name="Input 57 2 5" xfId="5275" xr:uid="{00000000-0005-0000-0000-00009A0D0000}"/>
    <cellStyle name="Input 57 2 6" xfId="5802" xr:uid="{00000000-0005-0000-0000-00009B0D0000}"/>
    <cellStyle name="Input 57 3" xfId="3963" xr:uid="{00000000-0005-0000-0000-00009C0D0000}"/>
    <cellStyle name="Input 57 4" xfId="3871" xr:uid="{00000000-0005-0000-0000-00009D0D0000}"/>
    <cellStyle name="Input 57 5" xfId="4971" xr:uid="{00000000-0005-0000-0000-00009E0D0000}"/>
    <cellStyle name="Input 57 6" xfId="5009" xr:uid="{00000000-0005-0000-0000-00009F0D0000}"/>
    <cellStyle name="Input 57 7" xfId="5572" xr:uid="{00000000-0005-0000-0000-0000A00D0000}"/>
    <cellStyle name="Input 58" xfId="1385" xr:uid="{00000000-0005-0000-0000-0000A10D0000}"/>
    <cellStyle name="Input 58 2" xfId="2965" xr:uid="{00000000-0005-0000-0000-0000A20D0000}"/>
    <cellStyle name="Input 58 2 2" xfId="4518" xr:uid="{00000000-0005-0000-0000-0000A30D0000}"/>
    <cellStyle name="Input 58 2 3" xfId="3739" xr:uid="{00000000-0005-0000-0000-0000A40D0000}"/>
    <cellStyle name="Input 58 2 4" xfId="4766" xr:uid="{00000000-0005-0000-0000-0000A50D0000}"/>
    <cellStyle name="Input 58 2 5" xfId="4686" xr:uid="{00000000-0005-0000-0000-0000A60D0000}"/>
    <cellStyle name="Input 58 2 6" xfId="5803" xr:uid="{00000000-0005-0000-0000-0000A70D0000}"/>
    <cellStyle name="Input 58 3" xfId="3964" xr:uid="{00000000-0005-0000-0000-0000A80D0000}"/>
    <cellStyle name="Input 58 4" xfId="3870" xr:uid="{00000000-0005-0000-0000-0000A90D0000}"/>
    <cellStyle name="Input 58 5" xfId="4654" xr:uid="{00000000-0005-0000-0000-0000AA0D0000}"/>
    <cellStyle name="Input 58 6" xfId="5156" xr:uid="{00000000-0005-0000-0000-0000AB0D0000}"/>
    <cellStyle name="Input 58 7" xfId="5573" xr:uid="{00000000-0005-0000-0000-0000AC0D0000}"/>
    <cellStyle name="Input 59" xfId="1386" xr:uid="{00000000-0005-0000-0000-0000AD0D0000}"/>
    <cellStyle name="Input 59 2" xfId="2966" xr:uid="{00000000-0005-0000-0000-0000AE0D0000}"/>
    <cellStyle name="Input 59 2 2" xfId="4519" xr:uid="{00000000-0005-0000-0000-0000AF0D0000}"/>
    <cellStyle name="Input 59 2 3" xfId="4317" xr:uid="{00000000-0005-0000-0000-0000B00D0000}"/>
    <cellStyle name="Input 59 2 4" xfId="5107" xr:uid="{00000000-0005-0000-0000-0000B10D0000}"/>
    <cellStyle name="Input 59 2 5" xfId="4724" xr:uid="{00000000-0005-0000-0000-0000B20D0000}"/>
    <cellStyle name="Input 59 2 6" xfId="5804" xr:uid="{00000000-0005-0000-0000-0000B30D0000}"/>
    <cellStyle name="Input 59 3" xfId="3965" xr:uid="{00000000-0005-0000-0000-0000B40D0000}"/>
    <cellStyle name="Input 59 4" xfId="4426" xr:uid="{00000000-0005-0000-0000-0000B50D0000}"/>
    <cellStyle name="Input 59 5" xfId="5308" xr:uid="{00000000-0005-0000-0000-0000B60D0000}"/>
    <cellStyle name="Input 59 6" xfId="4930" xr:uid="{00000000-0005-0000-0000-0000B70D0000}"/>
    <cellStyle name="Input 59 7" xfId="5574" xr:uid="{00000000-0005-0000-0000-0000B80D0000}"/>
    <cellStyle name="Input 6" xfId="1387" xr:uid="{00000000-0005-0000-0000-0000B90D0000}"/>
    <cellStyle name="Input 6 2" xfId="2967" xr:uid="{00000000-0005-0000-0000-0000BA0D0000}"/>
    <cellStyle name="Input 6 2 2" xfId="4520" xr:uid="{00000000-0005-0000-0000-0000BB0D0000}"/>
    <cellStyle name="Input 6 2 3" xfId="3738" xr:uid="{00000000-0005-0000-0000-0000BC0D0000}"/>
    <cellStyle name="Input 6 2 4" xfId="4765" xr:uid="{00000000-0005-0000-0000-0000BD0D0000}"/>
    <cellStyle name="Input 6 2 5" xfId="4829" xr:uid="{00000000-0005-0000-0000-0000BE0D0000}"/>
    <cellStyle name="Input 6 2 6" xfId="5805" xr:uid="{00000000-0005-0000-0000-0000BF0D0000}"/>
    <cellStyle name="Input 6 3" xfId="3966" xr:uid="{00000000-0005-0000-0000-0000C00D0000}"/>
    <cellStyle name="Input 6 4" xfId="4425" xr:uid="{00000000-0005-0000-0000-0000C10D0000}"/>
    <cellStyle name="Input 6 5" xfId="5307" xr:uid="{00000000-0005-0000-0000-0000C20D0000}"/>
    <cellStyle name="Input 6 6" xfId="4860" xr:uid="{00000000-0005-0000-0000-0000C30D0000}"/>
    <cellStyle name="Input 6 7" xfId="5575" xr:uid="{00000000-0005-0000-0000-0000C40D0000}"/>
    <cellStyle name="Input 60" xfId="1388" xr:uid="{00000000-0005-0000-0000-0000C50D0000}"/>
    <cellStyle name="Input 60 2" xfId="2968" xr:uid="{00000000-0005-0000-0000-0000C60D0000}"/>
    <cellStyle name="Input 60 2 2" xfId="4521" xr:uid="{00000000-0005-0000-0000-0000C70D0000}"/>
    <cellStyle name="Input 60 2 3" xfId="4316" xr:uid="{00000000-0005-0000-0000-0000C80D0000}"/>
    <cellStyle name="Input 60 2 4" xfId="5106" xr:uid="{00000000-0005-0000-0000-0000C90D0000}"/>
    <cellStyle name="Input 60 2 5" xfId="4948" xr:uid="{00000000-0005-0000-0000-0000CA0D0000}"/>
    <cellStyle name="Input 60 2 6" xfId="5806" xr:uid="{00000000-0005-0000-0000-0000CB0D0000}"/>
    <cellStyle name="Input 60 3" xfId="3967" xr:uid="{00000000-0005-0000-0000-0000CC0D0000}"/>
    <cellStyle name="Input 60 4" xfId="4424" xr:uid="{00000000-0005-0000-0000-0000CD0D0000}"/>
    <cellStyle name="Input 60 5" xfId="4970" xr:uid="{00000000-0005-0000-0000-0000CE0D0000}"/>
    <cellStyle name="Input 60 6" xfId="4703" xr:uid="{00000000-0005-0000-0000-0000CF0D0000}"/>
    <cellStyle name="Input 60 7" xfId="5576" xr:uid="{00000000-0005-0000-0000-0000D00D0000}"/>
    <cellStyle name="Input 61" xfId="1389" xr:uid="{00000000-0005-0000-0000-0000D10D0000}"/>
    <cellStyle name="Input 61 2" xfId="2969" xr:uid="{00000000-0005-0000-0000-0000D20D0000}"/>
    <cellStyle name="Input 61 2 2" xfId="4522" xr:uid="{00000000-0005-0000-0000-0000D30D0000}"/>
    <cellStyle name="Input 61 2 3" xfId="3737" xr:uid="{00000000-0005-0000-0000-0000D40D0000}"/>
    <cellStyle name="Input 61 2 4" xfId="4764" xr:uid="{00000000-0005-0000-0000-0000D50D0000}"/>
    <cellStyle name="Input 61 2 5" xfId="5374" xr:uid="{00000000-0005-0000-0000-0000D60D0000}"/>
    <cellStyle name="Input 61 2 6" xfId="5807" xr:uid="{00000000-0005-0000-0000-0000D70D0000}"/>
    <cellStyle name="Input 61 3" xfId="3968" xr:uid="{00000000-0005-0000-0000-0000D80D0000}"/>
    <cellStyle name="Input 61 4" xfId="3690" xr:uid="{00000000-0005-0000-0000-0000D90D0000}"/>
    <cellStyle name="Input 61 5" xfId="4653" xr:uid="{00000000-0005-0000-0000-0000DA0D0000}"/>
    <cellStyle name="Input 61 6" xfId="5026" xr:uid="{00000000-0005-0000-0000-0000DB0D0000}"/>
    <cellStyle name="Input 61 7" xfId="5577" xr:uid="{00000000-0005-0000-0000-0000DC0D0000}"/>
    <cellStyle name="Input 62" xfId="1390" xr:uid="{00000000-0005-0000-0000-0000DD0D0000}"/>
    <cellStyle name="Input 62 2" xfId="2970" xr:uid="{00000000-0005-0000-0000-0000DE0D0000}"/>
    <cellStyle name="Input 62 2 2" xfId="4523" xr:uid="{00000000-0005-0000-0000-0000DF0D0000}"/>
    <cellStyle name="Input 62 2 3" xfId="4315" xr:uid="{00000000-0005-0000-0000-0000E00D0000}"/>
    <cellStyle name="Input 62 2 4" xfId="5105" xr:uid="{00000000-0005-0000-0000-0000E10D0000}"/>
    <cellStyle name="Input 62 2 5" xfId="5036" xr:uid="{00000000-0005-0000-0000-0000E20D0000}"/>
    <cellStyle name="Input 62 2 6" xfId="5808" xr:uid="{00000000-0005-0000-0000-0000E30D0000}"/>
    <cellStyle name="Input 62 3" xfId="3969" xr:uid="{00000000-0005-0000-0000-0000E40D0000}"/>
    <cellStyle name="Input 62 4" xfId="4423" xr:uid="{00000000-0005-0000-0000-0000E50D0000}"/>
    <cellStyle name="Input 62 5" xfId="5306" xr:uid="{00000000-0005-0000-0000-0000E60D0000}"/>
    <cellStyle name="Input 62 6" xfId="5428" xr:uid="{00000000-0005-0000-0000-0000E70D0000}"/>
    <cellStyle name="Input 62 7" xfId="5578" xr:uid="{00000000-0005-0000-0000-0000E80D0000}"/>
    <cellStyle name="Input 63" xfId="1391" xr:uid="{00000000-0005-0000-0000-0000E90D0000}"/>
    <cellStyle name="Input 63 2" xfId="2971" xr:uid="{00000000-0005-0000-0000-0000EA0D0000}"/>
    <cellStyle name="Input 63 2 2" xfId="4524" xr:uid="{00000000-0005-0000-0000-0000EB0D0000}"/>
    <cellStyle name="Input 63 2 3" xfId="3736" xr:uid="{00000000-0005-0000-0000-0000EC0D0000}"/>
    <cellStyle name="Input 63 2 4" xfId="4763" xr:uid="{00000000-0005-0000-0000-0000ED0D0000}"/>
    <cellStyle name="Input 63 2 5" xfId="5168" xr:uid="{00000000-0005-0000-0000-0000EE0D0000}"/>
    <cellStyle name="Input 63 2 6" xfId="5809" xr:uid="{00000000-0005-0000-0000-0000EF0D0000}"/>
    <cellStyle name="Input 63 3" xfId="3970" xr:uid="{00000000-0005-0000-0000-0000F00D0000}"/>
    <cellStyle name="Input 63 4" xfId="4422" xr:uid="{00000000-0005-0000-0000-0000F10D0000}"/>
    <cellStyle name="Input 63 5" xfId="5305" xr:uid="{00000000-0005-0000-0000-0000F20D0000}"/>
    <cellStyle name="Input 63 6" xfId="5198" xr:uid="{00000000-0005-0000-0000-0000F30D0000}"/>
    <cellStyle name="Input 63 7" xfId="5579" xr:uid="{00000000-0005-0000-0000-0000F40D0000}"/>
    <cellStyle name="Input 64" xfId="1392" xr:uid="{00000000-0005-0000-0000-0000F50D0000}"/>
    <cellStyle name="Input 64 2" xfId="2972" xr:uid="{00000000-0005-0000-0000-0000F60D0000}"/>
    <cellStyle name="Input 64 2 2" xfId="4525" xr:uid="{00000000-0005-0000-0000-0000F70D0000}"/>
    <cellStyle name="Input 64 2 3" xfId="4314" xr:uid="{00000000-0005-0000-0000-0000F80D0000}"/>
    <cellStyle name="Input 64 2 4" xfId="5104" xr:uid="{00000000-0005-0000-0000-0000F90D0000}"/>
    <cellStyle name="Input 64 2 5" xfId="5274" xr:uid="{00000000-0005-0000-0000-0000FA0D0000}"/>
    <cellStyle name="Input 64 2 6" xfId="5810" xr:uid="{00000000-0005-0000-0000-0000FB0D0000}"/>
    <cellStyle name="Input 64 3" xfId="3971" xr:uid="{00000000-0005-0000-0000-0000FC0D0000}"/>
    <cellStyle name="Input 64 4" xfId="3869" xr:uid="{00000000-0005-0000-0000-0000FD0D0000}"/>
    <cellStyle name="Input 64 5" xfId="4969" xr:uid="{00000000-0005-0000-0000-0000FE0D0000}"/>
    <cellStyle name="Input 64 6" xfId="5404" xr:uid="{00000000-0005-0000-0000-0000FF0D0000}"/>
    <cellStyle name="Input 64 7" xfId="5580" xr:uid="{00000000-0005-0000-0000-0000000E0000}"/>
    <cellStyle name="Input 65" xfId="1393" xr:uid="{00000000-0005-0000-0000-0000010E0000}"/>
    <cellStyle name="Input 65 2" xfId="2973" xr:uid="{00000000-0005-0000-0000-0000020E0000}"/>
    <cellStyle name="Input 65 2 2" xfId="4526" xr:uid="{00000000-0005-0000-0000-0000030E0000}"/>
    <cellStyle name="Input 65 2 3" xfId="3735" xr:uid="{00000000-0005-0000-0000-0000040E0000}"/>
    <cellStyle name="Input 65 2 4" xfId="4762" xr:uid="{00000000-0005-0000-0000-0000050E0000}"/>
    <cellStyle name="Input 65 2 5" xfId="4685" xr:uid="{00000000-0005-0000-0000-0000060E0000}"/>
    <cellStyle name="Input 65 2 6" xfId="5811" xr:uid="{00000000-0005-0000-0000-0000070E0000}"/>
    <cellStyle name="Input 65 3" xfId="3972" xr:uid="{00000000-0005-0000-0000-0000080E0000}"/>
    <cellStyle name="Input 65 4" xfId="3689" xr:uid="{00000000-0005-0000-0000-0000090E0000}"/>
    <cellStyle name="Input 65 5" xfId="4652" xr:uid="{00000000-0005-0000-0000-00000A0E0000}"/>
    <cellStyle name="Input 65 6" xfId="4677" xr:uid="{00000000-0005-0000-0000-00000B0E0000}"/>
    <cellStyle name="Input 65 7" xfId="5581" xr:uid="{00000000-0005-0000-0000-00000C0E0000}"/>
    <cellStyle name="Input 66" xfId="1394" xr:uid="{00000000-0005-0000-0000-00000D0E0000}"/>
    <cellStyle name="Input 66 2" xfId="2974" xr:uid="{00000000-0005-0000-0000-00000E0E0000}"/>
    <cellStyle name="Input 66 2 2" xfId="4527" xr:uid="{00000000-0005-0000-0000-00000F0E0000}"/>
    <cellStyle name="Input 66 2 3" xfId="4313" xr:uid="{00000000-0005-0000-0000-0000100E0000}"/>
    <cellStyle name="Input 66 2 4" xfId="5103" xr:uid="{00000000-0005-0000-0000-0000110E0000}"/>
    <cellStyle name="Input 66 2 5" xfId="5065" xr:uid="{00000000-0005-0000-0000-0000120E0000}"/>
    <cellStyle name="Input 66 2 6" xfId="5812" xr:uid="{00000000-0005-0000-0000-0000130E0000}"/>
    <cellStyle name="Input 66 3" xfId="3973" xr:uid="{00000000-0005-0000-0000-0000140E0000}"/>
    <cellStyle name="Input 66 4" xfId="4421" xr:uid="{00000000-0005-0000-0000-0000150E0000}"/>
    <cellStyle name="Input 66 5" xfId="5304" xr:uid="{00000000-0005-0000-0000-0000160E0000}"/>
    <cellStyle name="Input 66 6" xfId="4859" xr:uid="{00000000-0005-0000-0000-0000170E0000}"/>
    <cellStyle name="Input 66 7" xfId="5582" xr:uid="{00000000-0005-0000-0000-0000180E0000}"/>
    <cellStyle name="Input 67" xfId="1395" xr:uid="{00000000-0005-0000-0000-0000190E0000}"/>
    <cellStyle name="Input 67 2" xfId="2975" xr:uid="{00000000-0005-0000-0000-00001A0E0000}"/>
    <cellStyle name="Input 67 2 2" xfId="4528" xr:uid="{00000000-0005-0000-0000-00001B0E0000}"/>
    <cellStyle name="Input 67 2 3" xfId="3734" xr:uid="{00000000-0005-0000-0000-00001C0E0000}"/>
    <cellStyle name="Input 67 2 4" xfId="4761" xr:uid="{00000000-0005-0000-0000-00001D0E0000}"/>
    <cellStyle name="Input 67 2 5" xfId="4828" xr:uid="{00000000-0005-0000-0000-00001E0E0000}"/>
    <cellStyle name="Input 67 2 6" xfId="5813" xr:uid="{00000000-0005-0000-0000-00001F0E0000}"/>
    <cellStyle name="Input 67 3" xfId="3974" xr:uid="{00000000-0005-0000-0000-0000200E0000}"/>
    <cellStyle name="Input 67 4" xfId="3688" xr:uid="{00000000-0005-0000-0000-0000210E0000}"/>
    <cellStyle name="Input 67 5" xfId="5303" xr:uid="{00000000-0005-0000-0000-0000220E0000}"/>
    <cellStyle name="Input 67 6" xfId="5034" xr:uid="{00000000-0005-0000-0000-0000230E0000}"/>
    <cellStyle name="Input 67 7" xfId="5583" xr:uid="{00000000-0005-0000-0000-0000240E0000}"/>
    <cellStyle name="Input 68" xfId="1396" xr:uid="{00000000-0005-0000-0000-0000250E0000}"/>
    <cellStyle name="Input 68 2" xfId="2976" xr:uid="{00000000-0005-0000-0000-0000260E0000}"/>
    <cellStyle name="Input 68 2 2" xfId="4529" xr:uid="{00000000-0005-0000-0000-0000270E0000}"/>
    <cellStyle name="Input 68 2 3" xfId="4312" xr:uid="{00000000-0005-0000-0000-0000280E0000}"/>
    <cellStyle name="Input 68 2 4" xfId="5102" xr:uid="{00000000-0005-0000-0000-0000290E0000}"/>
    <cellStyle name="Input 68 2 5" xfId="4947" xr:uid="{00000000-0005-0000-0000-00002A0E0000}"/>
    <cellStyle name="Input 68 2 6" xfId="5814" xr:uid="{00000000-0005-0000-0000-00002B0E0000}"/>
    <cellStyle name="Input 68 3" xfId="3975" xr:uid="{00000000-0005-0000-0000-00002C0E0000}"/>
    <cellStyle name="Input 68 4" xfId="4420" xr:uid="{00000000-0005-0000-0000-00002D0E0000}"/>
    <cellStyle name="Input 68 5" xfId="4968" xr:uid="{00000000-0005-0000-0000-00002E0E0000}"/>
    <cellStyle name="Input 68 6" xfId="4634" xr:uid="{00000000-0005-0000-0000-00002F0E0000}"/>
    <cellStyle name="Input 68 7" xfId="5584" xr:uid="{00000000-0005-0000-0000-0000300E0000}"/>
    <cellStyle name="Input 69" xfId="1397" xr:uid="{00000000-0005-0000-0000-0000310E0000}"/>
    <cellStyle name="Input 69 2" xfId="2977" xr:uid="{00000000-0005-0000-0000-0000320E0000}"/>
    <cellStyle name="Input 69 2 2" xfId="4530" xr:uid="{00000000-0005-0000-0000-0000330E0000}"/>
    <cellStyle name="Input 69 2 3" xfId="3733" xr:uid="{00000000-0005-0000-0000-0000340E0000}"/>
    <cellStyle name="Input 69 2 4" xfId="4760" xr:uid="{00000000-0005-0000-0000-0000350E0000}"/>
    <cellStyle name="Input 69 2 5" xfId="5373" xr:uid="{00000000-0005-0000-0000-0000360E0000}"/>
    <cellStyle name="Input 69 2 6" xfId="5815" xr:uid="{00000000-0005-0000-0000-0000370E0000}"/>
    <cellStyle name="Input 69 3" xfId="3976" xr:uid="{00000000-0005-0000-0000-0000380E0000}"/>
    <cellStyle name="Input 69 4" xfId="3687" xr:uid="{00000000-0005-0000-0000-0000390E0000}"/>
    <cellStyle name="Input 69 5" xfId="4651" xr:uid="{00000000-0005-0000-0000-00003A0E0000}"/>
    <cellStyle name="Input 69 6" xfId="5403" xr:uid="{00000000-0005-0000-0000-00003B0E0000}"/>
    <cellStyle name="Input 69 7" xfId="5585" xr:uid="{00000000-0005-0000-0000-00003C0E0000}"/>
    <cellStyle name="Input 7" xfId="1398" xr:uid="{00000000-0005-0000-0000-00003D0E0000}"/>
    <cellStyle name="Input 7 2" xfId="2978" xr:uid="{00000000-0005-0000-0000-00003E0E0000}"/>
    <cellStyle name="Input 7 2 2" xfId="4531" xr:uid="{00000000-0005-0000-0000-00003F0E0000}"/>
    <cellStyle name="Input 7 2 3" xfId="4311" xr:uid="{00000000-0005-0000-0000-0000400E0000}"/>
    <cellStyle name="Input 7 2 4" xfId="5101" xr:uid="{00000000-0005-0000-0000-0000410E0000}"/>
    <cellStyle name="Input 7 2 5" xfId="4723" xr:uid="{00000000-0005-0000-0000-0000420E0000}"/>
    <cellStyle name="Input 7 2 6" xfId="5816" xr:uid="{00000000-0005-0000-0000-0000430E0000}"/>
    <cellStyle name="Input 7 3" xfId="3977" xr:uid="{00000000-0005-0000-0000-0000440E0000}"/>
    <cellStyle name="Input 7 4" xfId="3674" xr:uid="{00000000-0005-0000-0000-0000450E0000}"/>
    <cellStyle name="Input 7 5" xfId="5302" xr:uid="{00000000-0005-0000-0000-0000460E0000}"/>
    <cellStyle name="Input 7 6" xfId="5197" xr:uid="{00000000-0005-0000-0000-0000470E0000}"/>
    <cellStyle name="Input 7 7" xfId="5586" xr:uid="{00000000-0005-0000-0000-0000480E0000}"/>
    <cellStyle name="Input 70" xfId="1399" xr:uid="{00000000-0005-0000-0000-0000490E0000}"/>
    <cellStyle name="Input 70 2" xfId="2979" xr:uid="{00000000-0005-0000-0000-00004A0E0000}"/>
    <cellStyle name="Input 70 2 2" xfId="4532" xr:uid="{00000000-0005-0000-0000-00004B0E0000}"/>
    <cellStyle name="Input 70 2 3" xfId="3732" xr:uid="{00000000-0005-0000-0000-00004C0E0000}"/>
    <cellStyle name="Input 70 2 4" xfId="4759" xr:uid="{00000000-0005-0000-0000-00004D0E0000}"/>
    <cellStyle name="Input 70 2 5" xfId="5167" xr:uid="{00000000-0005-0000-0000-00004E0E0000}"/>
    <cellStyle name="Input 70 2 6" xfId="5817" xr:uid="{00000000-0005-0000-0000-00004F0E0000}"/>
    <cellStyle name="Input 70 3" xfId="3978" xr:uid="{00000000-0005-0000-0000-0000500E0000}"/>
    <cellStyle name="Input 70 4" xfId="3868" xr:uid="{00000000-0005-0000-0000-0000510E0000}"/>
    <cellStyle name="Input 70 5" xfId="5301" xr:uid="{00000000-0005-0000-0000-0000520E0000}"/>
    <cellStyle name="Input 70 6" xfId="4814" xr:uid="{00000000-0005-0000-0000-0000530E0000}"/>
    <cellStyle name="Input 70 7" xfId="5587" xr:uid="{00000000-0005-0000-0000-0000540E0000}"/>
    <cellStyle name="Input 71" xfId="1400" xr:uid="{00000000-0005-0000-0000-0000550E0000}"/>
    <cellStyle name="Input 71 2" xfId="2980" xr:uid="{00000000-0005-0000-0000-0000560E0000}"/>
    <cellStyle name="Input 71 2 2" xfId="4533" xr:uid="{00000000-0005-0000-0000-0000570E0000}"/>
    <cellStyle name="Input 71 2 3" xfId="4310" xr:uid="{00000000-0005-0000-0000-0000580E0000}"/>
    <cellStyle name="Input 71 2 4" xfId="5100" xr:uid="{00000000-0005-0000-0000-0000590E0000}"/>
    <cellStyle name="Input 71 2 5" xfId="5273" xr:uid="{00000000-0005-0000-0000-00005A0E0000}"/>
    <cellStyle name="Input 71 2 6" xfId="5818" xr:uid="{00000000-0005-0000-0000-00005B0E0000}"/>
    <cellStyle name="Input 71 3" xfId="3979" xr:uid="{00000000-0005-0000-0000-00005C0E0000}"/>
    <cellStyle name="Input 71 4" xfId="4418" xr:uid="{00000000-0005-0000-0000-00005D0E0000}"/>
    <cellStyle name="Input 71 5" xfId="4967" xr:uid="{00000000-0005-0000-0000-00005E0E0000}"/>
    <cellStyle name="Input 71 6" xfId="5429" xr:uid="{00000000-0005-0000-0000-00005F0E0000}"/>
    <cellStyle name="Input 71 7" xfId="5588" xr:uid="{00000000-0005-0000-0000-0000600E0000}"/>
    <cellStyle name="Input 72" xfId="1401" xr:uid="{00000000-0005-0000-0000-0000610E0000}"/>
    <cellStyle name="Input 72 2" xfId="2981" xr:uid="{00000000-0005-0000-0000-0000620E0000}"/>
    <cellStyle name="Input 72 2 2" xfId="4534" xr:uid="{00000000-0005-0000-0000-0000630E0000}"/>
    <cellStyle name="Input 72 2 3" xfId="3731" xr:uid="{00000000-0005-0000-0000-0000640E0000}"/>
    <cellStyle name="Input 72 2 4" xfId="4758" xr:uid="{00000000-0005-0000-0000-0000650E0000}"/>
    <cellStyle name="Input 72 2 5" xfId="4684" xr:uid="{00000000-0005-0000-0000-0000660E0000}"/>
    <cellStyle name="Input 72 2 6" xfId="5819" xr:uid="{00000000-0005-0000-0000-0000670E0000}"/>
    <cellStyle name="Input 72 3" xfId="3980" xr:uid="{00000000-0005-0000-0000-0000680E0000}"/>
    <cellStyle name="Input 72 4" xfId="3867" xr:uid="{00000000-0005-0000-0000-0000690E0000}"/>
    <cellStyle name="Input 72 5" xfId="4650" xr:uid="{00000000-0005-0000-0000-00006A0E0000}"/>
    <cellStyle name="Input 72 6" xfId="5008" xr:uid="{00000000-0005-0000-0000-00006B0E0000}"/>
    <cellStyle name="Input 72 7" xfId="5589" xr:uid="{00000000-0005-0000-0000-00006C0E0000}"/>
    <cellStyle name="Input 73" xfId="1402" xr:uid="{00000000-0005-0000-0000-00006D0E0000}"/>
    <cellStyle name="Input 73 2" xfId="2982" xr:uid="{00000000-0005-0000-0000-00006E0E0000}"/>
    <cellStyle name="Input 73 2 2" xfId="4535" xr:uid="{00000000-0005-0000-0000-00006F0E0000}"/>
    <cellStyle name="Input 73 2 3" xfId="4309" xr:uid="{00000000-0005-0000-0000-0000700E0000}"/>
    <cellStyle name="Input 73 2 4" xfId="5099" xr:uid="{00000000-0005-0000-0000-0000710E0000}"/>
    <cellStyle name="Input 73 2 5" xfId="5035" xr:uid="{00000000-0005-0000-0000-0000720E0000}"/>
    <cellStyle name="Input 73 2 6" xfId="5820" xr:uid="{00000000-0005-0000-0000-0000730E0000}"/>
    <cellStyle name="Input 73 3" xfId="3981" xr:uid="{00000000-0005-0000-0000-0000740E0000}"/>
    <cellStyle name="Input 73 4" xfId="4417" xr:uid="{00000000-0005-0000-0000-0000750E0000}"/>
    <cellStyle name="Input 73 5" xfId="5300" xr:uid="{00000000-0005-0000-0000-0000760E0000}"/>
    <cellStyle name="Input 73 6" xfId="4858" xr:uid="{00000000-0005-0000-0000-0000770E0000}"/>
    <cellStyle name="Input 73 7" xfId="5590" xr:uid="{00000000-0005-0000-0000-0000780E0000}"/>
    <cellStyle name="Input 74" xfId="1403" xr:uid="{00000000-0005-0000-0000-0000790E0000}"/>
    <cellStyle name="Input 74 2" xfId="2983" xr:uid="{00000000-0005-0000-0000-00007A0E0000}"/>
    <cellStyle name="Input 74 2 2" xfId="4536" xr:uid="{00000000-0005-0000-0000-00007B0E0000}"/>
    <cellStyle name="Input 74 2 3" xfId="3730" xr:uid="{00000000-0005-0000-0000-00007C0E0000}"/>
    <cellStyle name="Input 74 2 4" xfId="4757" xr:uid="{00000000-0005-0000-0000-00007D0E0000}"/>
    <cellStyle name="Input 74 2 5" xfId="4827" xr:uid="{00000000-0005-0000-0000-00007E0E0000}"/>
    <cellStyle name="Input 74 2 6" xfId="5821" xr:uid="{00000000-0005-0000-0000-00007F0E0000}"/>
    <cellStyle name="Input 74 3" xfId="3982" xr:uid="{00000000-0005-0000-0000-0000800E0000}"/>
    <cellStyle name="Input 74 4" xfId="3866" xr:uid="{00000000-0005-0000-0000-0000810E0000}"/>
    <cellStyle name="Input 74 5" xfId="5299" xr:uid="{00000000-0005-0000-0000-0000820E0000}"/>
    <cellStyle name="Input 74 6" xfId="5155" xr:uid="{00000000-0005-0000-0000-0000830E0000}"/>
    <cellStyle name="Input 74 7" xfId="5591" xr:uid="{00000000-0005-0000-0000-0000840E0000}"/>
    <cellStyle name="Input 75" xfId="1404" xr:uid="{00000000-0005-0000-0000-0000850E0000}"/>
    <cellStyle name="Input 75 2" xfId="2984" xr:uid="{00000000-0005-0000-0000-0000860E0000}"/>
    <cellStyle name="Input 75 2 2" xfId="4537" xr:uid="{00000000-0005-0000-0000-0000870E0000}"/>
    <cellStyle name="Input 75 2 3" xfId="3729" xr:uid="{00000000-0005-0000-0000-0000880E0000}"/>
    <cellStyle name="Input 75 2 4" xfId="5098" xr:uid="{00000000-0005-0000-0000-0000890E0000}"/>
    <cellStyle name="Input 75 2 5" xfId="4946" xr:uid="{00000000-0005-0000-0000-00008A0E0000}"/>
    <cellStyle name="Input 75 2 6" xfId="5822" xr:uid="{00000000-0005-0000-0000-00008B0E0000}"/>
    <cellStyle name="Input 75 3" xfId="3983" xr:uid="{00000000-0005-0000-0000-00008C0E0000}"/>
    <cellStyle name="Input 75 4" xfId="4416" xr:uid="{00000000-0005-0000-0000-00008D0E0000}"/>
    <cellStyle name="Input 75 5" xfId="4966" xr:uid="{00000000-0005-0000-0000-00008E0E0000}"/>
    <cellStyle name="Input 75 6" xfId="4929" xr:uid="{00000000-0005-0000-0000-00008F0E0000}"/>
    <cellStyle name="Input 75 7" xfId="5592" xr:uid="{00000000-0005-0000-0000-0000900E0000}"/>
    <cellStyle name="Input 76" xfId="1405" xr:uid="{00000000-0005-0000-0000-0000910E0000}"/>
    <cellStyle name="Input 76 2" xfId="2985" xr:uid="{00000000-0005-0000-0000-0000920E0000}"/>
    <cellStyle name="Input 76 2 2" xfId="4538" xr:uid="{00000000-0005-0000-0000-0000930E0000}"/>
    <cellStyle name="Input 76 2 3" xfId="4308" xr:uid="{00000000-0005-0000-0000-0000940E0000}"/>
    <cellStyle name="Input 76 2 4" xfId="4756" xr:uid="{00000000-0005-0000-0000-0000950E0000}"/>
    <cellStyle name="Input 76 2 5" xfId="5372" xr:uid="{00000000-0005-0000-0000-0000960E0000}"/>
    <cellStyle name="Input 76 2 6" xfId="5823" xr:uid="{00000000-0005-0000-0000-0000970E0000}"/>
    <cellStyle name="Input 76 3" xfId="3984" xr:uid="{00000000-0005-0000-0000-0000980E0000}"/>
    <cellStyle name="Input 76 4" xfId="3865" xr:uid="{00000000-0005-0000-0000-0000990E0000}"/>
    <cellStyle name="Input 76 5" xfId="4649" xr:uid="{00000000-0005-0000-0000-00009A0E0000}"/>
    <cellStyle name="Input 76 6" xfId="4702" xr:uid="{00000000-0005-0000-0000-00009B0E0000}"/>
    <cellStyle name="Input 76 7" xfId="5593" xr:uid="{00000000-0005-0000-0000-00009C0E0000}"/>
    <cellStyle name="Input 77" xfId="1406" xr:uid="{00000000-0005-0000-0000-00009D0E0000}"/>
    <cellStyle name="Input 77 2" xfId="2986" xr:uid="{00000000-0005-0000-0000-00009E0E0000}"/>
    <cellStyle name="Input 77 2 2" xfId="4539" xr:uid="{00000000-0005-0000-0000-00009F0E0000}"/>
    <cellStyle name="Input 77 2 3" xfId="3728" xr:uid="{00000000-0005-0000-0000-0000A00E0000}"/>
    <cellStyle name="Input 77 2 4" xfId="5097" xr:uid="{00000000-0005-0000-0000-0000A10E0000}"/>
    <cellStyle name="Input 77 2 5" xfId="5064" xr:uid="{00000000-0005-0000-0000-0000A20E0000}"/>
    <cellStyle name="Input 77 2 6" xfId="5824" xr:uid="{00000000-0005-0000-0000-0000A30E0000}"/>
    <cellStyle name="Input 77 3" xfId="3985" xr:uid="{00000000-0005-0000-0000-0000A40E0000}"/>
    <cellStyle name="Input 77 4" xfId="4415" xr:uid="{00000000-0005-0000-0000-0000A50E0000}"/>
    <cellStyle name="Input 77 5" xfId="5298" xr:uid="{00000000-0005-0000-0000-0000A60E0000}"/>
    <cellStyle name="Input 77 6" xfId="5196" xr:uid="{00000000-0005-0000-0000-0000A70E0000}"/>
    <cellStyle name="Input 77 7" xfId="5594" xr:uid="{00000000-0005-0000-0000-0000A80E0000}"/>
    <cellStyle name="Input 78" xfId="1407" xr:uid="{00000000-0005-0000-0000-0000A90E0000}"/>
    <cellStyle name="Input 78 2" xfId="2987" xr:uid="{00000000-0005-0000-0000-0000AA0E0000}"/>
    <cellStyle name="Input 78 2 2" xfId="4540" xr:uid="{00000000-0005-0000-0000-0000AB0E0000}"/>
    <cellStyle name="Input 78 2 3" xfId="4307" xr:uid="{00000000-0005-0000-0000-0000AC0E0000}"/>
    <cellStyle name="Input 78 2 4" xfId="4755" xr:uid="{00000000-0005-0000-0000-0000AD0E0000}"/>
    <cellStyle name="Input 78 2 5" xfId="5166" xr:uid="{00000000-0005-0000-0000-0000AE0E0000}"/>
    <cellStyle name="Input 78 2 6" xfId="5825" xr:uid="{00000000-0005-0000-0000-0000AF0E0000}"/>
    <cellStyle name="Input 78 3" xfId="3986" xr:uid="{00000000-0005-0000-0000-0000B00E0000}"/>
    <cellStyle name="Input 78 4" xfId="3864" xr:uid="{00000000-0005-0000-0000-0000B10E0000}"/>
    <cellStyle name="Input 78 5" xfId="5297" xr:uid="{00000000-0005-0000-0000-0000B20E0000}"/>
    <cellStyle name="Input 78 6" xfId="5061" xr:uid="{00000000-0005-0000-0000-0000B30E0000}"/>
    <cellStyle name="Input 78 7" xfId="5595" xr:uid="{00000000-0005-0000-0000-0000B40E0000}"/>
    <cellStyle name="Input 79" xfId="1408" xr:uid="{00000000-0005-0000-0000-0000B50E0000}"/>
    <cellStyle name="Input 79 2" xfId="2988" xr:uid="{00000000-0005-0000-0000-0000B60E0000}"/>
    <cellStyle name="Input 79 2 2" xfId="4541" xr:uid="{00000000-0005-0000-0000-0000B70E0000}"/>
    <cellStyle name="Input 79 2 3" xfId="3727" xr:uid="{00000000-0005-0000-0000-0000B80E0000}"/>
    <cellStyle name="Input 79 2 4" xfId="5096" xr:uid="{00000000-0005-0000-0000-0000B90E0000}"/>
    <cellStyle name="Input 79 2 5" xfId="5272" xr:uid="{00000000-0005-0000-0000-0000BA0E0000}"/>
    <cellStyle name="Input 79 2 6" xfId="5826" xr:uid="{00000000-0005-0000-0000-0000BB0E0000}"/>
    <cellStyle name="Input 79 3" xfId="3987" xr:uid="{00000000-0005-0000-0000-0000BC0E0000}"/>
    <cellStyle name="Input 79 4" xfId="3862" xr:uid="{00000000-0005-0000-0000-0000BD0E0000}"/>
    <cellStyle name="Input 79 5" xfId="4965" xr:uid="{00000000-0005-0000-0000-0000BE0E0000}"/>
    <cellStyle name="Input 79 6" xfId="5430" xr:uid="{00000000-0005-0000-0000-0000BF0E0000}"/>
    <cellStyle name="Input 79 7" xfId="5596" xr:uid="{00000000-0005-0000-0000-0000C00E0000}"/>
    <cellStyle name="Input 8" xfId="1409" xr:uid="{00000000-0005-0000-0000-0000C10E0000}"/>
    <cellStyle name="Input 8 2" xfId="2989" xr:uid="{00000000-0005-0000-0000-0000C20E0000}"/>
    <cellStyle name="Input 8 2 2" xfId="4542" xr:uid="{00000000-0005-0000-0000-0000C30E0000}"/>
    <cellStyle name="Input 8 2 3" xfId="4306" xr:uid="{00000000-0005-0000-0000-0000C40E0000}"/>
    <cellStyle name="Input 8 2 4" xfId="4754" xr:uid="{00000000-0005-0000-0000-0000C50E0000}"/>
    <cellStyle name="Input 8 2 5" xfId="4683" xr:uid="{00000000-0005-0000-0000-0000C60E0000}"/>
    <cellStyle name="Input 8 2 6" xfId="5827" xr:uid="{00000000-0005-0000-0000-0000C70E0000}"/>
    <cellStyle name="Input 8 3" xfId="3988" xr:uid="{00000000-0005-0000-0000-0000C80E0000}"/>
    <cellStyle name="Input 8 4" xfId="4414" xr:uid="{00000000-0005-0000-0000-0000C90E0000}"/>
    <cellStyle name="Input 8 5" xfId="5296" xr:uid="{00000000-0005-0000-0000-0000CA0E0000}"/>
    <cellStyle name="Input 8 6" xfId="5402" xr:uid="{00000000-0005-0000-0000-0000CB0E0000}"/>
    <cellStyle name="Input 8 7" xfId="5597" xr:uid="{00000000-0005-0000-0000-0000CC0E0000}"/>
    <cellStyle name="Input 80" xfId="1410" xr:uid="{00000000-0005-0000-0000-0000CD0E0000}"/>
    <cellStyle name="Input 80 2" xfId="2990" xr:uid="{00000000-0005-0000-0000-0000CE0E0000}"/>
    <cellStyle name="Input 80 2 2" xfId="4543" xr:uid="{00000000-0005-0000-0000-0000CF0E0000}"/>
    <cellStyle name="Input 80 2 3" xfId="3726" xr:uid="{00000000-0005-0000-0000-0000D00E0000}"/>
    <cellStyle name="Input 80 2 4" xfId="5095" xr:uid="{00000000-0005-0000-0000-0000D10E0000}"/>
    <cellStyle name="Input 80 2 5" xfId="4722" xr:uid="{00000000-0005-0000-0000-0000D20E0000}"/>
    <cellStyle name="Input 80 2 6" xfId="5828" xr:uid="{00000000-0005-0000-0000-0000D30E0000}"/>
    <cellStyle name="Input 80 3" xfId="3989" xr:uid="{00000000-0005-0000-0000-0000D40E0000}"/>
    <cellStyle name="Input 80 4" xfId="3861" xr:uid="{00000000-0005-0000-0000-0000D50E0000}"/>
    <cellStyle name="Input 80 5" xfId="4719" xr:uid="{00000000-0005-0000-0000-0000D60E0000}"/>
    <cellStyle name="Input 80 6" xfId="4857" xr:uid="{00000000-0005-0000-0000-0000D70E0000}"/>
    <cellStyle name="Input 80 7" xfId="5598" xr:uid="{00000000-0005-0000-0000-0000D80E0000}"/>
    <cellStyle name="Input 81" xfId="1411" xr:uid="{00000000-0005-0000-0000-0000D90E0000}"/>
    <cellStyle name="Input 81 2" xfId="2991" xr:uid="{00000000-0005-0000-0000-0000DA0E0000}"/>
    <cellStyle name="Input 81 2 2" xfId="4544" xr:uid="{00000000-0005-0000-0000-0000DB0E0000}"/>
    <cellStyle name="Input 81 2 3" xfId="4305" xr:uid="{00000000-0005-0000-0000-0000DC0E0000}"/>
    <cellStyle name="Input 81 2 4" xfId="4753" xr:uid="{00000000-0005-0000-0000-0000DD0E0000}"/>
    <cellStyle name="Input 81 2 5" xfId="4826" xr:uid="{00000000-0005-0000-0000-0000DE0E0000}"/>
    <cellStyle name="Input 81 2 6" xfId="5829" xr:uid="{00000000-0005-0000-0000-0000DF0E0000}"/>
    <cellStyle name="Input 81 3" xfId="3990" xr:uid="{00000000-0005-0000-0000-0000E00E0000}"/>
    <cellStyle name="Input 81 4" xfId="3860" xr:uid="{00000000-0005-0000-0000-0000E10E0000}"/>
    <cellStyle name="Input 81 5" xfId="4648" xr:uid="{00000000-0005-0000-0000-0000E20E0000}"/>
    <cellStyle name="Input 81 6" xfId="4813" xr:uid="{00000000-0005-0000-0000-0000E30E0000}"/>
    <cellStyle name="Input 81 7" xfId="5599" xr:uid="{00000000-0005-0000-0000-0000E40E0000}"/>
    <cellStyle name="Input 82" xfId="1412" xr:uid="{00000000-0005-0000-0000-0000E50E0000}"/>
    <cellStyle name="Input 82 2" xfId="2992" xr:uid="{00000000-0005-0000-0000-0000E60E0000}"/>
    <cellStyle name="Input 82 2 2" xfId="4545" xr:uid="{00000000-0005-0000-0000-0000E70E0000}"/>
    <cellStyle name="Input 82 2 3" xfId="3725" xr:uid="{00000000-0005-0000-0000-0000E80E0000}"/>
    <cellStyle name="Input 82 2 4" xfId="5094" xr:uid="{00000000-0005-0000-0000-0000E90E0000}"/>
    <cellStyle name="Input 82 2 5" xfId="4945" xr:uid="{00000000-0005-0000-0000-0000EA0E0000}"/>
    <cellStyle name="Input 82 2 6" xfId="5830" xr:uid="{00000000-0005-0000-0000-0000EB0E0000}"/>
    <cellStyle name="Input 82 3" xfId="3991" xr:uid="{00000000-0005-0000-0000-0000EC0E0000}"/>
    <cellStyle name="Input 82 4" xfId="3859" xr:uid="{00000000-0005-0000-0000-0000ED0E0000}"/>
    <cellStyle name="Input 82 5" xfId="5295" xr:uid="{00000000-0005-0000-0000-0000EE0E0000}"/>
    <cellStyle name="Input 82 6" xfId="4633" xr:uid="{00000000-0005-0000-0000-0000EF0E0000}"/>
    <cellStyle name="Input 82 7" xfId="5600" xr:uid="{00000000-0005-0000-0000-0000F00E0000}"/>
    <cellStyle name="Input 83" xfId="1413" xr:uid="{00000000-0005-0000-0000-0000F10E0000}"/>
    <cellStyle name="Input 83 2" xfId="2993" xr:uid="{00000000-0005-0000-0000-0000F20E0000}"/>
    <cellStyle name="Input 83 2 2" xfId="4546" xr:uid="{00000000-0005-0000-0000-0000F30E0000}"/>
    <cellStyle name="Input 83 2 3" xfId="4304" xr:uid="{00000000-0005-0000-0000-0000F40E0000}"/>
    <cellStyle name="Input 83 2 4" xfId="4752" xr:uid="{00000000-0005-0000-0000-0000F50E0000}"/>
    <cellStyle name="Input 83 2 5" xfId="5371" xr:uid="{00000000-0005-0000-0000-0000F60E0000}"/>
    <cellStyle name="Input 83 2 6" xfId="5831" xr:uid="{00000000-0005-0000-0000-0000F70E0000}"/>
    <cellStyle name="Input 83 3" xfId="3992" xr:uid="{00000000-0005-0000-0000-0000F80E0000}"/>
    <cellStyle name="Input 83 4" xfId="4413" xr:uid="{00000000-0005-0000-0000-0000F90E0000}"/>
    <cellStyle name="Input 83 5" xfId="5294" xr:uid="{00000000-0005-0000-0000-0000FA0E0000}"/>
    <cellStyle name="Input 83 6" xfId="5401" xr:uid="{00000000-0005-0000-0000-0000FB0E0000}"/>
    <cellStyle name="Input 83 7" xfId="5601" xr:uid="{00000000-0005-0000-0000-0000FC0E0000}"/>
    <cellStyle name="Input 84" xfId="1414" xr:uid="{00000000-0005-0000-0000-0000FD0E0000}"/>
    <cellStyle name="Input 84 2" xfId="2994" xr:uid="{00000000-0005-0000-0000-0000FE0E0000}"/>
    <cellStyle name="Input 84 2 2" xfId="4547" xr:uid="{00000000-0005-0000-0000-0000FF0E0000}"/>
    <cellStyle name="Input 84 2 3" xfId="3724" xr:uid="{00000000-0005-0000-0000-0000000F0000}"/>
    <cellStyle name="Input 84 2 4" xfId="5093" xr:uid="{00000000-0005-0000-0000-0000010F0000}"/>
    <cellStyle name="Input 84 2 5" xfId="5063" xr:uid="{00000000-0005-0000-0000-0000020F0000}"/>
    <cellStyle name="Input 84 2 6" xfId="5832" xr:uid="{00000000-0005-0000-0000-0000030F0000}"/>
    <cellStyle name="Input 84 3" xfId="3993" xr:uid="{00000000-0005-0000-0000-0000040F0000}"/>
    <cellStyle name="Input 84 4" xfId="3858" xr:uid="{00000000-0005-0000-0000-0000050F0000}"/>
    <cellStyle name="Input 84 5" xfId="4964" xr:uid="{00000000-0005-0000-0000-0000060F0000}"/>
    <cellStyle name="Input 84 6" xfId="5195" xr:uid="{00000000-0005-0000-0000-0000070F0000}"/>
    <cellStyle name="Input 84 7" xfId="5602" xr:uid="{00000000-0005-0000-0000-0000080F0000}"/>
    <cellStyle name="Input 85" xfId="1415" xr:uid="{00000000-0005-0000-0000-0000090F0000}"/>
    <cellStyle name="Input 85 2" xfId="2995" xr:uid="{00000000-0005-0000-0000-00000A0F0000}"/>
    <cellStyle name="Input 85 2 2" xfId="4548" xr:uid="{00000000-0005-0000-0000-00000B0F0000}"/>
    <cellStyle name="Input 85 2 3" xfId="4303" xr:uid="{00000000-0005-0000-0000-00000C0F0000}"/>
    <cellStyle name="Input 85 2 4" xfId="4751" xr:uid="{00000000-0005-0000-0000-00000D0F0000}"/>
    <cellStyle name="Input 85 2 5" xfId="5165" xr:uid="{00000000-0005-0000-0000-00000E0F0000}"/>
    <cellStyle name="Input 85 2 6" xfId="5833" xr:uid="{00000000-0005-0000-0000-00000F0F0000}"/>
    <cellStyle name="Input 85 3" xfId="3994" xr:uid="{00000000-0005-0000-0000-0000100F0000}"/>
    <cellStyle name="Input 85 4" xfId="3857" xr:uid="{00000000-0005-0000-0000-0000110F0000}"/>
    <cellStyle name="Input 85 5" xfId="4647" xr:uid="{00000000-0005-0000-0000-0000120F0000}"/>
    <cellStyle name="Input 85 6" xfId="5154" xr:uid="{00000000-0005-0000-0000-0000130F0000}"/>
    <cellStyle name="Input 85 7" xfId="5603" xr:uid="{00000000-0005-0000-0000-0000140F0000}"/>
    <cellStyle name="Input 86" xfId="1416" xr:uid="{00000000-0005-0000-0000-0000150F0000}"/>
    <cellStyle name="Input 86 2" xfId="2996" xr:uid="{00000000-0005-0000-0000-0000160F0000}"/>
    <cellStyle name="Input 86 2 2" xfId="4549" xr:uid="{00000000-0005-0000-0000-0000170F0000}"/>
    <cellStyle name="Input 86 2 3" xfId="3723" xr:uid="{00000000-0005-0000-0000-0000180F0000}"/>
    <cellStyle name="Input 86 2 4" xfId="5092" xr:uid="{00000000-0005-0000-0000-0000190F0000}"/>
    <cellStyle name="Input 86 2 5" xfId="5271" xr:uid="{00000000-0005-0000-0000-00001A0F0000}"/>
    <cellStyle name="Input 86 2 6" xfId="5834" xr:uid="{00000000-0005-0000-0000-00001B0F0000}"/>
    <cellStyle name="Input 86 3" xfId="3995" xr:uid="{00000000-0005-0000-0000-00001C0F0000}"/>
    <cellStyle name="Input 86 4" xfId="3856" xr:uid="{00000000-0005-0000-0000-00001D0F0000}"/>
    <cellStyle name="Input 86 5" xfId="5293" xr:uid="{00000000-0005-0000-0000-00001E0F0000}"/>
    <cellStyle name="Input 86 6" xfId="4632" xr:uid="{00000000-0005-0000-0000-00001F0F0000}"/>
    <cellStyle name="Input 86 7" xfId="5604" xr:uid="{00000000-0005-0000-0000-0000200F0000}"/>
    <cellStyle name="Input 87" xfId="1417" xr:uid="{00000000-0005-0000-0000-0000210F0000}"/>
    <cellStyle name="Input 87 2" xfId="2997" xr:uid="{00000000-0005-0000-0000-0000220F0000}"/>
    <cellStyle name="Input 87 2 2" xfId="4550" xr:uid="{00000000-0005-0000-0000-0000230F0000}"/>
    <cellStyle name="Input 87 2 3" xfId="4302" xr:uid="{00000000-0005-0000-0000-0000240F0000}"/>
    <cellStyle name="Input 87 2 4" xfId="4750" xr:uid="{00000000-0005-0000-0000-0000250F0000}"/>
    <cellStyle name="Input 87 2 5" xfId="4682" xr:uid="{00000000-0005-0000-0000-0000260F0000}"/>
    <cellStyle name="Input 87 2 6" xfId="5835" xr:uid="{00000000-0005-0000-0000-0000270F0000}"/>
    <cellStyle name="Input 87 3" xfId="3996" xr:uid="{00000000-0005-0000-0000-0000280F0000}"/>
    <cellStyle name="Input 87 4" xfId="3855" xr:uid="{00000000-0005-0000-0000-0000290F0000}"/>
    <cellStyle name="Input 87 5" xfId="5292" xr:uid="{00000000-0005-0000-0000-00002A0F0000}"/>
    <cellStyle name="Input 87 6" xfId="5007" xr:uid="{00000000-0005-0000-0000-00002B0F0000}"/>
    <cellStyle name="Input 87 7" xfId="5605" xr:uid="{00000000-0005-0000-0000-00002C0F0000}"/>
    <cellStyle name="Input 88" xfId="1418" xr:uid="{00000000-0005-0000-0000-00002D0F0000}"/>
    <cellStyle name="Input 88 2" xfId="2998" xr:uid="{00000000-0005-0000-0000-00002E0F0000}"/>
    <cellStyle name="Input 88 2 2" xfId="4551" xr:uid="{00000000-0005-0000-0000-00002F0F0000}"/>
    <cellStyle name="Input 88 2 3" xfId="3722" xr:uid="{00000000-0005-0000-0000-0000300F0000}"/>
    <cellStyle name="Input 88 2 4" xfId="5091" xr:uid="{00000000-0005-0000-0000-0000310F0000}"/>
    <cellStyle name="Input 88 2 5" xfId="5020" xr:uid="{00000000-0005-0000-0000-0000320F0000}"/>
    <cellStyle name="Input 88 2 6" xfId="5836" xr:uid="{00000000-0005-0000-0000-0000330F0000}"/>
    <cellStyle name="Input 88 3" xfId="3997" xr:uid="{00000000-0005-0000-0000-0000340F0000}"/>
    <cellStyle name="Input 88 4" xfId="4411" xr:uid="{00000000-0005-0000-0000-0000350F0000}"/>
    <cellStyle name="Input 88 5" xfId="4963" xr:uid="{00000000-0005-0000-0000-0000360F0000}"/>
    <cellStyle name="Input 88 6" xfId="4856" xr:uid="{00000000-0005-0000-0000-0000370F0000}"/>
    <cellStyle name="Input 88 7" xfId="5606" xr:uid="{00000000-0005-0000-0000-0000380F0000}"/>
    <cellStyle name="Input 89" xfId="1419" xr:uid="{00000000-0005-0000-0000-0000390F0000}"/>
    <cellStyle name="Input 89 2" xfId="2999" xr:uid="{00000000-0005-0000-0000-00003A0F0000}"/>
    <cellStyle name="Input 89 2 2" xfId="4552" xr:uid="{00000000-0005-0000-0000-00003B0F0000}"/>
    <cellStyle name="Input 89 2 3" xfId="4301" xr:uid="{00000000-0005-0000-0000-00003C0F0000}"/>
    <cellStyle name="Input 89 2 4" xfId="4749" xr:uid="{00000000-0005-0000-0000-00003D0F0000}"/>
    <cellStyle name="Input 89 2 5" xfId="4825" xr:uid="{00000000-0005-0000-0000-00003E0F0000}"/>
    <cellStyle name="Input 89 2 6" xfId="5837" xr:uid="{00000000-0005-0000-0000-00003F0F0000}"/>
    <cellStyle name="Input 89 3" xfId="3998" xr:uid="{00000000-0005-0000-0000-0000400F0000}"/>
    <cellStyle name="Input 89 4" xfId="3853" xr:uid="{00000000-0005-0000-0000-0000410F0000}"/>
    <cellStyle name="Input 89 5" xfId="4646" xr:uid="{00000000-0005-0000-0000-0000420F0000}"/>
    <cellStyle name="Input 89 6" xfId="4812" xr:uid="{00000000-0005-0000-0000-0000430F0000}"/>
    <cellStyle name="Input 89 7" xfId="5607" xr:uid="{00000000-0005-0000-0000-0000440F0000}"/>
    <cellStyle name="Input 9" xfId="1420" xr:uid="{00000000-0005-0000-0000-0000450F0000}"/>
    <cellStyle name="Input 9 2" xfId="3000" xr:uid="{00000000-0005-0000-0000-0000460F0000}"/>
    <cellStyle name="Input 9 2 2" xfId="4553" xr:uid="{00000000-0005-0000-0000-0000470F0000}"/>
    <cellStyle name="Input 9 2 3" xfId="3721" xr:uid="{00000000-0005-0000-0000-0000480F0000}"/>
    <cellStyle name="Input 9 2 4" xfId="5090" xr:uid="{00000000-0005-0000-0000-0000490F0000}"/>
    <cellStyle name="Input 9 2 5" xfId="4944" xr:uid="{00000000-0005-0000-0000-00004A0F0000}"/>
    <cellStyle name="Input 9 2 6" xfId="5838" xr:uid="{00000000-0005-0000-0000-00004B0F0000}"/>
    <cellStyle name="Input 9 3" xfId="3999" xr:uid="{00000000-0005-0000-0000-00004C0F0000}"/>
    <cellStyle name="Input 9 4" xfId="4410" xr:uid="{00000000-0005-0000-0000-00004D0F0000}"/>
    <cellStyle name="Input 9 5" xfId="5291" xr:uid="{00000000-0005-0000-0000-00004E0F0000}"/>
    <cellStyle name="Input 9 6" xfId="5431" xr:uid="{00000000-0005-0000-0000-00004F0F0000}"/>
    <cellStyle name="Input 9 7" xfId="5608" xr:uid="{00000000-0005-0000-0000-0000500F0000}"/>
    <cellStyle name="Input 90" xfId="1421" xr:uid="{00000000-0005-0000-0000-0000510F0000}"/>
    <cellStyle name="Input 90 2" xfId="3001" xr:uid="{00000000-0005-0000-0000-0000520F0000}"/>
    <cellStyle name="Input 90 2 2" xfId="4554" xr:uid="{00000000-0005-0000-0000-0000530F0000}"/>
    <cellStyle name="Input 90 2 3" xfId="4300" xr:uid="{00000000-0005-0000-0000-0000540F0000}"/>
    <cellStyle name="Input 90 2 4" xfId="4748" xr:uid="{00000000-0005-0000-0000-0000550F0000}"/>
    <cellStyle name="Input 90 2 5" xfId="5370" xr:uid="{00000000-0005-0000-0000-0000560F0000}"/>
    <cellStyle name="Input 90 2 6" xfId="5839" xr:uid="{00000000-0005-0000-0000-0000570F0000}"/>
    <cellStyle name="Input 90 3" xfId="4000" xr:uid="{00000000-0005-0000-0000-0000580F0000}"/>
    <cellStyle name="Input 90 4" xfId="3852" xr:uid="{00000000-0005-0000-0000-0000590F0000}"/>
    <cellStyle name="Input 90 5" xfId="5290" xr:uid="{00000000-0005-0000-0000-00005A0F0000}"/>
    <cellStyle name="Input 90 6" xfId="4701" xr:uid="{00000000-0005-0000-0000-00005B0F0000}"/>
    <cellStyle name="Input 90 7" xfId="5609" xr:uid="{00000000-0005-0000-0000-00005C0F0000}"/>
    <cellStyle name="Input 91" xfId="1422" xr:uid="{00000000-0005-0000-0000-00005D0F0000}"/>
    <cellStyle name="Input 91 2" xfId="3002" xr:uid="{00000000-0005-0000-0000-00005E0F0000}"/>
    <cellStyle name="Input 91 2 2" xfId="4555" xr:uid="{00000000-0005-0000-0000-00005F0F0000}"/>
    <cellStyle name="Input 91 2 3" xfId="3720" xr:uid="{00000000-0005-0000-0000-0000600F0000}"/>
    <cellStyle name="Input 91 2 4" xfId="5089" xr:uid="{00000000-0005-0000-0000-0000610F0000}"/>
    <cellStyle name="Input 91 2 5" xfId="4721" xr:uid="{00000000-0005-0000-0000-0000620F0000}"/>
    <cellStyle name="Input 91 2 6" xfId="5840" xr:uid="{00000000-0005-0000-0000-0000630F0000}"/>
    <cellStyle name="Input 91 3" xfId="4001" xr:uid="{00000000-0005-0000-0000-0000640F0000}"/>
    <cellStyle name="Input 91 4" xfId="4409" xr:uid="{00000000-0005-0000-0000-0000650F0000}"/>
    <cellStyle name="Input 91 5" xfId="4962" xr:uid="{00000000-0005-0000-0000-0000660F0000}"/>
    <cellStyle name="Input 91 6" xfId="5194" xr:uid="{00000000-0005-0000-0000-0000670F0000}"/>
    <cellStyle name="Input 91 7" xfId="5610" xr:uid="{00000000-0005-0000-0000-0000680F0000}"/>
    <cellStyle name="Input 92" xfId="1423" xr:uid="{00000000-0005-0000-0000-0000690F0000}"/>
    <cellStyle name="Input 92 2" xfId="3003" xr:uid="{00000000-0005-0000-0000-00006A0F0000}"/>
    <cellStyle name="Input 92 2 2" xfId="4556" xr:uid="{00000000-0005-0000-0000-00006B0F0000}"/>
    <cellStyle name="Input 92 2 3" xfId="4299" xr:uid="{00000000-0005-0000-0000-00006C0F0000}"/>
    <cellStyle name="Input 92 2 4" xfId="4747" xr:uid="{00000000-0005-0000-0000-00006D0F0000}"/>
    <cellStyle name="Input 92 2 5" xfId="5164" xr:uid="{00000000-0005-0000-0000-00006E0F0000}"/>
    <cellStyle name="Input 92 2 6" xfId="5841" xr:uid="{00000000-0005-0000-0000-00006F0F0000}"/>
    <cellStyle name="Input 92 3" xfId="4002" xr:uid="{00000000-0005-0000-0000-0000700F0000}"/>
    <cellStyle name="Input 92 4" xfId="3851" xr:uid="{00000000-0005-0000-0000-0000710F0000}"/>
    <cellStyle name="Input 92 5" xfId="4645" xr:uid="{00000000-0005-0000-0000-0000720F0000}"/>
    <cellStyle name="Input 92 6" xfId="5356" xr:uid="{00000000-0005-0000-0000-0000730F0000}"/>
    <cellStyle name="Input 92 7" xfId="5611" xr:uid="{00000000-0005-0000-0000-0000740F0000}"/>
    <cellStyle name="Input 93" xfId="1424" xr:uid="{00000000-0005-0000-0000-0000750F0000}"/>
    <cellStyle name="Input 93 2" xfId="3004" xr:uid="{00000000-0005-0000-0000-0000760F0000}"/>
    <cellStyle name="Input 93 2 2" xfId="4557" xr:uid="{00000000-0005-0000-0000-0000770F0000}"/>
    <cellStyle name="Input 93 2 3" xfId="3719" xr:uid="{00000000-0005-0000-0000-0000780F0000}"/>
    <cellStyle name="Input 93 2 4" xfId="5088" xr:uid="{00000000-0005-0000-0000-0000790F0000}"/>
    <cellStyle name="Input 93 2 5" xfId="5062" xr:uid="{00000000-0005-0000-0000-00007A0F0000}"/>
    <cellStyle name="Input 93 2 6" xfId="5842" xr:uid="{00000000-0005-0000-0000-00007B0F0000}"/>
    <cellStyle name="Input 93 3" xfId="4003" xr:uid="{00000000-0005-0000-0000-00007C0F0000}"/>
    <cellStyle name="Input 93 4" xfId="3850" xr:uid="{00000000-0005-0000-0000-00007D0F0000}"/>
    <cellStyle name="Input 93 5" xfId="5289" xr:uid="{00000000-0005-0000-0000-00007E0F0000}"/>
    <cellStyle name="Input 93 6" xfId="5432" xr:uid="{00000000-0005-0000-0000-00007F0F0000}"/>
    <cellStyle name="Input 93 7" xfId="5612" xr:uid="{00000000-0005-0000-0000-0000800F0000}"/>
    <cellStyle name="Input 94" xfId="1425" xr:uid="{00000000-0005-0000-0000-0000810F0000}"/>
    <cellStyle name="Input 94 2" xfId="3005" xr:uid="{00000000-0005-0000-0000-0000820F0000}"/>
    <cellStyle name="Input 94 2 2" xfId="4558" xr:uid="{00000000-0005-0000-0000-0000830F0000}"/>
    <cellStyle name="Input 94 2 3" xfId="4298" xr:uid="{00000000-0005-0000-0000-0000840F0000}"/>
    <cellStyle name="Input 94 2 4" xfId="4746" xr:uid="{00000000-0005-0000-0000-0000850F0000}"/>
    <cellStyle name="Input 94 2 5" xfId="5369" xr:uid="{00000000-0005-0000-0000-0000860F0000}"/>
    <cellStyle name="Input 94 2 6" xfId="5843" xr:uid="{00000000-0005-0000-0000-0000870F0000}"/>
    <cellStyle name="Input 94 3" xfId="4004" xr:uid="{00000000-0005-0000-0000-0000880F0000}"/>
    <cellStyle name="Input 94 4" xfId="3849" xr:uid="{00000000-0005-0000-0000-0000890F0000}"/>
    <cellStyle name="Input 94 5" xfId="5288" xr:uid="{00000000-0005-0000-0000-00008A0F0000}"/>
    <cellStyle name="Input 94 6" xfId="5400" xr:uid="{00000000-0005-0000-0000-00008B0F0000}"/>
    <cellStyle name="Input 94 7" xfId="5613" xr:uid="{00000000-0005-0000-0000-00008C0F0000}"/>
    <cellStyle name="Input 95" xfId="1426" xr:uid="{00000000-0005-0000-0000-00008D0F0000}"/>
    <cellStyle name="Input 95 2" xfId="3006" xr:uid="{00000000-0005-0000-0000-00008E0F0000}"/>
    <cellStyle name="Input 95 2 2" xfId="4559" xr:uid="{00000000-0005-0000-0000-00008F0F0000}"/>
    <cellStyle name="Input 95 2 3" xfId="3718" xr:uid="{00000000-0005-0000-0000-0000900F0000}"/>
    <cellStyle name="Input 95 2 4" xfId="5087" xr:uid="{00000000-0005-0000-0000-0000910F0000}"/>
    <cellStyle name="Input 95 2 5" xfId="5019" xr:uid="{00000000-0005-0000-0000-0000920F0000}"/>
    <cellStyle name="Input 95 2 6" xfId="5844" xr:uid="{00000000-0005-0000-0000-0000930F0000}"/>
    <cellStyle name="Input 95 3" xfId="4005" xr:uid="{00000000-0005-0000-0000-0000940F0000}"/>
    <cellStyle name="Input 95 4" xfId="3848" xr:uid="{00000000-0005-0000-0000-0000950F0000}"/>
    <cellStyle name="Input 95 5" xfId="4961" xr:uid="{00000000-0005-0000-0000-0000960F0000}"/>
    <cellStyle name="Input 95 6" xfId="4855" xr:uid="{00000000-0005-0000-0000-0000970F0000}"/>
    <cellStyle name="Input 95 7" xfId="5614" xr:uid="{00000000-0005-0000-0000-0000980F0000}"/>
    <cellStyle name="Input 96" xfId="1427" xr:uid="{00000000-0005-0000-0000-0000990F0000}"/>
    <cellStyle name="Input 96 2" xfId="3007" xr:uid="{00000000-0005-0000-0000-00009A0F0000}"/>
    <cellStyle name="Input 96 2 2" xfId="4560" xr:uid="{00000000-0005-0000-0000-00009B0F0000}"/>
    <cellStyle name="Input 96 2 3" xfId="4297" xr:uid="{00000000-0005-0000-0000-00009C0F0000}"/>
    <cellStyle name="Input 96 2 4" xfId="4745" xr:uid="{00000000-0005-0000-0000-00009D0F0000}"/>
    <cellStyle name="Input 96 2 5" xfId="4824" xr:uid="{00000000-0005-0000-0000-00009E0F0000}"/>
    <cellStyle name="Input 96 2 6" xfId="5845" xr:uid="{00000000-0005-0000-0000-00009F0F0000}"/>
    <cellStyle name="Input 96 3" xfId="4006" xr:uid="{00000000-0005-0000-0000-0000A00F0000}"/>
    <cellStyle name="Input 96 4" xfId="3847" xr:uid="{00000000-0005-0000-0000-0000A10F0000}"/>
    <cellStyle name="Input 96 5" xfId="4644" xr:uid="{00000000-0005-0000-0000-0000A20F0000}"/>
    <cellStyle name="Input 96 6" xfId="5355" xr:uid="{00000000-0005-0000-0000-0000A30F0000}"/>
    <cellStyle name="Input 96 7" xfId="5615" xr:uid="{00000000-0005-0000-0000-0000A40F0000}"/>
    <cellStyle name="Input 97" xfId="1428" xr:uid="{00000000-0005-0000-0000-0000A50F0000}"/>
    <cellStyle name="Input 97 2" xfId="3008" xr:uid="{00000000-0005-0000-0000-0000A60F0000}"/>
    <cellStyle name="Input 97 2 2" xfId="4561" xr:uid="{00000000-0005-0000-0000-0000A70F0000}"/>
    <cellStyle name="Input 97 2 3" xfId="3717" xr:uid="{00000000-0005-0000-0000-0000A80F0000}"/>
    <cellStyle name="Input 97 2 4" xfId="5086" xr:uid="{00000000-0005-0000-0000-0000A90F0000}"/>
    <cellStyle name="Input 97 2 5" xfId="5270" xr:uid="{00000000-0005-0000-0000-0000AA0F0000}"/>
    <cellStyle name="Input 97 2 6" xfId="5846" xr:uid="{00000000-0005-0000-0000-0000AB0F0000}"/>
    <cellStyle name="Input 97 3" xfId="4007" xr:uid="{00000000-0005-0000-0000-0000AC0F0000}"/>
    <cellStyle name="Input 97 4" xfId="3844" xr:uid="{00000000-0005-0000-0000-0000AD0F0000}"/>
    <cellStyle name="Input 97 5" xfId="5287" xr:uid="{00000000-0005-0000-0000-0000AE0F0000}"/>
    <cellStyle name="Input 97 6" xfId="5418" xr:uid="{00000000-0005-0000-0000-0000AF0F0000}"/>
    <cellStyle name="Input 97 7" xfId="5616" xr:uid="{00000000-0005-0000-0000-0000B00F0000}"/>
    <cellStyle name="Input 98" xfId="1429" xr:uid="{00000000-0005-0000-0000-0000B10F0000}"/>
    <cellStyle name="Input 98 2" xfId="3009" xr:uid="{00000000-0005-0000-0000-0000B20F0000}"/>
    <cellStyle name="Input 98 2 2" xfId="4562" xr:uid="{00000000-0005-0000-0000-0000B30F0000}"/>
    <cellStyle name="Input 98 2 3" xfId="3716" xr:uid="{00000000-0005-0000-0000-0000B40F0000}"/>
    <cellStyle name="Input 98 2 4" xfId="4744" xr:uid="{00000000-0005-0000-0000-0000B50F0000}"/>
    <cellStyle name="Input 98 2 5" xfId="5003" xr:uid="{00000000-0005-0000-0000-0000B60F0000}"/>
    <cellStyle name="Input 98 2 6" xfId="5847" xr:uid="{00000000-0005-0000-0000-0000B70F0000}"/>
    <cellStyle name="Input 98 3" xfId="4008" xr:uid="{00000000-0005-0000-0000-0000B80F0000}"/>
    <cellStyle name="Input 98 4" xfId="3679" xr:uid="{00000000-0005-0000-0000-0000B90F0000}"/>
    <cellStyle name="Input 98 5" xfId="5286" xr:uid="{00000000-0005-0000-0000-0000BA0F0000}"/>
    <cellStyle name="Input 98 6" xfId="5399" xr:uid="{00000000-0005-0000-0000-0000BB0F0000}"/>
    <cellStyle name="Input 98 7" xfId="5617" xr:uid="{00000000-0005-0000-0000-0000BC0F0000}"/>
    <cellStyle name="Input 99" xfId="1430" xr:uid="{00000000-0005-0000-0000-0000BD0F0000}"/>
    <cellStyle name="Input 99 2" xfId="3010" xr:uid="{00000000-0005-0000-0000-0000BE0F0000}"/>
    <cellStyle name="Input 99 2 2" xfId="4563" xr:uid="{00000000-0005-0000-0000-0000BF0F0000}"/>
    <cellStyle name="Input 99 2 3" xfId="3715" xr:uid="{00000000-0005-0000-0000-0000C00F0000}"/>
    <cellStyle name="Input 99 2 4" xfId="5085" xr:uid="{00000000-0005-0000-0000-0000C10F0000}"/>
    <cellStyle name="Input 99 2 5" xfId="4720" xr:uid="{00000000-0005-0000-0000-0000C20F0000}"/>
    <cellStyle name="Input 99 2 6" xfId="5848" xr:uid="{00000000-0005-0000-0000-0000C30F0000}"/>
    <cellStyle name="Input 99 3" xfId="4009" xr:uid="{00000000-0005-0000-0000-0000C40F0000}"/>
    <cellStyle name="Input 99 4" xfId="3835" xr:uid="{00000000-0005-0000-0000-0000C50F0000}"/>
    <cellStyle name="Input 99 5" xfId="4960" xr:uid="{00000000-0005-0000-0000-0000C60F0000}"/>
    <cellStyle name="Input 99 6" xfId="5193" xr:uid="{00000000-0005-0000-0000-0000C70F0000}"/>
    <cellStyle name="Input 99 7" xfId="5618" xr:uid="{00000000-0005-0000-0000-0000C80F0000}"/>
    <cellStyle name="Insatisfaisant" xfId="1431" xr:uid="{00000000-0005-0000-0000-0000C90F0000}"/>
    <cellStyle name="Insatisfaisant 2" xfId="3011" xr:uid="{00000000-0005-0000-0000-0000CA0F0000}"/>
    <cellStyle name="Labels 8p Bold" xfId="4213" xr:uid="{00000000-0005-0000-0000-0000CB0F0000}"/>
    <cellStyle name="Labels 8p Bold 2" xfId="4214" xr:uid="{00000000-0005-0000-0000-0000CC0F0000}"/>
    <cellStyle name="Linked Cell" xfId="5868" builtinId="24" customBuiltin="1"/>
    <cellStyle name="Linked Cell 2" xfId="1432" xr:uid="{00000000-0005-0000-0000-0000CE0F0000}"/>
    <cellStyle name="Linked Cell 2 2" xfId="3012" xr:uid="{00000000-0005-0000-0000-0000CF0F0000}"/>
    <cellStyle name="m49048872" xfId="1433" xr:uid="{00000000-0005-0000-0000-0000D00F0000}"/>
    <cellStyle name="m49048872 2" xfId="3013" xr:uid="{00000000-0005-0000-0000-0000D10F0000}"/>
    <cellStyle name="Microsoft Excel found an error in the formula you entered. Do you want to accept the correction proposed below?_x000a__x000a_|_x000a__x000a_• To accept the correction, click Yes._x000a_• To close this message and correct the formula yourself, click No." xfId="1434" xr:uid="{00000000-0005-0000-0000-0000D20F0000}"/>
    <cellStyle name="Microsoft Excel found an error in the formula you entered. Do you want to accept the correction proposed below?_x000a__x000a_|_x000a__x000a_• To accept the correction, click Yes._x000a_• To close this message and correct the formula yourself, click No. 2" xfId="3014" xr:uid="{00000000-0005-0000-0000-0000D30F0000}"/>
    <cellStyle name="Microsoft Excel found an error in the formula you entered. Do you want to accept the correction proposed below?_x000a__x000a_|_x000a__x000a_• To accept the correction, click Yes._x000a_• To close this message and correct the formula yourself, click No. 3" xfId="4013" xr:uid="{00000000-0005-0000-0000-0000D40F0000}"/>
    <cellStyle name="Migliaia (0)_LINEA GLOBALE" xfId="4215" xr:uid="{00000000-0005-0000-0000-0000D50F0000}"/>
    <cellStyle name="Migliaia_LINEA GLOBALE" xfId="4216" xr:uid="{00000000-0005-0000-0000-0000D60F0000}"/>
    <cellStyle name="Millares [0]_BALPROGRAMA2001R" xfId="1435" xr:uid="{00000000-0005-0000-0000-0000D70F0000}"/>
    <cellStyle name="Millares_BALPROGRAMA2001R" xfId="1436" xr:uid="{00000000-0005-0000-0000-0000D80F0000}"/>
    <cellStyle name="Milliers 2" xfId="3671" xr:uid="{00000000-0005-0000-0000-0000D90F0000}"/>
    <cellStyle name="Milliers 2 2" xfId="4568" xr:uid="{00000000-0005-0000-0000-0000DA0F0000}"/>
    <cellStyle name="Milliers 3" xfId="1437" xr:uid="{00000000-0005-0000-0000-0000DB0F0000}"/>
    <cellStyle name="Milliers_Total population_r8" xfId="1438" xr:uid="{00000000-0005-0000-0000-0000DC0F0000}"/>
    <cellStyle name="Moeda [0]_A96Parte1" xfId="1439" xr:uid="{00000000-0005-0000-0000-0000DD0F0000}"/>
    <cellStyle name="Moeda_A96Parte1" xfId="1440" xr:uid="{00000000-0005-0000-0000-0000DE0F0000}"/>
    <cellStyle name="Moneda [0]_BALPROGRAMA2001R" xfId="1441" xr:uid="{00000000-0005-0000-0000-0000DF0F0000}"/>
    <cellStyle name="Moneda_BALPROGRAMA2001R" xfId="1442" xr:uid="{00000000-0005-0000-0000-0000E00F0000}"/>
    <cellStyle name="MS_Arabic" xfId="1443" xr:uid="{00000000-0005-0000-0000-0000E10F0000}"/>
    <cellStyle name="Neutral" xfId="5864" builtinId="28" customBuiltin="1"/>
    <cellStyle name="Neutral 2" xfId="1444" xr:uid="{00000000-0005-0000-0000-0000E30F0000}"/>
    <cellStyle name="Neutral 2 2" xfId="3015" xr:uid="{00000000-0005-0000-0000-0000E40F0000}"/>
    <cellStyle name="Neutral 3" xfId="4217" xr:uid="{00000000-0005-0000-0000-0000E50F0000}"/>
    <cellStyle name="Neutre" xfId="1445" xr:uid="{00000000-0005-0000-0000-0000E60F0000}"/>
    <cellStyle name="Neutre 2" xfId="3016" xr:uid="{00000000-0005-0000-0000-0000E70F0000}"/>
    <cellStyle name="Non défini" xfId="1446" xr:uid="{00000000-0005-0000-0000-0000E80F0000}"/>
    <cellStyle name="Non défini 2" xfId="3017" xr:uid="{00000000-0005-0000-0000-0000E90F0000}"/>
    <cellStyle name="Normal" xfId="0" builtinId="0"/>
    <cellStyle name="Normal - Style1" xfId="1447" xr:uid="{00000000-0005-0000-0000-0000EB0F0000}"/>
    <cellStyle name="Normal - Style1 2" xfId="3018" xr:uid="{00000000-0005-0000-0000-0000EC0F0000}"/>
    <cellStyle name="Normal - Style2" xfId="1448" xr:uid="{00000000-0005-0000-0000-0000ED0F0000}"/>
    <cellStyle name="Normal - Style2 2" xfId="3019" xr:uid="{00000000-0005-0000-0000-0000EE0F0000}"/>
    <cellStyle name="Normal 10" xfId="28" xr:uid="{00000000-0005-0000-0000-0000EF0F0000}"/>
    <cellStyle name="Normal 10 2" xfId="1449" xr:uid="{00000000-0005-0000-0000-0000F00F0000}"/>
    <cellStyle name="Normal 10 2 2" xfId="3021" xr:uid="{00000000-0005-0000-0000-0000F10F0000}"/>
    <cellStyle name="Normal 10 3" xfId="3020" xr:uid="{00000000-0005-0000-0000-0000F20F0000}"/>
    <cellStyle name="Normal 100" xfId="29" xr:uid="{00000000-0005-0000-0000-0000F30F0000}"/>
    <cellStyle name="Normal 100 2" xfId="1450" xr:uid="{00000000-0005-0000-0000-0000F40F0000}"/>
    <cellStyle name="Normal 100 2 2" xfId="3023" xr:uid="{00000000-0005-0000-0000-0000F50F0000}"/>
    <cellStyle name="Normal 100 3" xfId="3022" xr:uid="{00000000-0005-0000-0000-0000F60F0000}"/>
    <cellStyle name="Normal 101" xfId="30" xr:uid="{00000000-0005-0000-0000-0000F70F0000}"/>
    <cellStyle name="Normal 101 2" xfId="1451" xr:uid="{00000000-0005-0000-0000-0000F80F0000}"/>
    <cellStyle name="Normal 101 2 2" xfId="3025" xr:uid="{00000000-0005-0000-0000-0000F90F0000}"/>
    <cellStyle name="Normal 101 3" xfId="3024" xr:uid="{00000000-0005-0000-0000-0000FA0F0000}"/>
    <cellStyle name="Normal 102" xfId="31" xr:uid="{00000000-0005-0000-0000-0000FB0F0000}"/>
    <cellStyle name="Normal 102 2" xfId="1452" xr:uid="{00000000-0005-0000-0000-0000FC0F0000}"/>
    <cellStyle name="Normal 102 2 2" xfId="3027" xr:uid="{00000000-0005-0000-0000-0000FD0F0000}"/>
    <cellStyle name="Normal 102 3" xfId="3026" xr:uid="{00000000-0005-0000-0000-0000FE0F0000}"/>
    <cellStyle name="Normal 103" xfId="32" xr:uid="{00000000-0005-0000-0000-0000FF0F0000}"/>
    <cellStyle name="Normal 103 2" xfId="1453" xr:uid="{00000000-0005-0000-0000-000000100000}"/>
    <cellStyle name="Normal 103 2 2" xfId="3029" xr:uid="{00000000-0005-0000-0000-000001100000}"/>
    <cellStyle name="Normal 103 3" xfId="3028" xr:uid="{00000000-0005-0000-0000-000002100000}"/>
    <cellStyle name="Normal 104" xfId="33" xr:uid="{00000000-0005-0000-0000-000003100000}"/>
    <cellStyle name="Normal 104 2" xfId="1454" xr:uid="{00000000-0005-0000-0000-000004100000}"/>
    <cellStyle name="Normal 104 2 2" xfId="3031" xr:uid="{00000000-0005-0000-0000-000005100000}"/>
    <cellStyle name="Normal 104 3" xfId="3030" xr:uid="{00000000-0005-0000-0000-000006100000}"/>
    <cellStyle name="Normal 105" xfId="34" xr:uid="{00000000-0005-0000-0000-000007100000}"/>
    <cellStyle name="Normal 105 2" xfId="1455" xr:uid="{00000000-0005-0000-0000-000008100000}"/>
    <cellStyle name="Normal 105 2 2" xfId="3033" xr:uid="{00000000-0005-0000-0000-000009100000}"/>
    <cellStyle name="Normal 105 3" xfId="3032" xr:uid="{00000000-0005-0000-0000-00000A100000}"/>
    <cellStyle name="Normal 106" xfId="35" xr:uid="{00000000-0005-0000-0000-00000B100000}"/>
    <cellStyle name="Normal 106 2" xfId="1456" xr:uid="{00000000-0005-0000-0000-00000C100000}"/>
    <cellStyle name="Normal 106 2 2" xfId="3035" xr:uid="{00000000-0005-0000-0000-00000D100000}"/>
    <cellStyle name="Normal 106 3" xfId="3034" xr:uid="{00000000-0005-0000-0000-00000E100000}"/>
    <cellStyle name="Normal 107" xfId="36" xr:uid="{00000000-0005-0000-0000-00000F100000}"/>
    <cellStyle name="Normal 107 2" xfId="1457" xr:uid="{00000000-0005-0000-0000-000010100000}"/>
    <cellStyle name="Normal 107 2 2" xfId="3037" xr:uid="{00000000-0005-0000-0000-000011100000}"/>
    <cellStyle name="Normal 107 3" xfId="3036" xr:uid="{00000000-0005-0000-0000-000012100000}"/>
    <cellStyle name="Normal 108" xfId="37" xr:uid="{00000000-0005-0000-0000-000013100000}"/>
    <cellStyle name="Normal 108 2" xfId="1458" xr:uid="{00000000-0005-0000-0000-000014100000}"/>
    <cellStyle name="Normal 108 2 2" xfId="3039" xr:uid="{00000000-0005-0000-0000-000015100000}"/>
    <cellStyle name="Normal 108 3" xfId="3038" xr:uid="{00000000-0005-0000-0000-000016100000}"/>
    <cellStyle name="Normal 109" xfId="38" xr:uid="{00000000-0005-0000-0000-000017100000}"/>
    <cellStyle name="Normal 109 2" xfId="1459" xr:uid="{00000000-0005-0000-0000-000018100000}"/>
    <cellStyle name="Normal 109 2 2" xfId="3041" xr:uid="{00000000-0005-0000-0000-000019100000}"/>
    <cellStyle name="Normal 109 3" xfId="3040" xr:uid="{00000000-0005-0000-0000-00001A100000}"/>
    <cellStyle name="Normal 11" xfId="39" xr:uid="{00000000-0005-0000-0000-00001B100000}"/>
    <cellStyle name="Normal 11 2" xfId="1460" xr:uid="{00000000-0005-0000-0000-00001C100000}"/>
    <cellStyle name="Normal 11 2 2" xfId="3043" xr:uid="{00000000-0005-0000-0000-00001D100000}"/>
    <cellStyle name="Normal 11 3" xfId="1461" xr:uid="{00000000-0005-0000-0000-00001E100000}"/>
    <cellStyle name="Normal 11 3 2" xfId="3044" xr:uid="{00000000-0005-0000-0000-00001F100000}"/>
    <cellStyle name="Normal 11 4" xfId="3042" xr:uid="{00000000-0005-0000-0000-000020100000}"/>
    <cellStyle name="Normal 110" xfId="40" xr:uid="{00000000-0005-0000-0000-000021100000}"/>
    <cellStyle name="Normal 110 2" xfId="1462" xr:uid="{00000000-0005-0000-0000-000022100000}"/>
    <cellStyle name="Normal 110 2 2" xfId="3046" xr:uid="{00000000-0005-0000-0000-000023100000}"/>
    <cellStyle name="Normal 110 3" xfId="3045" xr:uid="{00000000-0005-0000-0000-000024100000}"/>
    <cellStyle name="Normal 111" xfId="41" xr:uid="{00000000-0005-0000-0000-000025100000}"/>
    <cellStyle name="Normal 111 2" xfId="1463" xr:uid="{00000000-0005-0000-0000-000026100000}"/>
    <cellStyle name="Normal 111 2 2" xfId="3048" xr:uid="{00000000-0005-0000-0000-000027100000}"/>
    <cellStyle name="Normal 111 3" xfId="3047" xr:uid="{00000000-0005-0000-0000-000028100000}"/>
    <cellStyle name="Normal 112" xfId="42" xr:uid="{00000000-0005-0000-0000-000029100000}"/>
    <cellStyle name="Normal 112 2" xfId="1464" xr:uid="{00000000-0005-0000-0000-00002A100000}"/>
    <cellStyle name="Normal 112 2 2" xfId="3050" xr:uid="{00000000-0005-0000-0000-00002B100000}"/>
    <cellStyle name="Normal 112 3" xfId="3049" xr:uid="{00000000-0005-0000-0000-00002C100000}"/>
    <cellStyle name="Normal 113" xfId="43" xr:uid="{00000000-0005-0000-0000-00002D100000}"/>
    <cellStyle name="Normal 113 2" xfId="1465" xr:uid="{00000000-0005-0000-0000-00002E100000}"/>
    <cellStyle name="Normal 113 2 2" xfId="3052" xr:uid="{00000000-0005-0000-0000-00002F100000}"/>
    <cellStyle name="Normal 113 3" xfId="3051" xr:uid="{00000000-0005-0000-0000-000030100000}"/>
    <cellStyle name="Normal 114" xfId="44" xr:uid="{00000000-0005-0000-0000-000031100000}"/>
    <cellStyle name="Normal 114 2" xfId="1466" xr:uid="{00000000-0005-0000-0000-000032100000}"/>
    <cellStyle name="Normal 114 2 2" xfId="3054" xr:uid="{00000000-0005-0000-0000-000033100000}"/>
    <cellStyle name="Normal 114 3" xfId="3053" xr:uid="{00000000-0005-0000-0000-000034100000}"/>
    <cellStyle name="Normal 115" xfId="45" xr:uid="{00000000-0005-0000-0000-000035100000}"/>
    <cellStyle name="Normal 115 2" xfId="1467" xr:uid="{00000000-0005-0000-0000-000036100000}"/>
    <cellStyle name="Normal 115 2 2" xfId="3056" xr:uid="{00000000-0005-0000-0000-000037100000}"/>
    <cellStyle name="Normal 115 3" xfId="3055" xr:uid="{00000000-0005-0000-0000-000038100000}"/>
    <cellStyle name="Normal 116" xfId="46" xr:uid="{00000000-0005-0000-0000-000039100000}"/>
    <cellStyle name="Normal 116 2" xfId="1468" xr:uid="{00000000-0005-0000-0000-00003A100000}"/>
    <cellStyle name="Normal 116 2 2" xfId="3058" xr:uid="{00000000-0005-0000-0000-00003B100000}"/>
    <cellStyle name="Normal 116 3" xfId="3057" xr:uid="{00000000-0005-0000-0000-00003C100000}"/>
    <cellStyle name="Normal 117" xfId="47" xr:uid="{00000000-0005-0000-0000-00003D100000}"/>
    <cellStyle name="Normal 117 2" xfId="1469" xr:uid="{00000000-0005-0000-0000-00003E100000}"/>
    <cellStyle name="Normal 117 2 2" xfId="3060" xr:uid="{00000000-0005-0000-0000-00003F100000}"/>
    <cellStyle name="Normal 117 3" xfId="3059" xr:uid="{00000000-0005-0000-0000-000040100000}"/>
    <cellStyle name="Normal 118" xfId="48" xr:uid="{00000000-0005-0000-0000-000041100000}"/>
    <cellStyle name="Normal 118 2" xfId="1470" xr:uid="{00000000-0005-0000-0000-000042100000}"/>
    <cellStyle name="Normal 118 2 2" xfId="3062" xr:uid="{00000000-0005-0000-0000-000043100000}"/>
    <cellStyle name="Normal 118 3" xfId="3061" xr:uid="{00000000-0005-0000-0000-000044100000}"/>
    <cellStyle name="Normal 119" xfId="49" xr:uid="{00000000-0005-0000-0000-000045100000}"/>
    <cellStyle name="Normal 119 2" xfId="1471" xr:uid="{00000000-0005-0000-0000-000046100000}"/>
    <cellStyle name="Normal 119 2 2" xfId="3064" xr:uid="{00000000-0005-0000-0000-000047100000}"/>
    <cellStyle name="Normal 119 3" xfId="3063" xr:uid="{00000000-0005-0000-0000-000048100000}"/>
    <cellStyle name="Normal 12" xfId="50" xr:uid="{00000000-0005-0000-0000-000049100000}"/>
    <cellStyle name="Normal 12 2" xfId="324" xr:uid="{00000000-0005-0000-0000-00004A100000}"/>
    <cellStyle name="Normal 12 2 2" xfId="3066" xr:uid="{00000000-0005-0000-0000-00004B100000}"/>
    <cellStyle name="Normal 12 3" xfId="1472" xr:uid="{00000000-0005-0000-0000-00004C100000}"/>
    <cellStyle name="Normal 12 3 2" xfId="3067" xr:uid="{00000000-0005-0000-0000-00004D100000}"/>
    <cellStyle name="Normal 12 4" xfId="3065" xr:uid="{00000000-0005-0000-0000-00004E100000}"/>
    <cellStyle name="Normal 120" xfId="51" xr:uid="{00000000-0005-0000-0000-00004F100000}"/>
    <cellStyle name="Normal 120 2" xfId="1473" xr:uid="{00000000-0005-0000-0000-000050100000}"/>
    <cellStyle name="Normal 120 2 2" xfId="3069" xr:uid="{00000000-0005-0000-0000-000051100000}"/>
    <cellStyle name="Normal 120 3" xfId="3068" xr:uid="{00000000-0005-0000-0000-000052100000}"/>
    <cellStyle name="Normal 121" xfId="52" xr:uid="{00000000-0005-0000-0000-000053100000}"/>
    <cellStyle name="Normal 121 2" xfId="1474" xr:uid="{00000000-0005-0000-0000-000054100000}"/>
    <cellStyle name="Normal 121 2 2" xfId="3071" xr:uid="{00000000-0005-0000-0000-000055100000}"/>
    <cellStyle name="Normal 121 3" xfId="3070" xr:uid="{00000000-0005-0000-0000-000056100000}"/>
    <cellStyle name="Normal 122" xfId="53" xr:uid="{00000000-0005-0000-0000-000057100000}"/>
    <cellStyle name="Normal 122 2" xfId="1475" xr:uid="{00000000-0005-0000-0000-000058100000}"/>
    <cellStyle name="Normal 122 2 2" xfId="3073" xr:uid="{00000000-0005-0000-0000-000059100000}"/>
    <cellStyle name="Normal 122 3" xfId="3072" xr:uid="{00000000-0005-0000-0000-00005A100000}"/>
    <cellStyle name="Normal 123" xfId="54" xr:uid="{00000000-0005-0000-0000-00005B100000}"/>
    <cellStyle name="Normal 123 2" xfId="1476" xr:uid="{00000000-0005-0000-0000-00005C100000}"/>
    <cellStyle name="Normal 123 2 2" xfId="3075" xr:uid="{00000000-0005-0000-0000-00005D100000}"/>
    <cellStyle name="Normal 123 3" xfId="3074" xr:uid="{00000000-0005-0000-0000-00005E100000}"/>
    <cellStyle name="Normal 124" xfId="55" xr:uid="{00000000-0005-0000-0000-00005F100000}"/>
    <cellStyle name="Normal 124 2" xfId="1477" xr:uid="{00000000-0005-0000-0000-000060100000}"/>
    <cellStyle name="Normal 124 2 2" xfId="3077" xr:uid="{00000000-0005-0000-0000-000061100000}"/>
    <cellStyle name="Normal 124 3" xfId="3076" xr:uid="{00000000-0005-0000-0000-000062100000}"/>
    <cellStyle name="Normal 125" xfId="56" xr:uid="{00000000-0005-0000-0000-000063100000}"/>
    <cellStyle name="Normal 125 2" xfId="1478" xr:uid="{00000000-0005-0000-0000-000064100000}"/>
    <cellStyle name="Normal 125 2 2" xfId="3079" xr:uid="{00000000-0005-0000-0000-000065100000}"/>
    <cellStyle name="Normal 125 3" xfId="3078" xr:uid="{00000000-0005-0000-0000-000066100000}"/>
    <cellStyle name="Normal 126" xfId="57" xr:uid="{00000000-0005-0000-0000-000067100000}"/>
    <cellStyle name="Normal 126 2" xfId="1479" xr:uid="{00000000-0005-0000-0000-000068100000}"/>
    <cellStyle name="Normal 126 2 2" xfId="3081" xr:uid="{00000000-0005-0000-0000-000069100000}"/>
    <cellStyle name="Normal 126 3" xfId="3080" xr:uid="{00000000-0005-0000-0000-00006A100000}"/>
    <cellStyle name="Normal 127" xfId="58" xr:uid="{00000000-0005-0000-0000-00006B100000}"/>
    <cellStyle name="Normal 127 2" xfId="1480" xr:uid="{00000000-0005-0000-0000-00006C100000}"/>
    <cellStyle name="Normal 127 2 2" xfId="3083" xr:uid="{00000000-0005-0000-0000-00006D100000}"/>
    <cellStyle name="Normal 127 3" xfId="3082" xr:uid="{00000000-0005-0000-0000-00006E100000}"/>
    <cellStyle name="Normal 128" xfId="59" xr:uid="{00000000-0005-0000-0000-00006F100000}"/>
    <cellStyle name="Normal 128 2" xfId="1481" xr:uid="{00000000-0005-0000-0000-000070100000}"/>
    <cellStyle name="Normal 128 2 2" xfId="3085" xr:uid="{00000000-0005-0000-0000-000071100000}"/>
    <cellStyle name="Normal 128 3" xfId="3084" xr:uid="{00000000-0005-0000-0000-000072100000}"/>
    <cellStyle name="Normal 129" xfId="60" xr:uid="{00000000-0005-0000-0000-000073100000}"/>
    <cellStyle name="Normal 129 2" xfId="1482" xr:uid="{00000000-0005-0000-0000-000074100000}"/>
    <cellStyle name="Normal 129 2 2" xfId="3087" xr:uid="{00000000-0005-0000-0000-000075100000}"/>
    <cellStyle name="Normal 129 3" xfId="3086" xr:uid="{00000000-0005-0000-0000-000076100000}"/>
    <cellStyle name="Normal 13" xfId="61" xr:uid="{00000000-0005-0000-0000-000077100000}"/>
    <cellStyle name="Normal 13 2" xfId="1483" xr:uid="{00000000-0005-0000-0000-000078100000}"/>
    <cellStyle name="Normal 13 2 2" xfId="3089" xr:uid="{00000000-0005-0000-0000-000079100000}"/>
    <cellStyle name="Normal 13 3" xfId="1484" xr:uid="{00000000-0005-0000-0000-00007A100000}"/>
    <cellStyle name="Normal 13 3 2" xfId="3090" xr:uid="{00000000-0005-0000-0000-00007B100000}"/>
    <cellStyle name="Normal 13 4" xfId="3088" xr:uid="{00000000-0005-0000-0000-00007C100000}"/>
    <cellStyle name="Normal 130" xfId="62" xr:uid="{00000000-0005-0000-0000-00007D100000}"/>
    <cellStyle name="Normal 130 2" xfId="1485" xr:uid="{00000000-0005-0000-0000-00007E100000}"/>
    <cellStyle name="Normal 130 2 2" xfId="3092" xr:uid="{00000000-0005-0000-0000-00007F100000}"/>
    <cellStyle name="Normal 130 3" xfId="3091" xr:uid="{00000000-0005-0000-0000-000080100000}"/>
    <cellStyle name="Normal 131" xfId="63" xr:uid="{00000000-0005-0000-0000-000081100000}"/>
    <cellStyle name="Normal 131 2" xfId="1486" xr:uid="{00000000-0005-0000-0000-000082100000}"/>
    <cellStyle name="Normal 131 2 2" xfId="3094" xr:uid="{00000000-0005-0000-0000-000083100000}"/>
    <cellStyle name="Normal 131 3" xfId="3093" xr:uid="{00000000-0005-0000-0000-000084100000}"/>
    <cellStyle name="Normal 132" xfId="64" xr:uid="{00000000-0005-0000-0000-000085100000}"/>
    <cellStyle name="Normal 132 2" xfId="1487" xr:uid="{00000000-0005-0000-0000-000086100000}"/>
    <cellStyle name="Normal 132 2 2" xfId="3096" xr:uid="{00000000-0005-0000-0000-000087100000}"/>
    <cellStyle name="Normal 132 3" xfId="3095" xr:uid="{00000000-0005-0000-0000-000088100000}"/>
    <cellStyle name="Normal 133" xfId="65" xr:uid="{00000000-0005-0000-0000-000089100000}"/>
    <cellStyle name="Normal 133 2" xfId="1488" xr:uid="{00000000-0005-0000-0000-00008A100000}"/>
    <cellStyle name="Normal 133 2 2" xfId="3098" xr:uid="{00000000-0005-0000-0000-00008B100000}"/>
    <cellStyle name="Normal 133 3" xfId="3097" xr:uid="{00000000-0005-0000-0000-00008C100000}"/>
    <cellStyle name="Normal 134" xfId="66" xr:uid="{00000000-0005-0000-0000-00008D100000}"/>
    <cellStyle name="Normal 134 2" xfId="1489" xr:uid="{00000000-0005-0000-0000-00008E100000}"/>
    <cellStyle name="Normal 134 2 2" xfId="3100" xr:uid="{00000000-0005-0000-0000-00008F100000}"/>
    <cellStyle name="Normal 134 3" xfId="3099" xr:uid="{00000000-0005-0000-0000-000090100000}"/>
    <cellStyle name="Normal 135" xfId="67" xr:uid="{00000000-0005-0000-0000-000091100000}"/>
    <cellStyle name="Normal 135 2" xfId="1490" xr:uid="{00000000-0005-0000-0000-000092100000}"/>
    <cellStyle name="Normal 135 2 2" xfId="3102" xr:uid="{00000000-0005-0000-0000-000093100000}"/>
    <cellStyle name="Normal 135 3" xfId="3101" xr:uid="{00000000-0005-0000-0000-000094100000}"/>
    <cellStyle name="Normal 136" xfId="68" xr:uid="{00000000-0005-0000-0000-000095100000}"/>
    <cellStyle name="Normal 136 2" xfId="1491" xr:uid="{00000000-0005-0000-0000-000096100000}"/>
    <cellStyle name="Normal 136 2 2" xfId="3104" xr:uid="{00000000-0005-0000-0000-000097100000}"/>
    <cellStyle name="Normal 136 3" xfId="3103" xr:uid="{00000000-0005-0000-0000-000098100000}"/>
    <cellStyle name="Normal 137" xfId="69" xr:uid="{00000000-0005-0000-0000-000099100000}"/>
    <cellStyle name="Normal 137 2" xfId="1492" xr:uid="{00000000-0005-0000-0000-00009A100000}"/>
    <cellStyle name="Normal 137 2 2" xfId="3106" xr:uid="{00000000-0005-0000-0000-00009B100000}"/>
    <cellStyle name="Normal 137 3" xfId="3105" xr:uid="{00000000-0005-0000-0000-00009C100000}"/>
    <cellStyle name="Normal 138" xfId="70" xr:uid="{00000000-0005-0000-0000-00009D100000}"/>
    <cellStyle name="Normal 138 2" xfId="1493" xr:uid="{00000000-0005-0000-0000-00009E100000}"/>
    <cellStyle name="Normal 138 2 2" xfId="3108" xr:uid="{00000000-0005-0000-0000-00009F100000}"/>
    <cellStyle name="Normal 138 3" xfId="3107" xr:uid="{00000000-0005-0000-0000-0000A0100000}"/>
    <cellStyle name="Normal 139" xfId="71" xr:uid="{00000000-0005-0000-0000-0000A1100000}"/>
    <cellStyle name="Normal 139 2" xfId="1494" xr:uid="{00000000-0005-0000-0000-0000A2100000}"/>
    <cellStyle name="Normal 139 2 2" xfId="3110" xr:uid="{00000000-0005-0000-0000-0000A3100000}"/>
    <cellStyle name="Normal 139 3" xfId="3111" xr:uid="{00000000-0005-0000-0000-0000A4100000}"/>
    <cellStyle name="Normal 139 4" xfId="3109" xr:uid="{00000000-0005-0000-0000-0000A5100000}"/>
    <cellStyle name="Normal 14" xfId="72" xr:uid="{00000000-0005-0000-0000-0000A6100000}"/>
    <cellStyle name="Normal 14 2" xfId="1495" xr:uid="{00000000-0005-0000-0000-0000A7100000}"/>
    <cellStyle name="Normal 14 2 2" xfId="3113" xr:uid="{00000000-0005-0000-0000-0000A8100000}"/>
    <cellStyle name="Normal 14 3" xfId="3112" xr:uid="{00000000-0005-0000-0000-0000A9100000}"/>
    <cellStyle name="Normal 140" xfId="73" xr:uid="{00000000-0005-0000-0000-0000AA100000}"/>
    <cellStyle name="Normal 140 2" xfId="1496" xr:uid="{00000000-0005-0000-0000-0000AB100000}"/>
    <cellStyle name="Normal 140 2 2" xfId="3115" xr:uid="{00000000-0005-0000-0000-0000AC100000}"/>
    <cellStyle name="Normal 140 3" xfId="3114" xr:uid="{00000000-0005-0000-0000-0000AD100000}"/>
    <cellStyle name="Normal 141" xfId="74" xr:uid="{00000000-0005-0000-0000-0000AE100000}"/>
    <cellStyle name="Normal 141 2" xfId="1497" xr:uid="{00000000-0005-0000-0000-0000AF100000}"/>
    <cellStyle name="Normal 141 2 2" xfId="3117" xr:uid="{00000000-0005-0000-0000-0000B0100000}"/>
    <cellStyle name="Normal 141 3" xfId="3116" xr:uid="{00000000-0005-0000-0000-0000B1100000}"/>
    <cellStyle name="Normal 142" xfId="75" xr:uid="{00000000-0005-0000-0000-0000B2100000}"/>
    <cellStyle name="Normal 142 2" xfId="1498" xr:uid="{00000000-0005-0000-0000-0000B3100000}"/>
    <cellStyle name="Normal 142 2 2" xfId="3119" xr:uid="{00000000-0005-0000-0000-0000B4100000}"/>
    <cellStyle name="Normal 142 3" xfId="3118" xr:uid="{00000000-0005-0000-0000-0000B5100000}"/>
    <cellStyle name="Normal 143" xfId="76" xr:uid="{00000000-0005-0000-0000-0000B6100000}"/>
    <cellStyle name="Normal 143 2" xfId="1499" xr:uid="{00000000-0005-0000-0000-0000B7100000}"/>
    <cellStyle name="Normal 143 2 2" xfId="3121" xr:uid="{00000000-0005-0000-0000-0000B8100000}"/>
    <cellStyle name="Normal 143 3" xfId="3120" xr:uid="{00000000-0005-0000-0000-0000B9100000}"/>
    <cellStyle name="Normal 144" xfId="77" xr:uid="{00000000-0005-0000-0000-0000BA100000}"/>
    <cellStyle name="Normal 144 2" xfId="1500" xr:uid="{00000000-0005-0000-0000-0000BB100000}"/>
    <cellStyle name="Normal 144 2 2" xfId="3123" xr:uid="{00000000-0005-0000-0000-0000BC100000}"/>
    <cellStyle name="Normal 144 3" xfId="3122" xr:uid="{00000000-0005-0000-0000-0000BD100000}"/>
    <cellStyle name="Normal 145" xfId="78" xr:uid="{00000000-0005-0000-0000-0000BE100000}"/>
    <cellStyle name="Normal 145 2" xfId="1501" xr:uid="{00000000-0005-0000-0000-0000BF100000}"/>
    <cellStyle name="Normal 145 2 2" xfId="3125" xr:uid="{00000000-0005-0000-0000-0000C0100000}"/>
    <cellStyle name="Normal 145 3" xfId="3124" xr:uid="{00000000-0005-0000-0000-0000C1100000}"/>
    <cellStyle name="Normal 146" xfId="79" xr:uid="{00000000-0005-0000-0000-0000C2100000}"/>
    <cellStyle name="Normal 146 2" xfId="1502" xr:uid="{00000000-0005-0000-0000-0000C3100000}"/>
    <cellStyle name="Normal 146 2 2" xfId="3127" xr:uid="{00000000-0005-0000-0000-0000C4100000}"/>
    <cellStyle name="Normal 146 3" xfId="3126" xr:uid="{00000000-0005-0000-0000-0000C5100000}"/>
    <cellStyle name="Normal 147" xfId="80" xr:uid="{00000000-0005-0000-0000-0000C6100000}"/>
    <cellStyle name="Normal 147 2" xfId="1503" xr:uid="{00000000-0005-0000-0000-0000C7100000}"/>
    <cellStyle name="Normal 147 2 2" xfId="3129" xr:uid="{00000000-0005-0000-0000-0000C8100000}"/>
    <cellStyle name="Normal 147 3" xfId="3128" xr:uid="{00000000-0005-0000-0000-0000C9100000}"/>
    <cellStyle name="Normal 148" xfId="81" xr:uid="{00000000-0005-0000-0000-0000CA100000}"/>
    <cellStyle name="Normal 148 2" xfId="1504" xr:uid="{00000000-0005-0000-0000-0000CB100000}"/>
    <cellStyle name="Normal 148 2 2" xfId="3131" xr:uid="{00000000-0005-0000-0000-0000CC100000}"/>
    <cellStyle name="Normal 148 3" xfId="3130" xr:uid="{00000000-0005-0000-0000-0000CD100000}"/>
    <cellStyle name="Normal 149" xfId="82" xr:uid="{00000000-0005-0000-0000-0000CE100000}"/>
    <cellStyle name="Normal 149 2" xfId="1505" xr:uid="{00000000-0005-0000-0000-0000CF100000}"/>
    <cellStyle name="Normal 149 2 2" xfId="3133" xr:uid="{00000000-0005-0000-0000-0000D0100000}"/>
    <cellStyle name="Normal 149 3" xfId="3132" xr:uid="{00000000-0005-0000-0000-0000D1100000}"/>
    <cellStyle name="Normal 15" xfId="83" xr:uid="{00000000-0005-0000-0000-0000D2100000}"/>
    <cellStyle name="Normal 15 2" xfId="1506" xr:uid="{00000000-0005-0000-0000-0000D3100000}"/>
    <cellStyle name="Normal 15 2 2" xfId="3135" xr:uid="{00000000-0005-0000-0000-0000D4100000}"/>
    <cellStyle name="Normal 15 3" xfId="3134" xr:uid="{00000000-0005-0000-0000-0000D5100000}"/>
    <cellStyle name="Normal 150" xfId="84" xr:uid="{00000000-0005-0000-0000-0000D6100000}"/>
    <cellStyle name="Normal 150 2" xfId="1507" xr:uid="{00000000-0005-0000-0000-0000D7100000}"/>
    <cellStyle name="Normal 150 2 2" xfId="3137" xr:uid="{00000000-0005-0000-0000-0000D8100000}"/>
    <cellStyle name="Normal 150 3" xfId="3136" xr:uid="{00000000-0005-0000-0000-0000D9100000}"/>
    <cellStyle name="Normal 151" xfId="85" xr:uid="{00000000-0005-0000-0000-0000DA100000}"/>
    <cellStyle name="Normal 151 2" xfId="1508" xr:uid="{00000000-0005-0000-0000-0000DB100000}"/>
    <cellStyle name="Normal 151 2 2" xfId="3139" xr:uid="{00000000-0005-0000-0000-0000DC100000}"/>
    <cellStyle name="Normal 151 3" xfId="3138" xr:uid="{00000000-0005-0000-0000-0000DD100000}"/>
    <cellStyle name="Normal 152" xfId="86" xr:uid="{00000000-0005-0000-0000-0000DE100000}"/>
    <cellStyle name="Normal 152 2" xfId="1509" xr:uid="{00000000-0005-0000-0000-0000DF100000}"/>
    <cellStyle name="Normal 152 2 2" xfId="3141" xr:uid="{00000000-0005-0000-0000-0000E0100000}"/>
    <cellStyle name="Normal 152 3" xfId="3140" xr:uid="{00000000-0005-0000-0000-0000E1100000}"/>
    <cellStyle name="Normal 153" xfId="87" xr:uid="{00000000-0005-0000-0000-0000E2100000}"/>
    <cellStyle name="Normal 153 2" xfId="1510" xr:uid="{00000000-0005-0000-0000-0000E3100000}"/>
    <cellStyle name="Normal 153 2 2" xfId="3143" xr:uid="{00000000-0005-0000-0000-0000E4100000}"/>
    <cellStyle name="Normal 153 3" xfId="3142" xr:uid="{00000000-0005-0000-0000-0000E5100000}"/>
    <cellStyle name="Normal 154" xfId="88" xr:uid="{00000000-0005-0000-0000-0000E6100000}"/>
    <cellStyle name="Normal 154 2" xfId="1511" xr:uid="{00000000-0005-0000-0000-0000E7100000}"/>
    <cellStyle name="Normal 154 2 2" xfId="3145" xr:uid="{00000000-0005-0000-0000-0000E8100000}"/>
    <cellStyle name="Normal 154 3" xfId="3144" xr:uid="{00000000-0005-0000-0000-0000E9100000}"/>
    <cellStyle name="Normal 155" xfId="89" xr:uid="{00000000-0005-0000-0000-0000EA100000}"/>
    <cellStyle name="Normal 155 2" xfId="1512" xr:uid="{00000000-0005-0000-0000-0000EB100000}"/>
    <cellStyle name="Normal 155 2 2" xfId="3147" xr:uid="{00000000-0005-0000-0000-0000EC100000}"/>
    <cellStyle name="Normal 155 3" xfId="3146" xr:uid="{00000000-0005-0000-0000-0000ED100000}"/>
    <cellStyle name="Normal 156" xfId="90" xr:uid="{00000000-0005-0000-0000-0000EE100000}"/>
    <cellStyle name="Normal 156 2" xfId="1513" xr:uid="{00000000-0005-0000-0000-0000EF100000}"/>
    <cellStyle name="Normal 156 2 2" xfId="3149" xr:uid="{00000000-0005-0000-0000-0000F0100000}"/>
    <cellStyle name="Normal 156 3" xfId="3148" xr:uid="{00000000-0005-0000-0000-0000F1100000}"/>
    <cellStyle name="Normal 157" xfId="91" xr:uid="{00000000-0005-0000-0000-0000F2100000}"/>
    <cellStyle name="Normal 157 2" xfId="3150" xr:uid="{00000000-0005-0000-0000-0000F3100000}"/>
    <cellStyle name="Normal 158" xfId="92" xr:uid="{00000000-0005-0000-0000-0000F4100000}"/>
    <cellStyle name="Normal 158 2" xfId="3151" xr:uid="{00000000-0005-0000-0000-0000F5100000}"/>
    <cellStyle name="Normal 159" xfId="93" xr:uid="{00000000-0005-0000-0000-0000F6100000}"/>
    <cellStyle name="Normal 159 2" xfId="3152" xr:uid="{00000000-0005-0000-0000-0000F7100000}"/>
    <cellStyle name="Normal 16" xfId="94" xr:uid="{00000000-0005-0000-0000-0000F8100000}"/>
    <cellStyle name="Normal 16 2" xfId="1514" xr:uid="{00000000-0005-0000-0000-0000F9100000}"/>
    <cellStyle name="Normal 16 2 2" xfId="3154" xr:uid="{00000000-0005-0000-0000-0000FA100000}"/>
    <cellStyle name="Normal 16 3" xfId="3153" xr:uid="{00000000-0005-0000-0000-0000FB100000}"/>
    <cellStyle name="Normal 160" xfId="95" xr:uid="{00000000-0005-0000-0000-0000FC100000}"/>
    <cellStyle name="Normal 160 2" xfId="3155" xr:uid="{00000000-0005-0000-0000-0000FD100000}"/>
    <cellStyle name="Normal 161" xfId="96" xr:uid="{00000000-0005-0000-0000-0000FE100000}"/>
    <cellStyle name="Normal 161 2" xfId="3156" xr:uid="{00000000-0005-0000-0000-0000FF100000}"/>
    <cellStyle name="Normal 162" xfId="97" xr:uid="{00000000-0005-0000-0000-000000110000}"/>
    <cellStyle name="Normal 162 2" xfId="3157" xr:uid="{00000000-0005-0000-0000-000001110000}"/>
    <cellStyle name="Normal 163" xfId="98" xr:uid="{00000000-0005-0000-0000-000002110000}"/>
    <cellStyle name="Normal 163 2" xfId="3158" xr:uid="{00000000-0005-0000-0000-000003110000}"/>
    <cellStyle name="Normal 164" xfId="99" xr:uid="{00000000-0005-0000-0000-000004110000}"/>
    <cellStyle name="Normal 164 2" xfId="3159" xr:uid="{00000000-0005-0000-0000-000005110000}"/>
    <cellStyle name="Normal 165" xfId="100" xr:uid="{00000000-0005-0000-0000-000006110000}"/>
    <cellStyle name="Normal 165 2" xfId="3160" xr:uid="{00000000-0005-0000-0000-000007110000}"/>
    <cellStyle name="Normal 166" xfId="101" xr:uid="{00000000-0005-0000-0000-000008110000}"/>
    <cellStyle name="Normal 166 2" xfId="3161" xr:uid="{00000000-0005-0000-0000-000009110000}"/>
    <cellStyle name="Normal 167" xfId="102" xr:uid="{00000000-0005-0000-0000-00000A110000}"/>
    <cellStyle name="Normal 167 2" xfId="3162" xr:uid="{00000000-0005-0000-0000-00000B110000}"/>
    <cellStyle name="Normal 168" xfId="103" xr:uid="{00000000-0005-0000-0000-00000C110000}"/>
    <cellStyle name="Normal 168 2" xfId="3163" xr:uid="{00000000-0005-0000-0000-00000D110000}"/>
    <cellStyle name="Normal 169" xfId="104" xr:uid="{00000000-0005-0000-0000-00000E110000}"/>
    <cellStyle name="Normal 169 2" xfId="3164" xr:uid="{00000000-0005-0000-0000-00000F110000}"/>
    <cellStyle name="Normal 17" xfId="105" xr:uid="{00000000-0005-0000-0000-000010110000}"/>
    <cellStyle name="Normal 17 2" xfId="1515" xr:uid="{00000000-0005-0000-0000-000011110000}"/>
    <cellStyle name="Normal 17 2 2" xfId="3166" xr:uid="{00000000-0005-0000-0000-000012110000}"/>
    <cellStyle name="Normal 17 3" xfId="3165" xr:uid="{00000000-0005-0000-0000-000013110000}"/>
    <cellStyle name="Normal 170" xfId="106" xr:uid="{00000000-0005-0000-0000-000014110000}"/>
    <cellStyle name="Normal 170 2" xfId="3167" xr:uid="{00000000-0005-0000-0000-000015110000}"/>
    <cellStyle name="Normal 171" xfId="107" xr:uid="{00000000-0005-0000-0000-000016110000}"/>
    <cellStyle name="Normal 171 2" xfId="3168" xr:uid="{00000000-0005-0000-0000-000017110000}"/>
    <cellStyle name="Normal 172" xfId="108" xr:uid="{00000000-0005-0000-0000-000018110000}"/>
    <cellStyle name="Normal 172 2" xfId="3169" xr:uid="{00000000-0005-0000-0000-000019110000}"/>
    <cellStyle name="Normal 173" xfId="109" xr:uid="{00000000-0005-0000-0000-00001A110000}"/>
    <cellStyle name="Normal 173 2" xfId="3170" xr:uid="{00000000-0005-0000-0000-00001B110000}"/>
    <cellStyle name="Normal 174" xfId="110" xr:uid="{00000000-0005-0000-0000-00001C110000}"/>
    <cellStyle name="Normal 174 2" xfId="3171" xr:uid="{00000000-0005-0000-0000-00001D110000}"/>
    <cellStyle name="Normal 175" xfId="111" xr:uid="{00000000-0005-0000-0000-00001E110000}"/>
    <cellStyle name="Normal 175 2" xfId="3172" xr:uid="{00000000-0005-0000-0000-00001F110000}"/>
    <cellStyle name="Normal 176" xfId="112" xr:uid="{00000000-0005-0000-0000-000020110000}"/>
    <cellStyle name="Normal 176 2" xfId="3173" xr:uid="{00000000-0005-0000-0000-000021110000}"/>
    <cellStyle name="Normal 177" xfId="113" xr:uid="{00000000-0005-0000-0000-000022110000}"/>
    <cellStyle name="Normal 177 2" xfId="3174" xr:uid="{00000000-0005-0000-0000-000023110000}"/>
    <cellStyle name="Normal 178" xfId="114" xr:uid="{00000000-0005-0000-0000-000024110000}"/>
    <cellStyle name="Normal 178 2" xfId="3175" xr:uid="{00000000-0005-0000-0000-000025110000}"/>
    <cellStyle name="Normal 179" xfId="115" xr:uid="{00000000-0005-0000-0000-000026110000}"/>
    <cellStyle name="Normal 179 2" xfId="3176" xr:uid="{00000000-0005-0000-0000-000027110000}"/>
    <cellStyle name="Normal 18" xfId="116" xr:uid="{00000000-0005-0000-0000-000028110000}"/>
    <cellStyle name="Normal 18 2" xfId="1516" xr:uid="{00000000-0005-0000-0000-000029110000}"/>
    <cellStyle name="Normal 18 2 2" xfId="3178" xr:uid="{00000000-0005-0000-0000-00002A110000}"/>
    <cellStyle name="Normal 18 3" xfId="3177" xr:uid="{00000000-0005-0000-0000-00002B110000}"/>
    <cellStyle name="Normal 180" xfId="117" xr:uid="{00000000-0005-0000-0000-00002C110000}"/>
    <cellStyle name="Normal 180 2" xfId="3179" xr:uid="{00000000-0005-0000-0000-00002D110000}"/>
    <cellStyle name="Normal 181" xfId="118" xr:uid="{00000000-0005-0000-0000-00002E110000}"/>
    <cellStyle name="Normal 181 2" xfId="3180" xr:uid="{00000000-0005-0000-0000-00002F110000}"/>
    <cellStyle name="Normal 182" xfId="119" xr:uid="{00000000-0005-0000-0000-000030110000}"/>
    <cellStyle name="Normal 182 2" xfId="3181" xr:uid="{00000000-0005-0000-0000-000031110000}"/>
    <cellStyle name="Normal 183" xfId="120" xr:uid="{00000000-0005-0000-0000-000032110000}"/>
    <cellStyle name="Normal 183 2" xfId="3182" xr:uid="{00000000-0005-0000-0000-000033110000}"/>
    <cellStyle name="Normal 184" xfId="121" xr:uid="{00000000-0005-0000-0000-000034110000}"/>
    <cellStyle name="Normal 184 2" xfId="3183" xr:uid="{00000000-0005-0000-0000-000035110000}"/>
    <cellStyle name="Normal 185" xfId="122" xr:uid="{00000000-0005-0000-0000-000036110000}"/>
    <cellStyle name="Normal 185 2" xfId="3184" xr:uid="{00000000-0005-0000-0000-000037110000}"/>
    <cellStyle name="Normal 186" xfId="123" xr:uid="{00000000-0005-0000-0000-000038110000}"/>
    <cellStyle name="Normal 186 2" xfId="3185" xr:uid="{00000000-0005-0000-0000-000039110000}"/>
    <cellStyle name="Normal 187" xfId="124" xr:uid="{00000000-0005-0000-0000-00003A110000}"/>
    <cellStyle name="Normal 187 2" xfId="3186" xr:uid="{00000000-0005-0000-0000-00003B110000}"/>
    <cellStyle name="Normal 188" xfId="125" xr:uid="{00000000-0005-0000-0000-00003C110000}"/>
    <cellStyle name="Normal 188 2" xfId="3187" xr:uid="{00000000-0005-0000-0000-00003D110000}"/>
    <cellStyle name="Normal 189" xfId="126" xr:uid="{00000000-0005-0000-0000-00003E110000}"/>
    <cellStyle name="Normal 189 2" xfId="3188" xr:uid="{00000000-0005-0000-0000-00003F110000}"/>
    <cellStyle name="Normal 19" xfId="127" xr:uid="{00000000-0005-0000-0000-000040110000}"/>
    <cellStyle name="Normal 19 2" xfId="1517" xr:uid="{00000000-0005-0000-0000-000041110000}"/>
    <cellStyle name="Normal 19 2 2" xfId="3190" xr:uid="{00000000-0005-0000-0000-000042110000}"/>
    <cellStyle name="Normal 19 3" xfId="3189" xr:uid="{00000000-0005-0000-0000-000043110000}"/>
    <cellStyle name="Normal 190" xfId="128" xr:uid="{00000000-0005-0000-0000-000044110000}"/>
    <cellStyle name="Normal 190 2" xfId="3191" xr:uid="{00000000-0005-0000-0000-000045110000}"/>
    <cellStyle name="Normal 191" xfId="129" xr:uid="{00000000-0005-0000-0000-000046110000}"/>
    <cellStyle name="Normal 191 2" xfId="3192" xr:uid="{00000000-0005-0000-0000-000047110000}"/>
    <cellStyle name="Normal 192" xfId="130" xr:uid="{00000000-0005-0000-0000-000048110000}"/>
    <cellStyle name="Normal 192 2" xfId="3193" xr:uid="{00000000-0005-0000-0000-000049110000}"/>
    <cellStyle name="Normal 193" xfId="131" xr:uid="{00000000-0005-0000-0000-00004A110000}"/>
    <cellStyle name="Normal 193 2" xfId="3194" xr:uid="{00000000-0005-0000-0000-00004B110000}"/>
    <cellStyle name="Normal 194" xfId="132" xr:uid="{00000000-0005-0000-0000-00004C110000}"/>
    <cellStyle name="Normal 194 2" xfId="3195" xr:uid="{00000000-0005-0000-0000-00004D110000}"/>
    <cellStyle name="Normal 195" xfId="133" xr:uid="{00000000-0005-0000-0000-00004E110000}"/>
    <cellStyle name="Normal 195 2" xfId="3196" xr:uid="{00000000-0005-0000-0000-00004F110000}"/>
    <cellStyle name="Normal 196" xfId="134" xr:uid="{00000000-0005-0000-0000-000050110000}"/>
    <cellStyle name="Normal 196 2" xfId="3197" xr:uid="{00000000-0005-0000-0000-000051110000}"/>
    <cellStyle name="Normal 197" xfId="135" xr:uid="{00000000-0005-0000-0000-000052110000}"/>
    <cellStyle name="Normal 197 2" xfId="3198" xr:uid="{00000000-0005-0000-0000-000053110000}"/>
    <cellStyle name="Normal 198" xfId="136" xr:uid="{00000000-0005-0000-0000-000054110000}"/>
    <cellStyle name="Normal 198 2" xfId="3199" xr:uid="{00000000-0005-0000-0000-000055110000}"/>
    <cellStyle name="Normal 199" xfId="137" xr:uid="{00000000-0005-0000-0000-000056110000}"/>
    <cellStyle name="Normal 199 2" xfId="3200" xr:uid="{00000000-0005-0000-0000-000057110000}"/>
    <cellStyle name="Normal 2" xfId="138" xr:uid="{00000000-0005-0000-0000-000058110000}"/>
    <cellStyle name="Normal 2 10" xfId="1518" xr:uid="{00000000-0005-0000-0000-000059110000}"/>
    <cellStyle name="Normal 2 10 2" xfId="1519" xr:uid="{00000000-0005-0000-0000-00005A110000}"/>
    <cellStyle name="Normal 2 10 2 2" xfId="3203" xr:uid="{00000000-0005-0000-0000-00005B110000}"/>
    <cellStyle name="Normal 2 10 3" xfId="3202" xr:uid="{00000000-0005-0000-0000-00005C110000}"/>
    <cellStyle name="Normal 2 11" xfId="1520" xr:uid="{00000000-0005-0000-0000-00005D110000}"/>
    <cellStyle name="Normal 2 11 2" xfId="3204" xr:uid="{00000000-0005-0000-0000-00005E110000}"/>
    <cellStyle name="Normal 2 12" xfId="1521" xr:uid="{00000000-0005-0000-0000-00005F110000}"/>
    <cellStyle name="Normal 2 12 2" xfId="3205" xr:uid="{00000000-0005-0000-0000-000060110000}"/>
    <cellStyle name="Normal 2 13" xfId="1935" xr:uid="{00000000-0005-0000-0000-000061110000}"/>
    <cellStyle name="Normal 2 14" xfId="4619" xr:uid="{00000000-0005-0000-0000-000062110000}"/>
    <cellStyle name="Normal 2 2" xfId="139" xr:uid="{00000000-0005-0000-0000-000063110000}"/>
    <cellStyle name="Normal 2 2 2" xfId="140" xr:uid="{00000000-0005-0000-0000-000064110000}"/>
    <cellStyle name="Normal 2 2 2 2" xfId="1522" xr:uid="{00000000-0005-0000-0000-000065110000}"/>
    <cellStyle name="Normal 2 2 2 2 2" xfId="3207" xr:uid="{00000000-0005-0000-0000-000066110000}"/>
    <cellStyle name="Normal 2 2 2 3" xfId="1523" xr:uid="{00000000-0005-0000-0000-000067110000}"/>
    <cellStyle name="Normal 2 2 2 3 2" xfId="3208" xr:uid="{00000000-0005-0000-0000-000068110000}"/>
    <cellStyle name="Normal 2 2 2 4" xfId="1927" xr:uid="{00000000-0005-0000-0000-000069110000}"/>
    <cellStyle name="Normal 2 2 2 5" xfId="3206" xr:uid="{00000000-0005-0000-0000-00006A110000}"/>
    <cellStyle name="Normal 2 2 3" xfId="316" xr:uid="{00000000-0005-0000-0000-00006B110000}"/>
    <cellStyle name="Normal 2 2 3 2" xfId="1928" xr:uid="{00000000-0005-0000-0000-00006C110000}"/>
    <cellStyle name="Normal 2 2 3 3" xfId="3209" xr:uid="{00000000-0005-0000-0000-00006D110000}"/>
    <cellStyle name="Normal 2 2 4" xfId="1524" xr:uid="{00000000-0005-0000-0000-00006E110000}"/>
    <cellStyle name="Normal 2 2 4 2" xfId="3210" xr:uid="{00000000-0005-0000-0000-00006F110000}"/>
    <cellStyle name="Normal 2 2 5" xfId="1926" xr:uid="{00000000-0005-0000-0000-000070110000}"/>
    <cellStyle name="Normal 2 2 5 2" xfId="3654" xr:uid="{00000000-0005-0000-0000-000071110000}"/>
    <cellStyle name="Normal 2 2 6" xfId="3201" xr:uid="{00000000-0005-0000-0000-000072110000}"/>
    <cellStyle name="Normal 2 3" xfId="141" xr:uid="{00000000-0005-0000-0000-000073110000}"/>
    <cellStyle name="Normal 2 3 10" xfId="1525" xr:uid="{00000000-0005-0000-0000-000074110000}"/>
    <cellStyle name="Normal 2 3 10 2" xfId="3211" xr:uid="{00000000-0005-0000-0000-000075110000}"/>
    <cellStyle name="Normal 2 3 11" xfId="1526" xr:uid="{00000000-0005-0000-0000-000076110000}"/>
    <cellStyle name="Normal 2 3 11 2" xfId="3212" xr:uid="{00000000-0005-0000-0000-000077110000}"/>
    <cellStyle name="Normal 2 3 12" xfId="1527" xr:uid="{00000000-0005-0000-0000-000078110000}"/>
    <cellStyle name="Normal 2 3 12 2" xfId="3213" xr:uid="{00000000-0005-0000-0000-000079110000}"/>
    <cellStyle name="Normal 2 3 13" xfId="1528" xr:uid="{00000000-0005-0000-0000-00007A110000}"/>
    <cellStyle name="Normal 2 3 13 2" xfId="3214" xr:uid="{00000000-0005-0000-0000-00007B110000}"/>
    <cellStyle name="Normal 2 3 14" xfId="1529" xr:uid="{00000000-0005-0000-0000-00007C110000}"/>
    <cellStyle name="Normal 2 3 14 2" xfId="3215" xr:uid="{00000000-0005-0000-0000-00007D110000}"/>
    <cellStyle name="Normal 2 3 15" xfId="1530" xr:uid="{00000000-0005-0000-0000-00007E110000}"/>
    <cellStyle name="Normal 2 3 15 2" xfId="3216" xr:uid="{00000000-0005-0000-0000-00007F110000}"/>
    <cellStyle name="Normal 2 3 16" xfId="1531" xr:uid="{00000000-0005-0000-0000-000080110000}"/>
    <cellStyle name="Normal 2 3 16 2" xfId="3217" xr:uid="{00000000-0005-0000-0000-000081110000}"/>
    <cellStyle name="Normal 2 3 17" xfId="1532" xr:uid="{00000000-0005-0000-0000-000082110000}"/>
    <cellStyle name="Normal 2 3 17 2" xfId="3218" xr:uid="{00000000-0005-0000-0000-000083110000}"/>
    <cellStyle name="Normal 2 3 18" xfId="1533" xr:uid="{00000000-0005-0000-0000-000084110000}"/>
    <cellStyle name="Normal 2 3 18 2" xfId="3219" xr:uid="{00000000-0005-0000-0000-000085110000}"/>
    <cellStyle name="Normal 2 3 19" xfId="1937" xr:uid="{00000000-0005-0000-0000-000086110000}"/>
    <cellStyle name="Normal 2 3 2" xfId="1534" xr:uid="{00000000-0005-0000-0000-000087110000}"/>
    <cellStyle name="Normal 2 3 2 10" xfId="1535" xr:uid="{00000000-0005-0000-0000-000088110000}"/>
    <cellStyle name="Normal 2 3 2 10 2" xfId="3221" xr:uid="{00000000-0005-0000-0000-000089110000}"/>
    <cellStyle name="Normal 2 3 2 11" xfId="1536" xr:uid="{00000000-0005-0000-0000-00008A110000}"/>
    <cellStyle name="Normal 2 3 2 11 2" xfId="3222" xr:uid="{00000000-0005-0000-0000-00008B110000}"/>
    <cellStyle name="Normal 2 3 2 12" xfId="1537" xr:uid="{00000000-0005-0000-0000-00008C110000}"/>
    <cellStyle name="Normal 2 3 2 12 2" xfId="3223" xr:uid="{00000000-0005-0000-0000-00008D110000}"/>
    <cellStyle name="Normal 2 3 2 13" xfId="1538" xr:uid="{00000000-0005-0000-0000-00008E110000}"/>
    <cellStyle name="Normal 2 3 2 13 2" xfId="3224" xr:uid="{00000000-0005-0000-0000-00008F110000}"/>
    <cellStyle name="Normal 2 3 2 14" xfId="1539" xr:uid="{00000000-0005-0000-0000-000090110000}"/>
    <cellStyle name="Normal 2 3 2 14 2" xfId="3225" xr:uid="{00000000-0005-0000-0000-000091110000}"/>
    <cellStyle name="Normal 2 3 2 15" xfId="1540" xr:uid="{00000000-0005-0000-0000-000092110000}"/>
    <cellStyle name="Normal 2 3 2 15 2" xfId="3226" xr:uid="{00000000-0005-0000-0000-000093110000}"/>
    <cellStyle name="Normal 2 3 2 16" xfId="1541" xr:uid="{00000000-0005-0000-0000-000094110000}"/>
    <cellStyle name="Normal 2 3 2 16 2" xfId="3227" xr:uid="{00000000-0005-0000-0000-000095110000}"/>
    <cellStyle name="Normal 2 3 2 17" xfId="1542" xr:uid="{00000000-0005-0000-0000-000096110000}"/>
    <cellStyle name="Normal 2 3 2 17 2" xfId="3228" xr:uid="{00000000-0005-0000-0000-000097110000}"/>
    <cellStyle name="Normal 2 3 2 18" xfId="1543" xr:uid="{00000000-0005-0000-0000-000098110000}"/>
    <cellStyle name="Normal 2 3 2 18 2" xfId="3229" xr:uid="{00000000-0005-0000-0000-000099110000}"/>
    <cellStyle name="Normal 2 3 2 19" xfId="1544" xr:uid="{00000000-0005-0000-0000-00009A110000}"/>
    <cellStyle name="Normal 2 3 2 19 2" xfId="3230" xr:uid="{00000000-0005-0000-0000-00009B110000}"/>
    <cellStyle name="Normal 2 3 2 2" xfId="1545" xr:uid="{00000000-0005-0000-0000-00009C110000}"/>
    <cellStyle name="Normal 2 3 2 2 10" xfId="1546" xr:uid="{00000000-0005-0000-0000-00009D110000}"/>
    <cellStyle name="Normal 2 3 2 2 10 2" xfId="3232" xr:uid="{00000000-0005-0000-0000-00009E110000}"/>
    <cellStyle name="Normal 2 3 2 2 11" xfId="1547" xr:uid="{00000000-0005-0000-0000-00009F110000}"/>
    <cellStyle name="Normal 2 3 2 2 11 2" xfId="3233" xr:uid="{00000000-0005-0000-0000-0000A0110000}"/>
    <cellStyle name="Normal 2 3 2 2 12" xfId="1548" xr:uid="{00000000-0005-0000-0000-0000A1110000}"/>
    <cellStyle name="Normal 2 3 2 2 12 2" xfId="3234" xr:uid="{00000000-0005-0000-0000-0000A2110000}"/>
    <cellStyle name="Normal 2 3 2 2 13" xfId="1549" xr:uid="{00000000-0005-0000-0000-0000A3110000}"/>
    <cellStyle name="Normal 2 3 2 2 13 2" xfId="3235" xr:uid="{00000000-0005-0000-0000-0000A4110000}"/>
    <cellStyle name="Normal 2 3 2 2 14" xfId="1550" xr:uid="{00000000-0005-0000-0000-0000A5110000}"/>
    <cellStyle name="Normal 2 3 2 2 14 2" xfId="3236" xr:uid="{00000000-0005-0000-0000-0000A6110000}"/>
    <cellStyle name="Normal 2 3 2 2 15" xfId="1551" xr:uid="{00000000-0005-0000-0000-0000A7110000}"/>
    <cellStyle name="Normal 2 3 2 2 15 2" xfId="3237" xr:uid="{00000000-0005-0000-0000-0000A8110000}"/>
    <cellStyle name="Normal 2 3 2 2 16" xfId="1552" xr:uid="{00000000-0005-0000-0000-0000A9110000}"/>
    <cellStyle name="Normal 2 3 2 2 16 2" xfId="3238" xr:uid="{00000000-0005-0000-0000-0000AA110000}"/>
    <cellStyle name="Normal 2 3 2 2 17" xfId="1553" xr:uid="{00000000-0005-0000-0000-0000AB110000}"/>
    <cellStyle name="Normal 2 3 2 2 17 2" xfId="3239" xr:uid="{00000000-0005-0000-0000-0000AC110000}"/>
    <cellStyle name="Normal 2 3 2 2 18" xfId="3231" xr:uid="{00000000-0005-0000-0000-0000AD110000}"/>
    <cellStyle name="Normal 2 3 2 2 2" xfId="1554" xr:uid="{00000000-0005-0000-0000-0000AE110000}"/>
    <cellStyle name="Normal 2 3 2 2 2 2" xfId="1555" xr:uid="{00000000-0005-0000-0000-0000AF110000}"/>
    <cellStyle name="Normal 2 3 2 2 2 2 2" xfId="3241" xr:uid="{00000000-0005-0000-0000-0000B0110000}"/>
    <cellStyle name="Normal 2 3 2 2 2 3" xfId="1556" xr:uid="{00000000-0005-0000-0000-0000B1110000}"/>
    <cellStyle name="Normal 2 3 2 2 2 3 2" xfId="3242" xr:uid="{00000000-0005-0000-0000-0000B2110000}"/>
    <cellStyle name="Normal 2 3 2 2 2 4" xfId="1557" xr:uid="{00000000-0005-0000-0000-0000B3110000}"/>
    <cellStyle name="Normal 2 3 2 2 2 4 2" xfId="3243" xr:uid="{00000000-0005-0000-0000-0000B4110000}"/>
    <cellStyle name="Normal 2 3 2 2 2 5" xfId="1558" xr:uid="{00000000-0005-0000-0000-0000B5110000}"/>
    <cellStyle name="Normal 2 3 2 2 2 5 2" xfId="3244" xr:uid="{00000000-0005-0000-0000-0000B6110000}"/>
    <cellStyle name="Normal 2 3 2 2 2 6" xfId="1559" xr:uid="{00000000-0005-0000-0000-0000B7110000}"/>
    <cellStyle name="Normal 2 3 2 2 2 6 2" xfId="3245" xr:uid="{00000000-0005-0000-0000-0000B8110000}"/>
    <cellStyle name="Normal 2 3 2 2 2 7" xfId="1560" xr:uid="{00000000-0005-0000-0000-0000B9110000}"/>
    <cellStyle name="Normal 2 3 2 2 2 7 2" xfId="3246" xr:uid="{00000000-0005-0000-0000-0000BA110000}"/>
    <cellStyle name="Normal 2 3 2 2 2 8" xfId="1561" xr:uid="{00000000-0005-0000-0000-0000BB110000}"/>
    <cellStyle name="Normal 2 3 2 2 2 8 2" xfId="3247" xr:uid="{00000000-0005-0000-0000-0000BC110000}"/>
    <cellStyle name="Normal 2 3 2 2 2 9" xfId="3240" xr:uid="{00000000-0005-0000-0000-0000BD110000}"/>
    <cellStyle name="Normal 2 3 2 2 3" xfId="1562" xr:uid="{00000000-0005-0000-0000-0000BE110000}"/>
    <cellStyle name="Normal 2 3 2 2 3 2" xfId="3248" xr:uid="{00000000-0005-0000-0000-0000BF110000}"/>
    <cellStyle name="Normal 2 3 2 2 4" xfId="1563" xr:uid="{00000000-0005-0000-0000-0000C0110000}"/>
    <cellStyle name="Normal 2 3 2 2 4 2" xfId="3249" xr:uid="{00000000-0005-0000-0000-0000C1110000}"/>
    <cellStyle name="Normal 2 3 2 2 5" xfId="1564" xr:uid="{00000000-0005-0000-0000-0000C2110000}"/>
    <cellStyle name="Normal 2 3 2 2 5 2" xfId="3250" xr:uid="{00000000-0005-0000-0000-0000C3110000}"/>
    <cellStyle name="Normal 2 3 2 2 6" xfId="1565" xr:uid="{00000000-0005-0000-0000-0000C4110000}"/>
    <cellStyle name="Normal 2 3 2 2 6 2" xfId="3251" xr:uid="{00000000-0005-0000-0000-0000C5110000}"/>
    <cellStyle name="Normal 2 3 2 2 7" xfId="1566" xr:uid="{00000000-0005-0000-0000-0000C6110000}"/>
    <cellStyle name="Normal 2 3 2 2 7 2" xfId="3252" xr:uid="{00000000-0005-0000-0000-0000C7110000}"/>
    <cellStyle name="Normal 2 3 2 2 8" xfId="1567" xr:uid="{00000000-0005-0000-0000-0000C8110000}"/>
    <cellStyle name="Normal 2 3 2 2 8 2" xfId="3253" xr:uid="{00000000-0005-0000-0000-0000C9110000}"/>
    <cellStyle name="Normal 2 3 2 2 9" xfId="1568" xr:uid="{00000000-0005-0000-0000-0000CA110000}"/>
    <cellStyle name="Normal 2 3 2 2 9 2" xfId="3254" xr:uid="{00000000-0005-0000-0000-0000CB110000}"/>
    <cellStyle name="Normal 2 3 2 20" xfId="1569" xr:uid="{00000000-0005-0000-0000-0000CC110000}"/>
    <cellStyle name="Normal 2 3 2 20 2" xfId="3255" xr:uid="{00000000-0005-0000-0000-0000CD110000}"/>
    <cellStyle name="Normal 2 3 2 21" xfId="1570" xr:uid="{00000000-0005-0000-0000-0000CE110000}"/>
    <cellStyle name="Normal 2 3 2 21 2" xfId="3256" xr:uid="{00000000-0005-0000-0000-0000CF110000}"/>
    <cellStyle name="Normal 2 3 2 22" xfId="3220" xr:uid="{00000000-0005-0000-0000-0000D0110000}"/>
    <cellStyle name="Normal 2 3 2 3" xfId="1571" xr:uid="{00000000-0005-0000-0000-0000D1110000}"/>
    <cellStyle name="Normal 2 3 2 3 2" xfId="3257" xr:uid="{00000000-0005-0000-0000-0000D2110000}"/>
    <cellStyle name="Normal 2 3 2 4" xfId="1572" xr:uid="{00000000-0005-0000-0000-0000D3110000}"/>
    <cellStyle name="Normal 2 3 2 4 2" xfId="3258" xr:uid="{00000000-0005-0000-0000-0000D4110000}"/>
    <cellStyle name="Normal 2 3 2 5" xfId="1573" xr:uid="{00000000-0005-0000-0000-0000D5110000}"/>
    <cellStyle name="Normal 2 3 2 5 2" xfId="3259" xr:uid="{00000000-0005-0000-0000-0000D6110000}"/>
    <cellStyle name="Normal 2 3 2 6" xfId="1574" xr:uid="{00000000-0005-0000-0000-0000D7110000}"/>
    <cellStyle name="Normal 2 3 2 6 2" xfId="3260" xr:uid="{00000000-0005-0000-0000-0000D8110000}"/>
    <cellStyle name="Normal 2 3 2 7" xfId="1575" xr:uid="{00000000-0005-0000-0000-0000D9110000}"/>
    <cellStyle name="Normal 2 3 2 7 2" xfId="3261" xr:uid="{00000000-0005-0000-0000-0000DA110000}"/>
    <cellStyle name="Normal 2 3 2 8" xfId="1576" xr:uid="{00000000-0005-0000-0000-0000DB110000}"/>
    <cellStyle name="Normal 2 3 2 8 2" xfId="3262" xr:uid="{00000000-0005-0000-0000-0000DC110000}"/>
    <cellStyle name="Normal 2 3 2 9" xfId="1577" xr:uid="{00000000-0005-0000-0000-0000DD110000}"/>
    <cellStyle name="Normal 2 3 2 9 2" xfId="3263" xr:uid="{00000000-0005-0000-0000-0000DE110000}"/>
    <cellStyle name="Normal 2 3 3" xfId="1578" xr:uid="{00000000-0005-0000-0000-0000DF110000}"/>
    <cellStyle name="Normal 2 3 3 2" xfId="3264" xr:uid="{00000000-0005-0000-0000-0000E0110000}"/>
    <cellStyle name="Normal 2 3 4" xfId="1579" xr:uid="{00000000-0005-0000-0000-0000E1110000}"/>
    <cellStyle name="Normal 2 3 4 2" xfId="3265" xr:uid="{00000000-0005-0000-0000-0000E2110000}"/>
    <cellStyle name="Normal 2 3 5" xfId="1580" xr:uid="{00000000-0005-0000-0000-0000E3110000}"/>
    <cellStyle name="Normal 2 3 5 10" xfId="1581" xr:uid="{00000000-0005-0000-0000-0000E4110000}"/>
    <cellStyle name="Normal 2 3 5 10 2" xfId="3267" xr:uid="{00000000-0005-0000-0000-0000E5110000}"/>
    <cellStyle name="Normal 2 3 5 11" xfId="1582" xr:uid="{00000000-0005-0000-0000-0000E6110000}"/>
    <cellStyle name="Normal 2 3 5 11 2" xfId="3268" xr:uid="{00000000-0005-0000-0000-0000E7110000}"/>
    <cellStyle name="Normal 2 3 5 12" xfId="3266" xr:uid="{00000000-0005-0000-0000-0000E8110000}"/>
    <cellStyle name="Normal 2 3 5 2" xfId="1583" xr:uid="{00000000-0005-0000-0000-0000E9110000}"/>
    <cellStyle name="Normal 2 3 5 2 2" xfId="3269" xr:uid="{00000000-0005-0000-0000-0000EA110000}"/>
    <cellStyle name="Normal 2 3 5 3" xfId="1584" xr:uid="{00000000-0005-0000-0000-0000EB110000}"/>
    <cellStyle name="Normal 2 3 5 3 2" xfId="3270" xr:uid="{00000000-0005-0000-0000-0000EC110000}"/>
    <cellStyle name="Normal 2 3 5 4" xfId="1585" xr:uid="{00000000-0005-0000-0000-0000ED110000}"/>
    <cellStyle name="Normal 2 3 5 4 2" xfId="3271" xr:uid="{00000000-0005-0000-0000-0000EE110000}"/>
    <cellStyle name="Normal 2 3 5 5" xfId="1586" xr:uid="{00000000-0005-0000-0000-0000EF110000}"/>
    <cellStyle name="Normal 2 3 5 5 2" xfId="3272" xr:uid="{00000000-0005-0000-0000-0000F0110000}"/>
    <cellStyle name="Normal 2 3 5 6" xfId="1587" xr:uid="{00000000-0005-0000-0000-0000F1110000}"/>
    <cellStyle name="Normal 2 3 5 6 2" xfId="3273" xr:uid="{00000000-0005-0000-0000-0000F2110000}"/>
    <cellStyle name="Normal 2 3 5 7" xfId="1588" xr:uid="{00000000-0005-0000-0000-0000F3110000}"/>
    <cellStyle name="Normal 2 3 5 7 2" xfId="3274" xr:uid="{00000000-0005-0000-0000-0000F4110000}"/>
    <cellStyle name="Normal 2 3 5 8" xfId="1589" xr:uid="{00000000-0005-0000-0000-0000F5110000}"/>
    <cellStyle name="Normal 2 3 5 8 2" xfId="3275" xr:uid="{00000000-0005-0000-0000-0000F6110000}"/>
    <cellStyle name="Normal 2 3 5 9" xfId="1590" xr:uid="{00000000-0005-0000-0000-0000F7110000}"/>
    <cellStyle name="Normal 2 3 5 9 2" xfId="3276" xr:uid="{00000000-0005-0000-0000-0000F8110000}"/>
    <cellStyle name="Normal 2 3 6" xfId="1591" xr:uid="{00000000-0005-0000-0000-0000F9110000}"/>
    <cellStyle name="Normal 2 3 6 2" xfId="3277" xr:uid="{00000000-0005-0000-0000-0000FA110000}"/>
    <cellStyle name="Normal 2 3 7" xfId="1592" xr:uid="{00000000-0005-0000-0000-0000FB110000}"/>
    <cellStyle name="Normal 2 3 7 2" xfId="3278" xr:uid="{00000000-0005-0000-0000-0000FC110000}"/>
    <cellStyle name="Normal 2 3 8" xfId="1593" xr:uid="{00000000-0005-0000-0000-0000FD110000}"/>
    <cellStyle name="Normal 2 3 8 2" xfId="3279" xr:uid="{00000000-0005-0000-0000-0000FE110000}"/>
    <cellStyle name="Normal 2 3 9" xfId="1594" xr:uid="{00000000-0005-0000-0000-0000FF110000}"/>
    <cellStyle name="Normal 2 3 9 2" xfId="3280" xr:uid="{00000000-0005-0000-0000-000000120000}"/>
    <cellStyle name="Normal 2 4" xfId="142" xr:uid="{00000000-0005-0000-0000-000001120000}"/>
    <cellStyle name="Normal 2 4 10" xfId="1595" xr:uid="{00000000-0005-0000-0000-000002120000}"/>
    <cellStyle name="Normal 2 4 10 2" xfId="3282" xr:uid="{00000000-0005-0000-0000-000003120000}"/>
    <cellStyle name="Normal 2 4 11" xfId="1596" xr:uid="{00000000-0005-0000-0000-000004120000}"/>
    <cellStyle name="Normal 2 4 11 2" xfId="3283" xr:uid="{00000000-0005-0000-0000-000005120000}"/>
    <cellStyle name="Normal 2 4 12" xfId="1597" xr:uid="{00000000-0005-0000-0000-000006120000}"/>
    <cellStyle name="Normal 2 4 12 2" xfId="3284" xr:uid="{00000000-0005-0000-0000-000007120000}"/>
    <cellStyle name="Normal 2 4 13" xfId="1598" xr:uid="{00000000-0005-0000-0000-000008120000}"/>
    <cellStyle name="Normal 2 4 13 2" xfId="3285" xr:uid="{00000000-0005-0000-0000-000009120000}"/>
    <cellStyle name="Normal 2 4 14" xfId="1599" xr:uid="{00000000-0005-0000-0000-00000A120000}"/>
    <cellStyle name="Normal 2 4 14 2" xfId="3286" xr:uid="{00000000-0005-0000-0000-00000B120000}"/>
    <cellStyle name="Normal 2 4 15" xfId="1600" xr:uid="{00000000-0005-0000-0000-00000C120000}"/>
    <cellStyle name="Normal 2 4 15 2" xfId="3287" xr:uid="{00000000-0005-0000-0000-00000D120000}"/>
    <cellStyle name="Normal 2 4 16" xfId="1601" xr:uid="{00000000-0005-0000-0000-00000E120000}"/>
    <cellStyle name="Normal 2 4 16 2" xfId="3288" xr:uid="{00000000-0005-0000-0000-00000F120000}"/>
    <cellStyle name="Normal 2 4 17" xfId="3281" xr:uid="{00000000-0005-0000-0000-000010120000}"/>
    <cellStyle name="Normal 2 4 2" xfId="1602" xr:uid="{00000000-0005-0000-0000-000011120000}"/>
    <cellStyle name="Normal 2 4 2 10" xfId="1603" xr:uid="{00000000-0005-0000-0000-000012120000}"/>
    <cellStyle name="Normal 2 4 2 10 2" xfId="3290" xr:uid="{00000000-0005-0000-0000-000013120000}"/>
    <cellStyle name="Normal 2 4 2 11" xfId="1604" xr:uid="{00000000-0005-0000-0000-000014120000}"/>
    <cellStyle name="Normal 2 4 2 11 2" xfId="3291" xr:uid="{00000000-0005-0000-0000-000015120000}"/>
    <cellStyle name="Normal 2 4 2 12" xfId="3289" xr:uid="{00000000-0005-0000-0000-000016120000}"/>
    <cellStyle name="Normal 2 4 2 2" xfId="1605" xr:uid="{00000000-0005-0000-0000-000017120000}"/>
    <cellStyle name="Normal 2 4 2 2 2" xfId="3292" xr:uid="{00000000-0005-0000-0000-000018120000}"/>
    <cellStyle name="Normal 2 4 2 3" xfId="1606" xr:uid="{00000000-0005-0000-0000-000019120000}"/>
    <cellStyle name="Normal 2 4 2 3 2" xfId="3293" xr:uid="{00000000-0005-0000-0000-00001A120000}"/>
    <cellStyle name="Normal 2 4 2 4" xfId="1607" xr:uid="{00000000-0005-0000-0000-00001B120000}"/>
    <cellStyle name="Normal 2 4 2 4 2" xfId="3294" xr:uid="{00000000-0005-0000-0000-00001C120000}"/>
    <cellStyle name="Normal 2 4 2 5" xfId="1608" xr:uid="{00000000-0005-0000-0000-00001D120000}"/>
    <cellStyle name="Normal 2 4 2 5 2" xfId="3295" xr:uid="{00000000-0005-0000-0000-00001E120000}"/>
    <cellStyle name="Normal 2 4 2 6" xfId="1609" xr:uid="{00000000-0005-0000-0000-00001F120000}"/>
    <cellStyle name="Normal 2 4 2 6 2" xfId="3296" xr:uid="{00000000-0005-0000-0000-000020120000}"/>
    <cellStyle name="Normal 2 4 2 7" xfId="1610" xr:uid="{00000000-0005-0000-0000-000021120000}"/>
    <cellStyle name="Normal 2 4 2 7 2" xfId="3297" xr:uid="{00000000-0005-0000-0000-000022120000}"/>
    <cellStyle name="Normal 2 4 2 8" xfId="1611" xr:uid="{00000000-0005-0000-0000-000023120000}"/>
    <cellStyle name="Normal 2 4 2 8 2" xfId="3298" xr:uid="{00000000-0005-0000-0000-000024120000}"/>
    <cellStyle name="Normal 2 4 2 9" xfId="1612" xr:uid="{00000000-0005-0000-0000-000025120000}"/>
    <cellStyle name="Normal 2 4 2 9 2" xfId="3299" xr:uid="{00000000-0005-0000-0000-000026120000}"/>
    <cellStyle name="Normal 2 4 3" xfId="1613" xr:uid="{00000000-0005-0000-0000-000027120000}"/>
    <cellStyle name="Normal 2 4 3 2" xfId="3300" xr:uid="{00000000-0005-0000-0000-000028120000}"/>
    <cellStyle name="Normal 2 4 4" xfId="1614" xr:uid="{00000000-0005-0000-0000-000029120000}"/>
    <cellStyle name="Normal 2 4 4 2" xfId="3301" xr:uid="{00000000-0005-0000-0000-00002A120000}"/>
    <cellStyle name="Normal 2 4 5" xfId="1615" xr:uid="{00000000-0005-0000-0000-00002B120000}"/>
    <cellStyle name="Normal 2 4 5 2" xfId="3302" xr:uid="{00000000-0005-0000-0000-00002C120000}"/>
    <cellStyle name="Normal 2 4 6" xfId="1616" xr:uid="{00000000-0005-0000-0000-00002D120000}"/>
    <cellStyle name="Normal 2 4 6 2" xfId="3303" xr:uid="{00000000-0005-0000-0000-00002E120000}"/>
    <cellStyle name="Normal 2 4 7" xfId="1617" xr:uid="{00000000-0005-0000-0000-00002F120000}"/>
    <cellStyle name="Normal 2 4 7 2" xfId="3304" xr:uid="{00000000-0005-0000-0000-000030120000}"/>
    <cellStyle name="Normal 2 4 8" xfId="1618" xr:uid="{00000000-0005-0000-0000-000031120000}"/>
    <cellStyle name="Normal 2 4 8 2" xfId="3305" xr:uid="{00000000-0005-0000-0000-000032120000}"/>
    <cellStyle name="Normal 2 4 9" xfId="1619" xr:uid="{00000000-0005-0000-0000-000033120000}"/>
    <cellStyle name="Normal 2 4 9 2" xfId="3306" xr:uid="{00000000-0005-0000-0000-000034120000}"/>
    <cellStyle name="Normal 2 5" xfId="143" xr:uid="{00000000-0005-0000-0000-000035120000}"/>
    <cellStyle name="Normal 2 5 2" xfId="1620" xr:uid="{00000000-0005-0000-0000-000036120000}"/>
    <cellStyle name="Normal 2 5 2 2" xfId="3308" xr:uid="{00000000-0005-0000-0000-000037120000}"/>
    <cellStyle name="Normal 2 5 3" xfId="3307" xr:uid="{00000000-0005-0000-0000-000038120000}"/>
    <cellStyle name="Normal 2 6" xfId="144" xr:uid="{00000000-0005-0000-0000-000039120000}"/>
    <cellStyle name="Normal 2 6 2" xfId="145" xr:uid="{00000000-0005-0000-0000-00003A120000}"/>
    <cellStyle name="Normal 2 6 2 2" xfId="3310" xr:uid="{00000000-0005-0000-0000-00003B120000}"/>
    <cellStyle name="Normal 2 6 3" xfId="317" xr:uid="{00000000-0005-0000-0000-00003C120000}"/>
    <cellStyle name="Normal 2 6 3 2" xfId="3311" xr:uid="{00000000-0005-0000-0000-00003D120000}"/>
    <cellStyle name="Normal 2 6 4" xfId="1621" xr:uid="{00000000-0005-0000-0000-00003E120000}"/>
    <cellStyle name="Normal 2 6 4 2" xfId="3312" xr:uid="{00000000-0005-0000-0000-00003F120000}"/>
    <cellStyle name="Normal 2 6 5" xfId="3309" xr:uid="{00000000-0005-0000-0000-000040120000}"/>
    <cellStyle name="Normal 2 7" xfId="146" xr:uid="{00000000-0005-0000-0000-000041120000}"/>
    <cellStyle name="Normal 2 7 2" xfId="1622" xr:uid="{00000000-0005-0000-0000-000042120000}"/>
    <cellStyle name="Normal 2 7 2 2" xfId="3314" xr:uid="{00000000-0005-0000-0000-000043120000}"/>
    <cellStyle name="Normal 2 7 3" xfId="3313" xr:uid="{00000000-0005-0000-0000-000044120000}"/>
    <cellStyle name="Normal 2 8" xfId="326" xr:uid="{00000000-0005-0000-0000-000045120000}"/>
    <cellStyle name="Normal 2 8 2" xfId="1623" xr:uid="{00000000-0005-0000-0000-000046120000}"/>
    <cellStyle name="Normal 2 8 2 2" xfId="3316" xr:uid="{00000000-0005-0000-0000-000047120000}"/>
    <cellStyle name="Normal 2 8 3" xfId="1624" xr:uid="{00000000-0005-0000-0000-000048120000}"/>
    <cellStyle name="Normal 2 8 3 2" xfId="3317" xr:uid="{00000000-0005-0000-0000-000049120000}"/>
    <cellStyle name="Normal 2 8 4" xfId="3315" xr:uid="{00000000-0005-0000-0000-00004A120000}"/>
    <cellStyle name="Normal 2 9" xfId="1625" xr:uid="{00000000-0005-0000-0000-00004B120000}"/>
    <cellStyle name="Normal 2 9 2" xfId="1626" xr:uid="{00000000-0005-0000-0000-00004C120000}"/>
    <cellStyle name="Normal 2 9 2 2" xfId="3319" xr:uid="{00000000-0005-0000-0000-00004D120000}"/>
    <cellStyle name="Normal 2 9 3" xfId="3318" xr:uid="{00000000-0005-0000-0000-00004E120000}"/>
    <cellStyle name="Normal 2_100416 ZSumary tablesvNONGROUPNEW1V (YEAR 2011)jerbi" xfId="1627" xr:uid="{00000000-0005-0000-0000-00004F120000}"/>
    <cellStyle name="Normal 20" xfId="147" xr:uid="{00000000-0005-0000-0000-000050120000}"/>
    <cellStyle name="Normal 20 2" xfId="1628" xr:uid="{00000000-0005-0000-0000-000051120000}"/>
    <cellStyle name="Normal 20 2 2" xfId="3321" xr:uid="{00000000-0005-0000-0000-000052120000}"/>
    <cellStyle name="Normal 20 3" xfId="3320" xr:uid="{00000000-0005-0000-0000-000053120000}"/>
    <cellStyle name="Normal 200" xfId="148" xr:uid="{00000000-0005-0000-0000-000054120000}"/>
    <cellStyle name="Normal 200 2" xfId="3322" xr:uid="{00000000-0005-0000-0000-000055120000}"/>
    <cellStyle name="Normal 201" xfId="149" xr:uid="{00000000-0005-0000-0000-000056120000}"/>
    <cellStyle name="Normal 201 2" xfId="3323" xr:uid="{00000000-0005-0000-0000-000057120000}"/>
    <cellStyle name="Normal 202" xfId="150" xr:uid="{00000000-0005-0000-0000-000058120000}"/>
    <cellStyle name="Normal 202 2" xfId="3324" xr:uid="{00000000-0005-0000-0000-000059120000}"/>
    <cellStyle name="Normal 203" xfId="151" xr:uid="{00000000-0005-0000-0000-00005A120000}"/>
    <cellStyle name="Normal 203 2" xfId="3325" xr:uid="{00000000-0005-0000-0000-00005B120000}"/>
    <cellStyle name="Normal 204" xfId="152" xr:uid="{00000000-0005-0000-0000-00005C120000}"/>
    <cellStyle name="Normal 204 2" xfId="3326" xr:uid="{00000000-0005-0000-0000-00005D120000}"/>
    <cellStyle name="Normal 205" xfId="153" xr:uid="{00000000-0005-0000-0000-00005E120000}"/>
    <cellStyle name="Normal 205 2" xfId="3327" xr:uid="{00000000-0005-0000-0000-00005F120000}"/>
    <cellStyle name="Normal 206" xfId="154" xr:uid="{00000000-0005-0000-0000-000060120000}"/>
    <cellStyle name="Normal 206 2" xfId="3328" xr:uid="{00000000-0005-0000-0000-000061120000}"/>
    <cellStyle name="Normal 207" xfId="155" xr:uid="{00000000-0005-0000-0000-000062120000}"/>
    <cellStyle name="Normal 207 2" xfId="3329" xr:uid="{00000000-0005-0000-0000-000063120000}"/>
    <cellStyle name="Normal 208" xfId="156" xr:uid="{00000000-0005-0000-0000-000064120000}"/>
    <cellStyle name="Normal 208 2" xfId="3330" xr:uid="{00000000-0005-0000-0000-000065120000}"/>
    <cellStyle name="Normal 209" xfId="157" xr:uid="{00000000-0005-0000-0000-000066120000}"/>
    <cellStyle name="Normal 209 2" xfId="3331" xr:uid="{00000000-0005-0000-0000-000067120000}"/>
    <cellStyle name="Normal 21" xfId="158" xr:uid="{00000000-0005-0000-0000-000068120000}"/>
    <cellStyle name="Normal 21 2" xfId="1629" xr:uid="{00000000-0005-0000-0000-000069120000}"/>
    <cellStyle name="Normal 21 2 2" xfId="3333" xr:uid="{00000000-0005-0000-0000-00006A120000}"/>
    <cellStyle name="Normal 21 3" xfId="3332" xr:uid="{00000000-0005-0000-0000-00006B120000}"/>
    <cellStyle name="Normal 210" xfId="159" xr:uid="{00000000-0005-0000-0000-00006C120000}"/>
    <cellStyle name="Normal 210 2" xfId="3334" xr:uid="{00000000-0005-0000-0000-00006D120000}"/>
    <cellStyle name="Normal 211" xfId="160" xr:uid="{00000000-0005-0000-0000-00006E120000}"/>
    <cellStyle name="Normal 211 2" xfId="3335" xr:uid="{00000000-0005-0000-0000-00006F120000}"/>
    <cellStyle name="Normal 212" xfId="161" xr:uid="{00000000-0005-0000-0000-000070120000}"/>
    <cellStyle name="Normal 212 2" xfId="3336" xr:uid="{00000000-0005-0000-0000-000071120000}"/>
    <cellStyle name="Normal 213" xfId="162" xr:uid="{00000000-0005-0000-0000-000072120000}"/>
    <cellStyle name="Normal 213 2" xfId="3337" xr:uid="{00000000-0005-0000-0000-000073120000}"/>
    <cellStyle name="Normal 214" xfId="163" xr:uid="{00000000-0005-0000-0000-000074120000}"/>
    <cellStyle name="Normal 214 2" xfId="3338" xr:uid="{00000000-0005-0000-0000-000075120000}"/>
    <cellStyle name="Normal 215" xfId="164" xr:uid="{00000000-0005-0000-0000-000076120000}"/>
    <cellStyle name="Normal 215 2" xfId="3339" xr:uid="{00000000-0005-0000-0000-000077120000}"/>
    <cellStyle name="Normal 216" xfId="165" xr:uid="{00000000-0005-0000-0000-000078120000}"/>
    <cellStyle name="Normal 216 2" xfId="3340" xr:uid="{00000000-0005-0000-0000-000079120000}"/>
    <cellStyle name="Normal 217" xfId="166" xr:uid="{00000000-0005-0000-0000-00007A120000}"/>
    <cellStyle name="Normal 217 2" xfId="3341" xr:uid="{00000000-0005-0000-0000-00007B120000}"/>
    <cellStyle name="Normal 218" xfId="167" xr:uid="{00000000-0005-0000-0000-00007C120000}"/>
    <cellStyle name="Normal 218 2" xfId="3342" xr:uid="{00000000-0005-0000-0000-00007D120000}"/>
    <cellStyle name="Normal 219" xfId="168" xr:uid="{00000000-0005-0000-0000-00007E120000}"/>
    <cellStyle name="Normal 219 2" xfId="3343" xr:uid="{00000000-0005-0000-0000-00007F120000}"/>
    <cellStyle name="Normal 22" xfId="169" xr:uid="{00000000-0005-0000-0000-000080120000}"/>
    <cellStyle name="Normal 22 2" xfId="1630" xr:uid="{00000000-0005-0000-0000-000081120000}"/>
    <cellStyle name="Normal 22 2 2" xfId="3345" xr:uid="{00000000-0005-0000-0000-000082120000}"/>
    <cellStyle name="Normal 22 3" xfId="3344" xr:uid="{00000000-0005-0000-0000-000083120000}"/>
    <cellStyle name="Normal 220" xfId="170" xr:uid="{00000000-0005-0000-0000-000084120000}"/>
    <cellStyle name="Normal 220 2" xfId="3346" xr:uid="{00000000-0005-0000-0000-000085120000}"/>
    <cellStyle name="Normal 221" xfId="171" xr:uid="{00000000-0005-0000-0000-000086120000}"/>
    <cellStyle name="Normal 221 2" xfId="3347" xr:uid="{00000000-0005-0000-0000-000087120000}"/>
    <cellStyle name="Normal 222" xfId="172" xr:uid="{00000000-0005-0000-0000-000088120000}"/>
    <cellStyle name="Normal 222 2" xfId="3348" xr:uid="{00000000-0005-0000-0000-000089120000}"/>
    <cellStyle name="Normal 223" xfId="173" xr:uid="{00000000-0005-0000-0000-00008A120000}"/>
    <cellStyle name="Normal 223 2" xfId="3349" xr:uid="{00000000-0005-0000-0000-00008B120000}"/>
    <cellStyle name="Normal 224" xfId="174" xr:uid="{00000000-0005-0000-0000-00008C120000}"/>
    <cellStyle name="Normal 224 2" xfId="3350" xr:uid="{00000000-0005-0000-0000-00008D120000}"/>
    <cellStyle name="Normal 225" xfId="175" xr:uid="{00000000-0005-0000-0000-00008E120000}"/>
    <cellStyle name="Normal 225 2" xfId="3351" xr:uid="{00000000-0005-0000-0000-00008F120000}"/>
    <cellStyle name="Normal 226" xfId="176" xr:uid="{00000000-0005-0000-0000-000090120000}"/>
    <cellStyle name="Normal 226 2" xfId="3352" xr:uid="{00000000-0005-0000-0000-000091120000}"/>
    <cellStyle name="Normal 227" xfId="177" xr:uid="{00000000-0005-0000-0000-000092120000}"/>
    <cellStyle name="Normal 227 2" xfId="3353" xr:uid="{00000000-0005-0000-0000-000093120000}"/>
    <cellStyle name="Normal 228" xfId="178" xr:uid="{00000000-0005-0000-0000-000094120000}"/>
    <cellStyle name="Normal 228 2" xfId="3354" xr:uid="{00000000-0005-0000-0000-000095120000}"/>
    <cellStyle name="Normal 229" xfId="179" xr:uid="{00000000-0005-0000-0000-000096120000}"/>
    <cellStyle name="Normal 229 2" xfId="3355" xr:uid="{00000000-0005-0000-0000-000097120000}"/>
    <cellStyle name="Normal 23" xfId="180" xr:uid="{00000000-0005-0000-0000-000098120000}"/>
    <cellStyle name="Normal 23 2" xfId="1631" xr:uid="{00000000-0005-0000-0000-000099120000}"/>
    <cellStyle name="Normal 23 2 2" xfId="3357" xr:uid="{00000000-0005-0000-0000-00009A120000}"/>
    <cellStyle name="Normal 23 3" xfId="3356" xr:uid="{00000000-0005-0000-0000-00009B120000}"/>
    <cellStyle name="Normal 230" xfId="181" xr:uid="{00000000-0005-0000-0000-00009C120000}"/>
    <cellStyle name="Normal 230 2" xfId="3358" xr:uid="{00000000-0005-0000-0000-00009D120000}"/>
    <cellStyle name="Normal 231" xfId="182" xr:uid="{00000000-0005-0000-0000-00009E120000}"/>
    <cellStyle name="Normal 231 2" xfId="3359" xr:uid="{00000000-0005-0000-0000-00009F120000}"/>
    <cellStyle name="Normal 232" xfId="183" xr:uid="{00000000-0005-0000-0000-0000A0120000}"/>
    <cellStyle name="Normal 232 2" xfId="3360" xr:uid="{00000000-0005-0000-0000-0000A1120000}"/>
    <cellStyle name="Normal 233" xfId="184" xr:uid="{00000000-0005-0000-0000-0000A2120000}"/>
    <cellStyle name="Normal 233 2" xfId="3361" xr:uid="{00000000-0005-0000-0000-0000A3120000}"/>
    <cellStyle name="Normal 234" xfId="185" xr:uid="{00000000-0005-0000-0000-0000A4120000}"/>
    <cellStyle name="Normal 234 2" xfId="3362" xr:uid="{00000000-0005-0000-0000-0000A5120000}"/>
    <cellStyle name="Normal 235" xfId="186" xr:uid="{00000000-0005-0000-0000-0000A6120000}"/>
    <cellStyle name="Normal 235 2" xfId="3363" xr:uid="{00000000-0005-0000-0000-0000A7120000}"/>
    <cellStyle name="Normal 236" xfId="187" xr:uid="{00000000-0005-0000-0000-0000A8120000}"/>
    <cellStyle name="Normal 236 2" xfId="3364" xr:uid="{00000000-0005-0000-0000-0000A9120000}"/>
    <cellStyle name="Normal 237" xfId="188" xr:uid="{00000000-0005-0000-0000-0000AA120000}"/>
    <cellStyle name="Normal 237 2" xfId="3365" xr:uid="{00000000-0005-0000-0000-0000AB120000}"/>
    <cellStyle name="Normal 238" xfId="189" xr:uid="{00000000-0005-0000-0000-0000AC120000}"/>
    <cellStyle name="Normal 238 2" xfId="3366" xr:uid="{00000000-0005-0000-0000-0000AD120000}"/>
    <cellStyle name="Normal 239" xfId="190" xr:uid="{00000000-0005-0000-0000-0000AE120000}"/>
    <cellStyle name="Normal 239 2" xfId="3367" xr:uid="{00000000-0005-0000-0000-0000AF120000}"/>
    <cellStyle name="Normal 24" xfId="191" xr:uid="{00000000-0005-0000-0000-0000B0120000}"/>
    <cellStyle name="Normal 24 2" xfId="1632" xr:uid="{00000000-0005-0000-0000-0000B1120000}"/>
    <cellStyle name="Normal 24 2 2" xfId="3369" xr:uid="{00000000-0005-0000-0000-0000B2120000}"/>
    <cellStyle name="Normal 24 3" xfId="3368" xr:uid="{00000000-0005-0000-0000-0000B3120000}"/>
    <cellStyle name="Normal 240" xfId="192" xr:uid="{00000000-0005-0000-0000-0000B4120000}"/>
    <cellStyle name="Normal 240 2" xfId="3370" xr:uid="{00000000-0005-0000-0000-0000B5120000}"/>
    <cellStyle name="Normal 241" xfId="193" xr:uid="{00000000-0005-0000-0000-0000B6120000}"/>
    <cellStyle name="Normal 241 2" xfId="3371" xr:uid="{00000000-0005-0000-0000-0000B7120000}"/>
    <cellStyle name="Normal 242" xfId="194" xr:uid="{00000000-0005-0000-0000-0000B8120000}"/>
    <cellStyle name="Normal 242 2" xfId="3372" xr:uid="{00000000-0005-0000-0000-0000B9120000}"/>
    <cellStyle name="Normal 243" xfId="195" xr:uid="{00000000-0005-0000-0000-0000BA120000}"/>
    <cellStyle name="Normal 243 2" xfId="3373" xr:uid="{00000000-0005-0000-0000-0000BB120000}"/>
    <cellStyle name="Normal 244" xfId="196" xr:uid="{00000000-0005-0000-0000-0000BC120000}"/>
    <cellStyle name="Normal 244 2" xfId="3374" xr:uid="{00000000-0005-0000-0000-0000BD120000}"/>
    <cellStyle name="Normal 245" xfId="197" xr:uid="{00000000-0005-0000-0000-0000BE120000}"/>
    <cellStyle name="Normal 245 2" xfId="3375" xr:uid="{00000000-0005-0000-0000-0000BF120000}"/>
    <cellStyle name="Normal 246" xfId="198" xr:uid="{00000000-0005-0000-0000-0000C0120000}"/>
    <cellStyle name="Normal 246 2" xfId="3376" xr:uid="{00000000-0005-0000-0000-0000C1120000}"/>
    <cellStyle name="Normal 247" xfId="199" xr:uid="{00000000-0005-0000-0000-0000C2120000}"/>
    <cellStyle name="Normal 247 2" xfId="3377" xr:uid="{00000000-0005-0000-0000-0000C3120000}"/>
    <cellStyle name="Normal 248" xfId="200" xr:uid="{00000000-0005-0000-0000-0000C4120000}"/>
    <cellStyle name="Normal 248 2" xfId="3378" xr:uid="{00000000-0005-0000-0000-0000C5120000}"/>
    <cellStyle name="Normal 249" xfId="201" xr:uid="{00000000-0005-0000-0000-0000C6120000}"/>
    <cellStyle name="Normal 249 2" xfId="3379" xr:uid="{00000000-0005-0000-0000-0000C7120000}"/>
    <cellStyle name="Normal 25" xfId="202" xr:uid="{00000000-0005-0000-0000-0000C8120000}"/>
    <cellStyle name="Normal 25 2" xfId="1633" xr:uid="{00000000-0005-0000-0000-0000C9120000}"/>
    <cellStyle name="Normal 25 2 2" xfId="3381" xr:uid="{00000000-0005-0000-0000-0000CA120000}"/>
    <cellStyle name="Normal 25 3" xfId="3380" xr:uid="{00000000-0005-0000-0000-0000CB120000}"/>
    <cellStyle name="Normal 250" xfId="1634" xr:uid="{00000000-0005-0000-0000-0000CC120000}"/>
    <cellStyle name="Normal 250 2" xfId="3382" xr:uid="{00000000-0005-0000-0000-0000CD120000}"/>
    <cellStyle name="Normal 251" xfId="1635" xr:uid="{00000000-0005-0000-0000-0000CE120000}"/>
    <cellStyle name="Normal 251 2" xfId="3383" xr:uid="{00000000-0005-0000-0000-0000CF120000}"/>
    <cellStyle name="Normal 252" xfId="1636" xr:uid="{00000000-0005-0000-0000-0000D0120000}"/>
    <cellStyle name="Normal 252 2" xfId="3384" xr:uid="{00000000-0005-0000-0000-0000D1120000}"/>
    <cellStyle name="Normal 253" xfId="1637" xr:uid="{00000000-0005-0000-0000-0000D2120000}"/>
    <cellStyle name="Normal 253 2" xfId="3385" xr:uid="{00000000-0005-0000-0000-0000D3120000}"/>
    <cellStyle name="Normal 254" xfId="3386" xr:uid="{00000000-0005-0000-0000-0000D4120000}"/>
    <cellStyle name="Normal 254 2" xfId="3651" xr:uid="{00000000-0005-0000-0000-0000D5120000}"/>
    <cellStyle name="Normal 255" xfId="1638" xr:uid="{00000000-0005-0000-0000-0000D6120000}"/>
    <cellStyle name="Normal 255 2" xfId="3387" xr:uid="{00000000-0005-0000-0000-0000D7120000}"/>
    <cellStyle name="Normal 256" xfId="1934" xr:uid="{00000000-0005-0000-0000-0000D8120000}"/>
    <cellStyle name="Normal 256 2" xfId="3655" xr:uid="{00000000-0005-0000-0000-0000D9120000}"/>
    <cellStyle name="Normal 257" xfId="3672" xr:uid="{00000000-0005-0000-0000-0000DA120000}"/>
    <cellStyle name="Normal 258" xfId="3669" xr:uid="{00000000-0005-0000-0000-0000DB120000}"/>
    <cellStyle name="Normal 259" xfId="5898" xr:uid="{00000000-0005-0000-0000-0000DC120000}"/>
    <cellStyle name="Normal 26" xfId="203" xr:uid="{00000000-0005-0000-0000-0000DD120000}"/>
    <cellStyle name="Normal 26 2" xfId="1639" xr:uid="{00000000-0005-0000-0000-0000DE120000}"/>
    <cellStyle name="Normal 26 2 2" xfId="3389" xr:uid="{00000000-0005-0000-0000-0000DF120000}"/>
    <cellStyle name="Normal 26 3" xfId="3388" xr:uid="{00000000-0005-0000-0000-0000E0120000}"/>
    <cellStyle name="Normal 260" xfId="5899" xr:uid="{00000000-0005-0000-0000-0000E1120000}"/>
    <cellStyle name="Normal 261" xfId="5915" xr:uid="{00000000-0005-0000-0000-0000E2120000}"/>
    <cellStyle name="Normal 266" xfId="1933" xr:uid="{00000000-0005-0000-0000-0000E3120000}"/>
    <cellStyle name="Normal 268" xfId="1932" xr:uid="{00000000-0005-0000-0000-0000E4120000}"/>
    <cellStyle name="Normal 27" xfId="204" xr:uid="{00000000-0005-0000-0000-0000E5120000}"/>
    <cellStyle name="Normal 27 2" xfId="1640" xr:uid="{00000000-0005-0000-0000-0000E6120000}"/>
    <cellStyle name="Normal 27 2 2" xfId="3391" xr:uid="{00000000-0005-0000-0000-0000E7120000}"/>
    <cellStyle name="Normal 27 3" xfId="3390" xr:uid="{00000000-0005-0000-0000-0000E8120000}"/>
    <cellStyle name="Normal 28" xfId="205" xr:uid="{00000000-0005-0000-0000-0000E9120000}"/>
    <cellStyle name="Normal 28 2" xfId="1641" xr:uid="{00000000-0005-0000-0000-0000EA120000}"/>
    <cellStyle name="Normal 28 2 2" xfId="3393" xr:uid="{00000000-0005-0000-0000-0000EB120000}"/>
    <cellStyle name="Normal 28 3" xfId="3392" xr:uid="{00000000-0005-0000-0000-0000EC120000}"/>
    <cellStyle name="Normal 29" xfId="206" xr:uid="{00000000-0005-0000-0000-0000ED120000}"/>
    <cellStyle name="Normal 29 2" xfId="1642" xr:uid="{00000000-0005-0000-0000-0000EE120000}"/>
    <cellStyle name="Normal 29 2 2" xfId="3395" xr:uid="{00000000-0005-0000-0000-0000EF120000}"/>
    <cellStyle name="Normal 29 3" xfId="3394" xr:uid="{00000000-0005-0000-0000-0000F0120000}"/>
    <cellStyle name="Normal 3" xfId="207" xr:uid="{00000000-0005-0000-0000-0000F1120000}"/>
    <cellStyle name="Normal 3 10" xfId="1643" xr:uid="{00000000-0005-0000-0000-0000F2120000}"/>
    <cellStyle name="Normal 3 10 2" xfId="3397" xr:uid="{00000000-0005-0000-0000-0000F3120000}"/>
    <cellStyle name="Normal 3 11" xfId="1644" xr:uid="{00000000-0005-0000-0000-0000F4120000}"/>
    <cellStyle name="Normal 3 11 2" xfId="1645" xr:uid="{00000000-0005-0000-0000-0000F5120000}"/>
    <cellStyle name="Normal 3 11 2 2" xfId="3399" xr:uid="{00000000-0005-0000-0000-0000F6120000}"/>
    <cellStyle name="Normal 3 11 3" xfId="1646" xr:uid="{00000000-0005-0000-0000-0000F7120000}"/>
    <cellStyle name="Normal 3 11 3 2" xfId="3400" xr:uid="{00000000-0005-0000-0000-0000F8120000}"/>
    <cellStyle name="Normal 3 11 4" xfId="1647" xr:uid="{00000000-0005-0000-0000-0000F9120000}"/>
    <cellStyle name="Normal 3 11 4 2" xfId="3401" xr:uid="{00000000-0005-0000-0000-0000FA120000}"/>
    <cellStyle name="Normal 3 11 5" xfId="1648" xr:uid="{00000000-0005-0000-0000-0000FB120000}"/>
    <cellStyle name="Normal 3 11 5 2" xfId="3402" xr:uid="{00000000-0005-0000-0000-0000FC120000}"/>
    <cellStyle name="Normal 3 11 6" xfId="3398" xr:uid="{00000000-0005-0000-0000-0000FD120000}"/>
    <cellStyle name="Normal 3 12" xfId="1649" xr:uid="{00000000-0005-0000-0000-0000FE120000}"/>
    <cellStyle name="Normal 3 12 2" xfId="3403" xr:uid="{00000000-0005-0000-0000-0000FF120000}"/>
    <cellStyle name="Normal 3 13" xfId="1650" xr:uid="{00000000-0005-0000-0000-000000130000}"/>
    <cellStyle name="Normal 3 13 2" xfId="3404" xr:uid="{00000000-0005-0000-0000-000001130000}"/>
    <cellStyle name="Normal 3 14" xfId="1651" xr:uid="{00000000-0005-0000-0000-000002130000}"/>
    <cellStyle name="Normal 3 14 2" xfId="3405" xr:uid="{00000000-0005-0000-0000-000003130000}"/>
    <cellStyle name="Normal 3 15" xfId="1652" xr:uid="{00000000-0005-0000-0000-000004130000}"/>
    <cellStyle name="Normal 3 15 2" xfId="3406" xr:uid="{00000000-0005-0000-0000-000005130000}"/>
    <cellStyle name="Normal 3 16" xfId="1653" xr:uid="{00000000-0005-0000-0000-000006130000}"/>
    <cellStyle name="Normal 3 16 2" xfId="3407" xr:uid="{00000000-0005-0000-0000-000007130000}"/>
    <cellStyle name="Normal 3 17" xfId="1654" xr:uid="{00000000-0005-0000-0000-000008130000}"/>
    <cellStyle name="Normal 3 17 2" xfId="3408" xr:uid="{00000000-0005-0000-0000-000009130000}"/>
    <cellStyle name="Normal 3 18" xfId="1655" xr:uid="{00000000-0005-0000-0000-00000A130000}"/>
    <cellStyle name="Normal 3 18 2" xfId="3409" xr:uid="{00000000-0005-0000-0000-00000B130000}"/>
    <cellStyle name="Normal 3 19" xfId="1656" xr:uid="{00000000-0005-0000-0000-00000C130000}"/>
    <cellStyle name="Normal 3 19 2" xfId="3410" xr:uid="{00000000-0005-0000-0000-00000D130000}"/>
    <cellStyle name="Normal 3 2" xfId="208" xr:uid="{00000000-0005-0000-0000-00000E130000}"/>
    <cellStyle name="Normal 3 2 2" xfId="209" xr:uid="{00000000-0005-0000-0000-00000F130000}"/>
    <cellStyle name="Normal 3 2 2 2" xfId="1657" xr:uid="{00000000-0005-0000-0000-000010130000}"/>
    <cellStyle name="Normal 3 2 2 2 2" xfId="3413" xr:uid="{00000000-0005-0000-0000-000011130000}"/>
    <cellStyle name="Normal 3 2 2 3" xfId="3412" xr:uid="{00000000-0005-0000-0000-000012130000}"/>
    <cellStyle name="Normal 3 2 3" xfId="318" xr:uid="{00000000-0005-0000-0000-000013130000}"/>
    <cellStyle name="Normal 3 2 3 2" xfId="3414" xr:uid="{00000000-0005-0000-0000-000014130000}"/>
    <cellStyle name="Normal 3 2 4" xfId="1658" xr:uid="{00000000-0005-0000-0000-000015130000}"/>
    <cellStyle name="Normal 3 2 4 2" xfId="3415" xr:uid="{00000000-0005-0000-0000-000016130000}"/>
    <cellStyle name="Normal 3 2 5" xfId="3411" xr:uid="{00000000-0005-0000-0000-000017130000}"/>
    <cellStyle name="Normal 3 20" xfId="1659" xr:uid="{00000000-0005-0000-0000-000018130000}"/>
    <cellStyle name="Normal 3 20 2" xfId="3416" xr:uid="{00000000-0005-0000-0000-000019130000}"/>
    <cellStyle name="Normal 3 21" xfId="3396" xr:uid="{00000000-0005-0000-0000-00001A130000}"/>
    <cellStyle name="Normal 3 3" xfId="210" xr:uid="{00000000-0005-0000-0000-00001B130000}"/>
    <cellStyle name="Normal 3 3 2" xfId="3417" xr:uid="{00000000-0005-0000-0000-00001C130000}"/>
    <cellStyle name="Normal 3 4" xfId="1660" xr:uid="{00000000-0005-0000-0000-00001D130000}"/>
    <cellStyle name="Normal 3 4 2" xfId="3418" xr:uid="{00000000-0005-0000-0000-00001E130000}"/>
    <cellStyle name="Normal 3 5" xfId="1661" xr:uid="{00000000-0005-0000-0000-00001F130000}"/>
    <cellStyle name="Normal 3 5 2" xfId="3419" xr:uid="{00000000-0005-0000-0000-000020130000}"/>
    <cellStyle name="Normal 3 6" xfId="1662" xr:uid="{00000000-0005-0000-0000-000021130000}"/>
    <cellStyle name="Normal 3 6 2" xfId="3420" xr:uid="{00000000-0005-0000-0000-000022130000}"/>
    <cellStyle name="Normal 3 7" xfId="1663" xr:uid="{00000000-0005-0000-0000-000023130000}"/>
    <cellStyle name="Normal 3 7 10" xfId="1664" xr:uid="{00000000-0005-0000-0000-000024130000}"/>
    <cellStyle name="Normal 3 7 10 2" xfId="3422" xr:uid="{00000000-0005-0000-0000-000025130000}"/>
    <cellStyle name="Normal 3 7 11" xfId="1665" xr:uid="{00000000-0005-0000-0000-000026130000}"/>
    <cellStyle name="Normal 3 7 11 2" xfId="3423" xr:uid="{00000000-0005-0000-0000-000027130000}"/>
    <cellStyle name="Normal 3 7 12" xfId="3421" xr:uid="{00000000-0005-0000-0000-000028130000}"/>
    <cellStyle name="Normal 3 7 2" xfId="1666" xr:uid="{00000000-0005-0000-0000-000029130000}"/>
    <cellStyle name="Normal 3 7 2 2" xfId="3424" xr:uid="{00000000-0005-0000-0000-00002A130000}"/>
    <cellStyle name="Normal 3 7 3" xfId="1667" xr:uid="{00000000-0005-0000-0000-00002B130000}"/>
    <cellStyle name="Normal 3 7 3 2" xfId="3425" xr:uid="{00000000-0005-0000-0000-00002C130000}"/>
    <cellStyle name="Normal 3 7 4" xfId="1668" xr:uid="{00000000-0005-0000-0000-00002D130000}"/>
    <cellStyle name="Normal 3 7 4 2" xfId="3426" xr:uid="{00000000-0005-0000-0000-00002E130000}"/>
    <cellStyle name="Normal 3 7 5" xfId="1669" xr:uid="{00000000-0005-0000-0000-00002F130000}"/>
    <cellStyle name="Normal 3 7 5 2" xfId="3427" xr:uid="{00000000-0005-0000-0000-000030130000}"/>
    <cellStyle name="Normal 3 7 6" xfId="1670" xr:uid="{00000000-0005-0000-0000-000031130000}"/>
    <cellStyle name="Normal 3 7 6 2" xfId="3428" xr:uid="{00000000-0005-0000-0000-000032130000}"/>
    <cellStyle name="Normal 3 7 7" xfId="1671" xr:uid="{00000000-0005-0000-0000-000033130000}"/>
    <cellStyle name="Normal 3 7 7 2" xfId="3429" xr:uid="{00000000-0005-0000-0000-000034130000}"/>
    <cellStyle name="Normal 3 7 8" xfId="1672" xr:uid="{00000000-0005-0000-0000-000035130000}"/>
    <cellStyle name="Normal 3 7 8 2" xfId="3430" xr:uid="{00000000-0005-0000-0000-000036130000}"/>
    <cellStyle name="Normal 3 7 9" xfId="1673" xr:uid="{00000000-0005-0000-0000-000037130000}"/>
    <cellStyle name="Normal 3 7 9 2" xfId="3431" xr:uid="{00000000-0005-0000-0000-000038130000}"/>
    <cellStyle name="Normal 3 8" xfId="1674" xr:uid="{00000000-0005-0000-0000-000039130000}"/>
    <cellStyle name="Normal 3 8 2" xfId="3432" xr:uid="{00000000-0005-0000-0000-00003A130000}"/>
    <cellStyle name="Normal 3 9" xfId="1675" xr:uid="{00000000-0005-0000-0000-00003B130000}"/>
    <cellStyle name="Normal 3 9 2" xfId="3433" xr:uid="{00000000-0005-0000-0000-00003C130000}"/>
    <cellStyle name="Normal 3_IPI" xfId="1676" xr:uid="{00000000-0005-0000-0000-00003D130000}"/>
    <cellStyle name="Normal 30" xfId="211" xr:uid="{00000000-0005-0000-0000-00003E130000}"/>
    <cellStyle name="Normal 30 2" xfId="1677" xr:uid="{00000000-0005-0000-0000-00003F130000}"/>
    <cellStyle name="Normal 30 2 2" xfId="3435" xr:uid="{00000000-0005-0000-0000-000040130000}"/>
    <cellStyle name="Normal 30 3" xfId="3434" xr:uid="{00000000-0005-0000-0000-000041130000}"/>
    <cellStyle name="Normal 31" xfId="212" xr:uid="{00000000-0005-0000-0000-000042130000}"/>
    <cellStyle name="Normal 31 2" xfId="1678" xr:uid="{00000000-0005-0000-0000-000043130000}"/>
    <cellStyle name="Normal 31 2 2" xfId="3437" xr:uid="{00000000-0005-0000-0000-000044130000}"/>
    <cellStyle name="Normal 31 3" xfId="3436" xr:uid="{00000000-0005-0000-0000-000045130000}"/>
    <cellStyle name="Normal 32" xfId="213" xr:uid="{00000000-0005-0000-0000-000046130000}"/>
    <cellStyle name="Normal 32 2" xfId="1679" xr:uid="{00000000-0005-0000-0000-000047130000}"/>
    <cellStyle name="Normal 32 2 2" xfId="3439" xr:uid="{00000000-0005-0000-0000-000048130000}"/>
    <cellStyle name="Normal 32 3" xfId="3438" xr:uid="{00000000-0005-0000-0000-000049130000}"/>
    <cellStyle name="Normal 33" xfId="214" xr:uid="{00000000-0005-0000-0000-00004A130000}"/>
    <cellStyle name="Normal 33 2" xfId="1680" xr:uid="{00000000-0005-0000-0000-00004B130000}"/>
    <cellStyle name="Normal 33 2 2" xfId="3441" xr:uid="{00000000-0005-0000-0000-00004C130000}"/>
    <cellStyle name="Normal 33 3" xfId="3440" xr:uid="{00000000-0005-0000-0000-00004D130000}"/>
    <cellStyle name="Normal 34" xfId="215" xr:uid="{00000000-0005-0000-0000-00004E130000}"/>
    <cellStyle name="Normal 34 2" xfId="1681" xr:uid="{00000000-0005-0000-0000-00004F130000}"/>
    <cellStyle name="Normal 34 2 2" xfId="3443" xr:uid="{00000000-0005-0000-0000-000050130000}"/>
    <cellStyle name="Normal 34 3" xfId="3442" xr:uid="{00000000-0005-0000-0000-000051130000}"/>
    <cellStyle name="Normal 35" xfId="216" xr:uid="{00000000-0005-0000-0000-000052130000}"/>
    <cellStyle name="Normal 35 2" xfId="1682" xr:uid="{00000000-0005-0000-0000-000053130000}"/>
    <cellStyle name="Normal 35 2 2" xfId="3445" xr:uid="{00000000-0005-0000-0000-000054130000}"/>
    <cellStyle name="Normal 35 3" xfId="3444" xr:uid="{00000000-0005-0000-0000-000055130000}"/>
    <cellStyle name="Normal 36" xfId="217" xr:uid="{00000000-0005-0000-0000-000056130000}"/>
    <cellStyle name="Normal 36 2" xfId="1683" xr:uid="{00000000-0005-0000-0000-000057130000}"/>
    <cellStyle name="Normal 36 2 2" xfId="3447" xr:uid="{00000000-0005-0000-0000-000058130000}"/>
    <cellStyle name="Normal 36 3" xfId="3446" xr:uid="{00000000-0005-0000-0000-000059130000}"/>
    <cellStyle name="Normal 37" xfId="218" xr:uid="{00000000-0005-0000-0000-00005A130000}"/>
    <cellStyle name="Normal 37 2" xfId="1684" xr:uid="{00000000-0005-0000-0000-00005B130000}"/>
    <cellStyle name="Normal 37 2 2" xfId="3449" xr:uid="{00000000-0005-0000-0000-00005C130000}"/>
    <cellStyle name="Normal 37 3" xfId="3448" xr:uid="{00000000-0005-0000-0000-00005D130000}"/>
    <cellStyle name="Normal 38" xfId="219" xr:uid="{00000000-0005-0000-0000-00005E130000}"/>
    <cellStyle name="Normal 38 2" xfId="1685" xr:uid="{00000000-0005-0000-0000-00005F130000}"/>
    <cellStyle name="Normal 38 2 2" xfId="3451" xr:uid="{00000000-0005-0000-0000-000060130000}"/>
    <cellStyle name="Normal 38 3" xfId="3450" xr:uid="{00000000-0005-0000-0000-000061130000}"/>
    <cellStyle name="Normal 39" xfId="220" xr:uid="{00000000-0005-0000-0000-000062130000}"/>
    <cellStyle name="Normal 39 2" xfId="1686" xr:uid="{00000000-0005-0000-0000-000063130000}"/>
    <cellStyle name="Normal 39 2 2" xfId="3453" xr:uid="{00000000-0005-0000-0000-000064130000}"/>
    <cellStyle name="Normal 39 3" xfId="3452" xr:uid="{00000000-0005-0000-0000-000065130000}"/>
    <cellStyle name="Normal 4" xfId="221" xr:uid="{00000000-0005-0000-0000-000066130000}"/>
    <cellStyle name="Normal 4 10" xfId="3454" xr:uid="{00000000-0005-0000-0000-000067130000}"/>
    <cellStyle name="Normal 4 2" xfId="222" xr:uid="{00000000-0005-0000-0000-000068130000}"/>
    <cellStyle name="Normal 4 2 2" xfId="223" xr:uid="{00000000-0005-0000-0000-000069130000}"/>
    <cellStyle name="Normal 4 2 2 2" xfId="3456" xr:uid="{00000000-0005-0000-0000-00006A130000}"/>
    <cellStyle name="Normal 4 2 3" xfId="319" xr:uid="{00000000-0005-0000-0000-00006B130000}"/>
    <cellStyle name="Normal 4 2 3 2" xfId="3457" xr:uid="{00000000-0005-0000-0000-00006C130000}"/>
    <cellStyle name="Normal 4 2 4" xfId="1687" xr:uid="{00000000-0005-0000-0000-00006D130000}"/>
    <cellStyle name="Normal 4 2 4 2" xfId="3458" xr:uid="{00000000-0005-0000-0000-00006E130000}"/>
    <cellStyle name="Normal 4 2 5" xfId="3455" xr:uid="{00000000-0005-0000-0000-00006F130000}"/>
    <cellStyle name="Normal 4 3" xfId="224" xr:uid="{00000000-0005-0000-0000-000070130000}"/>
    <cellStyle name="Normal 4 3 2" xfId="3459" xr:uid="{00000000-0005-0000-0000-000071130000}"/>
    <cellStyle name="Normal 4 4" xfId="1688" xr:uid="{00000000-0005-0000-0000-000072130000}"/>
    <cellStyle name="Normal 4 4 2" xfId="3460" xr:uid="{00000000-0005-0000-0000-000073130000}"/>
    <cellStyle name="Normal 4 5" xfId="1689" xr:uid="{00000000-0005-0000-0000-000074130000}"/>
    <cellStyle name="Normal 4 5 2" xfId="3461" xr:uid="{00000000-0005-0000-0000-000075130000}"/>
    <cellStyle name="Normal 4 6" xfId="1690" xr:uid="{00000000-0005-0000-0000-000076130000}"/>
    <cellStyle name="Normal 4 6 2" xfId="3462" xr:uid="{00000000-0005-0000-0000-000077130000}"/>
    <cellStyle name="Normal 4 7" xfId="1691" xr:uid="{00000000-0005-0000-0000-000078130000}"/>
    <cellStyle name="Normal 4 7 2" xfId="3463" xr:uid="{00000000-0005-0000-0000-000079130000}"/>
    <cellStyle name="Normal 4 8" xfId="1692" xr:uid="{00000000-0005-0000-0000-00007A130000}"/>
    <cellStyle name="Normal 4 8 2" xfId="3464" xr:uid="{00000000-0005-0000-0000-00007B130000}"/>
    <cellStyle name="Normal 4 9" xfId="1693" xr:uid="{00000000-0005-0000-0000-00007C130000}"/>
    <cellStyle name="Normal 4 9 2" xfId="3465" xr:uid="{00000000-0005-0000-0000-00007D130000}"/>
    <cellStyle name="Normal 4_IPI" xfId="1694" xr:uid="{00000000-0005-0000-0000-00007E130000}"/>
    <cellStyle name="Normal 40" xfId="225" xr:uid="{00000000-0005-0000-0000-00007F130000}"/>
    <cellStyle name="Normal 40 2" xfId="1695" xr:uid="{00000000-0005-0000-0000-000080130000}"/>
    <cellStyle name="Normal 40 2 2" xfId="3467" xr:uid="{00000000-0005-0000-0000-000081130000}"/>
    <cellStyle name="Normal 40 3" xfId="3466" xr:uid="{00000000-0005-0000-0000-000082130000}"/>
    <cellStyle name="Normal 41" xfId="226" xr:uid="{00000000-0005-0000-0000-000083130000}"/>
    <cellStyle name="Normal 41 2" xfId="1696" xr:uid="{00000000-0005-0000-0000-000084130000}"/>
    <cellStyle name="Normal 41 2 2" xfId="3469" xr:uid="{00000000-0005-0000-0000-000085130000}"/>
    <cellStyle name="Normal 41 3" xfId="3468" xr:uid="{00000000-0005-0000-0000-000086130000}"/>
    <cellStyle name="Normal 42" xfId="227" xr:uid="{00000000-0005-0000-0000-000087130000}"/>
    <cellStyle name="Normal 42 2" xfId="1697" xr:uid="{00000000-0005-0000-0000-000088130000}"/>
    <cellStyle name="Normal 42 2 2" xfId="3471" xr:uid="{00000000-0005-0000-0000-000089130000}"/>
    <cellStyle name="Normal 42 3" xfId="3470" xr:uid="{00000000-0005-0000-0000-00008A130000}"/>
    <cellStyle name="Normal 43" xfId="228" xr:uid="{00000000-0005-0000-0000-00008B130000}"/>
    <cellStyle name="Normal 43 2" xfId="1698" xr:uid="{00000000-0005-0000-0000-00008C130000}"/>
    <cellStyle name="Normal 43 2 2" xfId="3473" xr:uid="{00000000-0005-0000-0000-00008D130000}"/>
    <cellStyle name="Normal 43 3" xfId="3472" xr:uid="{00000000-0005-0000-0000-00008E130000}"/>
    <cellStyle name="Normal 44" xfId="229" xr:uid="{00000000-0005-0000-0000-00008F130000}"/>
    <cellStyle name="Normal 44 2" xfId="1699" xr:uid="{00000000-0005-0000-0000-000090130000}"/>
    <cellStyle name="Normal 44 2 2" xfId="3475" xr:uid="{00000000-0005-0000-0000-000091130000}"/>
    <cellStyle name="Normal 44 3" xfId="3474" xr:uid="{00000000-0005-0000-0000-000092130000}"/>
    <cellStyle name="Normal 45" xfId="230" xr:uid="{00000000-0005-0000-0000-000093130000}"/>
    <cellStyle name="Normal 45 2" xfId="1700" xr:uid="{00000000-0005-0000-0000-000094130000}"/>
    <cellStyle name="Normal 45 2 2" xfId="3477" xr:uid="{00000000-0005-0000-0000-000095130000}"/>
    <cellStyle name="Normal 45 3" xfId="3476" xr:uid="{00000000-0005-0000-0000-000096130000}"/>
    <cellStyle name="Normal 46" xfId="231" xr:uid="{00000000-0005-0000-0000-000097130000}"/>
    <cellStyle name="Normal 46 2" xfId="1701" xr:uid="{00000000-0005-0000-0000-000098130000}"/>
    <cellStyle name="Normal 46 2 2" xfId="3479" xr:uid="{00000000-0005-0000-0000-000099130000}"/>
    <cellStyle name="Normal 46 3" xfId="3478" xr:uid="{00000000-0005-0000-0000-00009A130000}"/>
    <cellStyle name="Normal 47" xfId="232" xr:uid="{00000000-0005-0000-0000-00009B130000}"/>
    <cellStyle name="Normal 47 2" xfId="1702" xr:uid="{00000000-0005-0000-0000-00009C130000}"/>
    <cellStyle name="Normal 47 2 2" xfId="3481" xr:uid="{00000000-0005-0000-0000-00009D130000}"/>
    <cellStyle name="Normal 47 3" xfId="3480" xr:uid="{00000000-0005-0000-0000-00009E130000}"/>
    <cellStyle name="Normal 48" xfId="233" xr:uid="{00000000-0005-0000-0000-00009F130000}"/>
    <cellStyle name="Normal 48 2" xfId="1703" xr:uid="{00000000-0005-0000-0000-0000A0130000}"/>
    <cellStyle name="Normal 48 2 2" xfId="3483" xr:uid="{00000000-0005-0000-0000-0000A1130000}"/>
    <cellStyle name="Normal 48 3" xfId="3482" xr:uid="{00000000-0005-0000-0000-0000A2130000}"/>
    <cellStyle name="Normal 49" xfId="234" xr:uid="{00000000-0005-0000-0000-0000A3130000}"/>
    <cellStyle name="Normal 49 2" xfId="1704" xr:uid="{00000000-0005-0000-0000-0000A4130000}"/>
    <cellStyle name="Normal 49 2 2" xfId="3485" xr:uid="{00000000-0005-0000-0000-0000A5130000}"/>
    <cellStyle name="Normal 49 3" xfId="3484" xr:uid="{00000000-0005-0000-0000-0000A6130000}"/>
    <cellStyle name="Normal 5" xfId="235" xr:uid="{00000000-0005-0000-0000-0000A7130000}"/>
    <cellStyle name="Normal 5 2" xfId="236" xr:uid="{00000000-0005-0000-0000-0000A8130000}"/>
    <cellStyle name="Normal 5 2 2" xfId="3487" xr:uid="{00000000-0005-0000-0000-0000A9130000}"/>
    <cellStyle name="Normal 5 3" xfId="237" xr:uid="{00000000-0005-0000-0000-0000AA130000}"/>
    <cellStyle name="Normal 5 3 2" xfId="3488" xr:uid="{00000000-0005-0000-0000-0000AB130000}"/>
    <cellStyle name="Normal 5 4" xfId="320" xr:uid="{00000000-0005-0000-0000-0000AC130000}"/>
    <cellStyle name="Normal 5 4 2" xfId="3489" xr:uid="{00000000-0005-0000-0000-0000AD130000}"/>
    <cellStyle name="Normal 5 5" xfId="1929" xr:uid="{00000000-0005-0000-0000-0000AE130000}"/>
    <cellStyle name="Normal 5 6" xfId="3486" xr:uid="{00000000-0005-0000-0000-0000AF130000}"/>
    <cellStyle name="Normal 5 7" xfId="3656" xr:uid="{00000000-0005-0000-0000-0000B0130000}"/>
    <cellStyle name="Normal 50" xfId="238" xr:uid="{00000000-0005-0000-0000-0000B1130000}"/>
    <cellStyle name="Normal 50 2" xfId="1705" xr:uid="{00000000-0005-0000-0000-0000B2130000}"/>
    <cellStyle name="Normal 50 2 2" xfId="3491" xr:uid="{00000000-0005-0000-0000-0000B3130000}"/>
    <cellStyle name="Normal 50 3" xfId="3490" xr:uid="{00000000-0005-0000-0000-0000B4130000}"/>
    <cellStyle name="Normal 51" xfId="239" xr:uid="{00000000-0005-0000-0000-0000B5130000}"/>
    <cellStyle name="Normal 51 2" xfId="1706" xr:uid="{00000000-0005-0000-0000-0000B6130000}"/>
    <cellStyle name="Normal 51 2 2" xfId="3493" xr:uid="{00000000-0005-0000-0000-0000B7130000}"/>
    <cellStyle name="Normal 51 3" xfId="3492" xr:uid="{00000000-0005-0000-0000-0000B8130000}"/>
    <cellStyle name="Normal 52" xfId="240" xr:uid="{00000000-0005-0000-0000-0000B9130000}"/>
    <cellStyle name="Normal 52 2" xfId="1707" xr:uid="{00000000-0005-0000-0000-0000BA130000}"/>
    <cellStyle name="Normal 52 2 2" xfId="3495" xr:uid="{00000000-0005-0000-0000-0000BB130000}"/>
    <cellStyle name="Normal 52 3" xfId="3494" xr:uid="{00000000-0005-0000-0000-0000BC130000}"/>
    <cellStyle name="Normal 53" xfId="241" xr:uid="{00000000-0005-0000-0000-0000BD130000}"/>
    <cellStyle name="Normal 53 2" xfId="1708" xr:uid="{00000000-0005-0000-0000-0000BE130000}"/>
    <cellStyle name="Normal 53 2 2" xfId="3497" xr:uid="{00000000-0005-0000-0000-0000BF130000}"/>
    <cellStyle name="Normal 53 3" xfId="3496" xr:uid="{00000000-0005-0000-0000-0000C0130000}"/>
    <cellStyle name="Normal 54" xfId="242" xr:uid="{00000000-0005-0000-0000-0000C1130000}"/>
    <cellStyle name="Normal 54 2" xfId="1709" xr:uid="{00000000-0005-0000-0000-0000C2130000}"/>
    <cellStyle name="Normal 54 2 2" xfId="3499" xr:uid="{00000000-0005-0000-0000-0000C3130000}"/>
    <cellStyle name="Normal 54 3" xfId="3498" xr:uid="{00000000-0005-0000-0000-0000C4130000}"/>
    <cellStyle name="Normal 55" xfId="243" xr:uid="{00000000-0005-0000-0000-0000C5130000}"/>
    <cellStyle name="Normal 55 2" xfId="1710" xr:uid="{00000000-0005-0000-0000-0000C6130000}"/>
    <cellStyle name="Normal 55 2 2" xfId="3501" xr:uid="{00000000-0005-0000-0000-0000C7130000}"/>
    <cellStyle name="Normal 55 3" xfId="3500" xr:uid="{00000000-0005-0000-0000-0000C8130000}"/>
    <cellStyle name="Normal 56" xfId="244" xr:uid="{00000000-0005-0000-0000-0000C9130000}"/>
    <cellStyle name="Normal 56 2" xfId="1711" xr:uid="{00000000-0005-0000-0000-0000CA130000}"/>
    <cellStyle name="Normal 56 2 2" xfId="3503" xr:uid="{00000000-0005-0000-0000-0000CB130000}"/>
    <cellStyle name="Normal 56 3" xfId="3502" xr:uid="{00000000-0005-0000-0000-0000CC130000}"/>
    <cellStyle name="Normal 57" xfId="245" xr:uid="{00000000-0005-0000-0000-0000CD130000}"/>
    <cellStyle name="Normal 57 2" xfId="1712" xr:uid="{00000000-0005-0000-0000-0000CE130000}"/>
    <cellStyle name="Normal 57 2 2" xfId="3505" xr:uid="{00000000-0005-0000-0000-0000CF130000}"/>
    <cellStyle name="Normal 57 3" xfId="3504" xr:uid="{00000000-0005-0000-0000-0000D0130000}"/>
    <cellStyle name="Normal 58" xfId="246" xr:uid="{00000000-0005-0000-0000-0000D1130000}"/>
    <cellStyle name="Normal 58 2" xfId="1713" xr:uid="{00000000-0005-0000-0000-0000D2130000}"/>
    <cellStyle name="Normal 58 2 2" xfId="3507" xr:uid="{00000000-0005-0000-0000-0000D3130000}"/>
    <cellStyle name="Normal 58 3" xfId="3506" xr:uid="{00000000-0005-0000-0000-0000D4130000}"/>
    <cellStyle name="Normal 59" xfId="247" xr:uid="{00000000-0005-0000-0000-0000D5130000}"/>
    <cellStyle name="Normal 59 2" xfId="1714" xr:uid="{00000000-0005-0000-0000-0000D6130000}"/>
    <cellStyle name="Normal 59 2 2" xfId="3509" xr:uid="{00000000-0005-0000-0000-0000D7130000}"/>
    <cellStyle name="Normal 59 3" xfId="3508" xr:uid="{00000000-0005-0000-0000-0000D8130000}"/>
    <cellStyle name="Normal 6" xfId="248" xr:uid="{00000000-0005-0000-0000-0000D9130000}"/>
    <cellStyle name="Normal 6 2" xfId="249" xr:uid="{00000000-0005-0000-0000-0000DA130000}"/>
    <cellStyle name="Normal 6 2 2" xfId="3511" xr:uid="{00000000-0005-0000-0000-0000DB130000}"/>
    <cellStyle name="Normal 6 3" xfId="250" xr:uid="{00000000-0005-0000-0000-0000DC130000}"/>
    <cellStyle name="Normal 6 3 2" xfId="3512" xr:uid="{00000000-0005-0000-0000-0000DD130000}"/>
    <cellStyle name="Normal 6 4" xfId="251" xr:uid="{00000000-0005-0000-0000-0000DE130000}"/>
    <cellStyle name="Normal 6 4 2" xfId="3513" xr:uid="{00000000-0005-0000-0000-0000DF130000}"/>
    <cellStyle name="Normal 6 5" xfId="1931" xr:uid="{00000000-0005-0000-0000-0000E0130000}"/>
    <cellStyle name="Normal 6 5 2" xfId="4607" xr:uid="{00000000-0005-0000-0000-0000E1130000}"/>
    <cellStyle name="Normal 6 6" xfId="3510" xr:uid="{00000000-0005-0000-0000-0000E2130000}"/>
    <cellStyle name="Normal 6 7" xfId="3657" xr:uid="{00000000-0005-0000-0000-0000E3130000}"/>
    <cellStyle name="Normal 6 8" xfId="3658" xr:uid="{00000000-0005-0000-0000-0000E4130000}"/>
    <cellStyle name="Normal 6 9" xfId="3659" xr:uid="{00000000-0005-0000-0000-0000E5130000}"/>
    <cellStyle name="Normal 60" xfId="252" xr:uid="{00000000-0005-0000-0000-0000E6130000}"/>
    <cellStyle name="Normal 60 2" xfId="1715" xr:uid="{00000000-0005-0000-0000-0000E7130000}"/>
    <cellStyle name="Normal 60 2 2" xfId="3515" xr:uid="{00000000-0005-0000-0000-0000E8130000}"/>
    <cellStyle name="Normal 60 3" xfId="3514" xr:uid="{00000000-0005-0000-0000-0000E9130000}"/>
    <cellStyle name="Normal 61" xfId="253" xr:uid="{00000000-0005-0000-0000-0000EA130000}"/>
    <cellStyle name="Normal 61 2" xfId="1716" xr:uid="{00000000-0005-0000-0000-0000EB130000}"/>
    <cellStyle name="Normal 61 2 2" xfId="3517" xr:uid="{00000000-0005-0000-0000-0000EC130000}"/>
    <cellStyle name="Normal 61 3" xfId="3516" xr:uid="{00000000-0005-0000-0000-0000ED130000}"/>
    <cellStyle name="Normal 62" xfId="254" xr:uid="{00000000-0005-0000-0000-0000EE130000}"/>
    <cellStyle name="Normal 62 2" xfId="1717" xr:uid="{00000000-0005-0000-0000-0000EF130000}"/>
    <cellStyle name="Normal 62 2 2" xfId="3519" xr:uid="{00000000-0005-0000-0000-0000F0130000}"/>
    <cellStyle name="Normal 62 3" xfId="3518" xr:uid="{00000000-0005-0000-0000-0000F1130000}"/>
    <cellStyle name="Normal 63" xfId="255" xr:uid="{00000000-0005-0000-0000-0000F2130000}"/>
    <cellStyle name="Normal 63 2" xfId="1718" xr:uid="{00000000-0005-0000-0000-0000F3130000}"/>
    <cellStyle name="Normal 63 2 2" xfId="3521" xr:uid="{00000000-0005-0000-0000-0000F4130000}"/>
    <cellStyle name="Normal 63 3" xfId="3520" xr:uid="{00000000-0005-0000-0000-0000F5130000}"/>
    <cellStyle name="Normal 64" xfId="256" xr:uid="{00000000-0005-0000-0000-0000F6130000}"/>
    <cellStyle name="Normal 64 2" xfId="1719" xr:uid="{00000000-0005-0000-0000-0000F7130000}"/>
    <cellStyle name="Normal 64 2 2" xfId="3523" xr:uid="{00000000-0005-0000-0000-0000F8130000}"/>
    <cellStyle name="Normal 64 3" xfId="3522" xr:uid="{00000000-0005-0000-0000-0000F9130000}"/>
    <cellStyle name="Normal 65" xfId="257" xr:uid="{00000000-0005-0000-0000-0000FA130000}"/>
    <cellStyle name="Normal 65 2" xfId="1720" xr:uid="{00000000-0005-0000-0000-0000FB130000}"/>
    <cellStyle name="Normal 65 2 2" xfId="3525" xr:uid="{00000000-0005-0000-0000-0000FC130000}"/>
    <cellStyle name="Normal 65 3" xfId="3524" xr:uid="{00000000-0005-0000-0000-0000FD130000}"/>
    <cellStyle name="Normal 66" xfId="258" xr:uid="{00000000-0005-0000-0000-0000FE130000}"/>
    <cellStyle name="Normal 66 2" xfId="1721" xr:uid="{00000000-0005-0000-0000-0000FF130000}"/>
    <cellStyle name="Normal 66 2 2" xfId="3527" xr:uid="{00000000-0005-0000-0000-000000140000}"/>
    <cellStyle name="Normal 66 3" xfId="3526" xr:uid="{00000000-0005-0000-0000-000001140000}"/>
    <cellStyle name="Normal 67" xfId="259" xr:uid="{00000000-0005-0000-0000-000002140000}"/>
    <cellStyle name="Normal 67 2" xfId="1722" xr:uid="{00000000-0005-0000-0000-000003140000}"/>
    <cellStyle name="Normal 67 2 2" xfId="3529" xr:uid="{00000000-0005-0000-0000-000004140000}"/>
    <cellStyle name="Normal 67 3" xfId="3528" xr:uid="{00000000-0005-0000-0000-000005140000}"/>
    <cellStyle name="Normal 68" xfId="260" xr:uid="{00000000-0005-0000-0000-000006140000}"/>
    <cellStyle name="Normal 68 2" xfId="1723" xr:uid="{00000000-0005-0000-0000-000007140000}"/>
    <cellStyle name="Normal 68 2 2" xfId="3531" xr:uid="{00000000-0005-0000-0000-000008140000}"/>
    <cellStyle name="Normal 68 3" xfId="3530" xr:uid="{00000000-0005-0000-0000-000009140000}"/>
    <cellStyle name="Normal 69" xfId="261" xr:uid="{00000000-0005-0000-0000-00000A140000}"/>
    <cellStyle name="Normal 69 2" xfId="1724" xr:uid="{00000000-0005-0000-0000-00000B140000}"/>
    <cellStyle name="Normal 69 2 2" xfId="3533" xr:uid="{00000000-0005-0000-0000-00000C140000}"/>
    <cellStyle name="Normal 69 3" xfId="3532" xr:uid="{00000000-0005-0000-0000-00000D140000}"/>
    <cellStyle name="Normal 7" xfId="2" xr:uid="{00000000-0005-0000-0000-00000E140000}"/>
    <cellStyle name="Normal 7 2" xfId="262" xr:uid="{00000000-0005-0000-0000-00000F140000}"/>
    <cellStyle name="Normal 7 2 2" xfId="3535" xr:uid="{00000000-0005-0000-0000-000010140000}"/>
    <cellStyle name="Normal 7 3" xfId="263" xr:uid="{00000000-0005-0000-0000-000011140000}"/>
    <cellStyle name="Normal 7 3 2" xfId="3536" xr:uid="{00000000-0005-0000-0000-000012140000}"/>
    <cellStyle name="Normal 7 4" xfId="321" xr:uid="{00000000-0005-0000-0000-000013140000}"/>
    <cellStyle name="Normal 7 4 2" xfId="3537" xr:uid="{00000000-0005-0000-0000-000014140000}"/>
    <cellStyle name="Normal 7 5" xfId="1725" xr:uid="{00000000-0005-0000-0000-000015140000}"/>
    <cellStyle name="Normal 7 5 2" xfId="3538" xr:uid="{00000000-0005-0000-0000-000016140000}"/>
    <cellStyle name="Normal 7 6" xfId="3534" xr:uid="{00000000-0005-0000-0000-000017140000}"/>
    <cellStyle name="Normal 70" xfId="264" xr:uid="{00000000-0005-0000-0000-000018140000}"/>
    <cellStyle name="Normal 70 2" xfId="1726" xr:uid="{00000000-0005-0000-0000-000019140000}"/>
    <cellStyle name="Normal 70 2 2" xfId="3540" xr:uid="{00000000-0005-0000-0000-00001A140000}"/>
    <cellStyle name="Normal 70 3" xfId="3539" xr:uid="{00000000-0005-0000-0000-00001B140000}"/>
    <cellStyle name="Normal 71" xfId="265" xr:uid="{00000000-0005-0000-0000-00001C140000}"/>
    <cellStyle name="Normal 71 2" xfId="1727" xr:uid="{00000000-0005-0000-0000-00001D140000}"/>
    <cellStyle name="Normal 71 2 2" xfId="3542" xr:uid="{00000000-0005-0000-0000-00001E140000}"/>
    <cellStyle name="Normal 71 3" xfId="3541" xr:uid="{00000000-0005-0000-0000-00001F140000}"/>
    <cellStyle name="Normal 72" xfId="266" xr:uid="{00000000-0005-0000-0000-000020140000}"/>
    <cellStyle name="Normal 72 2" xfId="1728" xr:uid="{00000000-0005-0000-0000-000021140000}"/>
    <cellStyle name="Normal 72 2 2" xfId="3544" xr:uid="{00000000-0005-0000-0000-000022140000}"/>
    <cellStyle name="Normal 72 3" xfId="3543" xr:uid="{00000000-0005-0000-0000-000023140000}"/>
    <cellStyle name="Normal 73" xfId="267" xr:uid="{00000000-0005-0000-0000-000024140000}"/>
    <cellStyle name="Normal 73 2" xfId="1729" xr:uid="{00000000-0005-0000-0000-000025140000}"/>
    <cellStyle name="Normal 73 2 2" xfId="3546" xr:uid="{00000000-0005-0000-0000-000026140000}"/>
    <cellStyle name="Normal 73 3" xfId="3545" xr:uid="{00000000-0005-0000-0000-000027140000}"/>
    <cellStyle name="Normal 74" xfId="268" xr:uid="{00000000-0005-0000-0000-000028140000}"/>
    <cellStyle name="Normal 74 2" xfId="1730" xr:uid="{00000000-0005-0000-0000-000029140000}"/>
    <cellStyle name="Normal 74 2 2" xfId="3548" xr:uid="{00000000-0005-0000-0000-00002A140000}"/>
    <cellStyle name="Normal 74 3" xfId="3547" xr:uid="{00000000-0005-0000-0000-00002B140000}"/>
    <cellStyle name="Normal 75" xfId="269" xr:uid="{00000000-0005-0000-0000-00002C140000}"/>
    <cellStyle name="Normal 75 2" xfId="1731" xr:uid="{00000000-0005-0000-0000-00002D140000}"/>
    <cellStyle name="Normal 75 2 2" xfId="3550" xr:uid="{00000000-0005-0000-0000-00002E140000}"/>
    <cellStyle name="Normal 75 3" xfId="3549" xr:uid="{00000000-0005-0000-0000-00002F140000}"/>
    <cellStyle name="Normal 76" xfId="270" xr:uid="{00000000-0005-0000-0000-000030140000}"/>
    <cellStyle name="Normal 76 2" xfId="1732" xr:uid="{00000000-0005-0000-0000-000031140000}"/>
    <cellStyle name="Normal 76 2 2" xfId="3552" xr:uid="{00000000-0005-0000-0000-000032140000}"/>
    <cellStyle name="Normal 76 3" xfId="3551" xr:uid="{00000000-0005-0000-0000-000033140000}"/>
    <cellStyle name="Normal 77" xfId="271" xr:uid="{00000000-0005-0000-0000-000034140000}"/>
    <cellStyle name="Normal 77 2" xfId="1733" xr:uid="{00000000-0005-0000-0000-000035140000}"/>
    <cellStyle name="Normal 77 2 2" xfId="3554" xr:uid="{00000000-0005-0000-0000-000036140000}"/>
    <cellStyle name="Normal 77 3" xfId="3553" xr:uid="{00000000-0005-0000-0000-000037140000}"/>
    <cellStyle name="Normal 78" xfId="272" xr:uid="{00000000-0005-0000-0000-000038140000}"/>
    <cellStyle name="Normal 78 2" xfId="1734" xr:uid="{00000000-0005-0000-0000-000039140000}"/>
    <cellStyle name="Normal 78 2 2" xfId="3556" xr:uid="{00000000-0005-0000-0000-00003A140000}"/>
    <cellStyle name="Normal 78 3" xfId="3555" xr:uid="{00000000-0005-0000-0000-00003B140000}"/>
    <cellStyle name="Normal 79" xfId="273" xr:uid="{00000000-0005-0000-0000-00003C140000}"/>
    <cellStyle name="Normal 79 2" xfId="1735" xr:uid="{00000000-0005-0000-0000-00003D140000}"/>
    <cellStyle name="Normal 79 2 2" xfId="3558" xr:uid="{00000000-0005-0000-0000-00003E140000}"/>
    <cellStyle name="Normal 79 3" xfId="3557" xr:uid="{00000000-0005-0000-0000-00003F140000}"/>
    <cellStyle name="Normal 8" xfId="274" xr:uid="{00000000-0005-0000-0000-000040140000}"/>
    <cellStyle name="Normal 8 2" xfId="275" xr:uid="{00000000-0005-0000-0000-000041140000}"/>
    <cellStyle name="Normal 8 2 2" xfId="3560" xr:uid="{00000000-0005-0000-0000-000042140000}"/>
    <cellStyle name="Normal 8 3" xfId="1736" xr:uid="{00000000-0005-0000-0000-000043140000}"/>
    <cellStyle name="Normal 8 3 2" xfId="3561" xr:uid="{00000000-0005-0000-0000-000044140000}"/>
    <cellStyle name="Normal 8 4" xfId="3559" xr:uid="{00000000-0005-0000-0000-000045140000}"/>
    <cellStyle name="Normal 8_8.6.1.15" xfId="327" xr:uid="{00000000-0005-0000-0000-000046140000}"/>
    <cellStyle name="Normal 80" xfId="276" xr:uid="{00000000-0005-0000-0000-000047140000}"/>
    <cellStyle name="Normal 80 2" xfId="1737" xr:uid="{00000000-0005-0000-0000-000048140000}"/>
    <cellStyle name="Normal 80 2 2" xfId="3563" xr:uid="{00000000-0005-0000-0000-000049140000}"/>
    <cellStyle name="Normal 80 3" xfId="3562" xr:uid="{00000000-0005-0000-0000-00004A140000}"/>
    <cellStyle name="Normal 81" xfId="277" xr:uid="{00000000-0005-0000-0000-00004B140000}"/>
    <cellStyle name="Normal 81 2" xfId="1738" xr:uid="{00000000-0005-0000-0000-00004C140000}"/>
    <cellStyle name="Normal 81 2 2" xfId="3565" xr:uid="{00000000-0005-0000-0000-00004D140000}"/>
    <cellStyle name="Normal 81 3" xfId="3564" xr:uid="{00000000-0005-0000-0000-00004E140000}"/>
    <cellStyle name="Normal 82" xfId="278" xr:uid="{00000000-0005-0000-0000-00004F140000}"/>
    <cellStyle name="Normal 82 2" xfId="1739" xr:uid="{00000000-0005-0000-0000-000050140000}"/>
    <cellStyle name="Normal 82 2 2" xfId="3567" xr:uid="{00000000-0005-0000-0000-000051140000}"/>
    <cellStyle name="Normal 82 3" xfId="3566" xr:uid="{00000000-0005-0000-0000-000052140000}"/>
    <cellStyle name="Normal 83" xfId="279" xr:uid="{00000000-0005-0000-0000-000053140000}"/>
    <cellStyle name="Normal 83 2" xfId="1740" xr:uid="{00000000-0005-0000-0000-000054140000}"/>
    <cellStyle name="Normal 83 2 2" xfId="3569" xr:uid="{00000000-0005-0000-0000-000055140000}"/>
    <cellStyle name="Normal 83 3" xfId="3568" xr:uid="{00000000-0005-0000-0000-000056140000}"/>
    <cellStyle name="Normal 84" xfId="280" xr:uid="{00000000-0005-0000-0000-000057140000}"/>
    <cellStyle name="Normal 84 2" xfId="1741" xr:uid="{00000000-0005-0000-0000-000058140000}"/>
    <cellStyle name="Normal 84 2 2" xfId="3571" xr:uid="{00000000-0005-0000-0000-000059140000}"/>
    <cellStyle name="Normal 84 3" xfId="3570" xr:uid="{00000000-0005-0000-0000-00005A140000}"/>
    <cellStyle name="Normal 85" xfId="281" xr:uid="{00000000-0005-0000-0000-00005B140000}"/>
    <cellStyle name="Normal 85 2" xfId="1742" xr:uid="{00000000-0005-0000-0000-00005C140000}"/>
    <cellStyle name="Normal 85 2 2" xfId="3573" xr:uid="{00000000-0005-0000-0000-00005D140000}"/>
    <cellStyle name="Normal 85 3" xfId="3572" xr:uid="{00000000-0005-0000-0000-00005E140000}"/>
    <cellStyle name="Normal 86" xfId="282" xr:uid="{00000000-0005-0000-0000-00005F140000}"/>
    <cellStyle name="Normal 86 2" xfId="1743" xr:uid="{00000000-0005-0000-0000-000060140000}"/>
    <cellStyle name="Normal 86 2 2" xfId="3575" xr:uid="{00000000-0005-0000-0000-000061140000}"/>
    <cellStyle name="Normal 86 3" xfId="3574" xr:uid="{00000000-0005-0000-0000-000062140000}"/>
    <cellStyle name="Normal 87" xfId="283" xr:uid="{00000000-0005-0000-0000-000063140000}"/>
    <cellStyle name="Normal 87 2" xfId="1744" xr:uid="{00000000-0005-0000-0000-000064140000}"/>
    <cellStyle name="Normal 87 2 2" xfId="3577" xr:uid="{00000000-0005-0000-0000-000065140000}"/>
    <cellStyle name="Normal 87 3" xfId="3576" xr:uid="{00000000-0005-0000-0000-000066140000}"/>
    <cellStyle name="Normal 88" xfId="284" xr:uid="{00000000-0005-0000-0000-000067140000}"/>
    <cellStyle name="Normal 88 2" xfId="1745" xr:uid="{00000000-0005-0000-0000-000068140000}"/>
    <cellStyle name="Normal 88 2 2" xfId="3579" xr:uid="{00000000-0005-0000-0000-000069140000}"/>
    <cellStyle name="Normal 88 3" xfId="3578" xr:uid="{00000000-0005-0000-0000-00006A140000}"/>
    <cellStyle name="Normal 89" xfId="285" xr:uid="{00000000-0005-0000-0000-00006B140000}"/>
    <cellStyle name="Normal 89 2" xfId="1746" xr:uid="{00000000-0005-0000-0000-00006C140000}"/>
    <cellStyle name="Normal 89 2 2" xfId="3581" xr:uid="{00000000-0005-0000-0000-00006D140000}"/>
    <cellStyle name="Normal 89 3" xfId="3580" xr:uid="{00000000-0005-0000-0000-00006E140000}"/>
    <cellStyle name="Normal 9" xfId="286" xr:uid="{00000000-0005-0000-0000-00006F140000}"/>
    <cellStyle name="Normal 9 2" xfId="1747" xr:uid="{00000000-0005-0000-0000-000070140000}"/>
    <cellStyle name="Normal 9 2 2" xfId="3583" xr:uid="{00000000-0005-0000-0000-000071140000}"/>
    <cellStyle name="Normal 9 3" xfId="1748" xr:uid="{00000000-0005-0000-0000-000072140000}"/>
    <cellStyle name="Normal 9 3 2" xfId="3584" xr:uid="{00000000-0005-0000-0000-000073140000}"/>
    <cellStyle name="Normal 9 4" xfId="1930" xr:uid="{00000000-0005-0000-0000-000074140000}"/>
    <cellStyle name="Normal 9 5" xfId="3582" xr:uid="{00000000-0005-0000-0000-000075140000}"/>
    <cellStyle name="Normal 90" xfId="287" xr:uid="{00000000-0005-0000-0000-000076140000}"/>
    <cellStyle name="Normal 90 2" xfId="1749" xr:uid="{00000000-0005-0000-0000-000077140000}"/>
    <cellStyle name="Normal 90 2 2" xfId="3586" xr:uid="{00000000-0005-0000-0000-000078140000}"/>
    <cellStyle name="Normal 90 3" xfId="3585" xr:uid="{00000000-0005-0000-0000-000079140000}"/>
    <cellStyle name="Normal 91" xfId="288" xr:uid="{00000000-0005-0000-0000-00007A140000}"/>
    <cellStyle name="Normal 91 2" xfId="1750" xr:uid="{00000000-0005-0000-0000-00007B140000}"/>
    <cellStyle name="Normal 91 2 2" xfId="3588" xr:uid="{00000000-0005-0000-0000-00007C140000}"/>
    <cellStyle name="Normal 91 3" xfId="3587" xr:uid="{00000000-0005-0000-0000-00007D140000}"/>
    <cellStyle name="Normal 92" xfId="289" xr:uid="{00000000-0005-0000-0000-00007E140000}"/>
    <cellStyle name="Normal 92 2" xfId="1751" xr:uid="{00000000-0005-0000-0000-00007F140000}"/>
    <cellStyle name="Normal 92 2 2" xfId="3590" xr:uid="{00000000-0005-0000-0000-000080140000}"/>
    <cellStyle name="Normal 92 3" xfId="3589" xr:uid="{00000000-0005-0000-0000-000081140000}"/>
    <cellStyle name="Normal 93" xfId="290" xr:uid="{00000000-0005-0000-0000-000082140000}"/>
    <cellStyle name="Normal 93 2" xfId="1752" xr:uid="{00000000-0005-0000-0000-000083140000}"/>
    <cellStyle name="Normal 93 2 2" xfId="3592" xr:uid="{00000000-0005-0000-0000-000084140000}"/>
    <cellStyle name="Normal 93 3" xfId="3591" xr:uid="{00000000-0005-0000-0000-000085140000}"/>
    <cellStyle name="Normal 94" xfId="291" xr:uid="{00000000-0005-0000-0000-000086140000}"/>
    <cellStyle name="Normal 94 2" xfId="1753" xr:uid="{00000000-0005-0000-0000-000087140000}"/>
    <cellStyle name="Normal 94 2 2" xfId="3594" xr:uid="{00000000-0005-0000-0000-000088140000}"/>
    <cellStyle name="Normal 94 3" xfId="3593" xr:uid="{00000000-0005-0000-0000-000089140000}"/>
    <cellStyle name="Normal 95" xfId="292" xr:uid="{00000000-0005-0000-0000-00008A140000}"/>
    <cellStyle name="Normal 95 2" xfId="1754" xr:uid="{00000000-0005-0000-0000-00008B140000}"/>
    <cellStyle name="Normal 95 2 2" xfId="3596" xr:uid="{00000000-0005-0000-0000-00008C140000}"/>
    <cellStyle name="Normal 95 3" xfId="3595" xr:uid="{00000000-0005-0000-0000-00008D140000}"/>
    <cellStyle name="Normal 96" xfId="293" xr:uid="{00000000-0005-0000-0000-00008E140000}"/>
    <cellStyle name="Normal 96 2" xfId="1755" xr:uid="{00000000-0005-0000-0000-00008F140000}"/>
    <cellStyle name="Normal 96 2 2" xfId="3598" xr:uid="{00000000-0005-0000-0000-000090140000}"/>
    <cellStyle name="Normal 96 3" xfId="3597" xr:uid="{00000000-0005-0000-0000-000091140000}"/>
    <cellStyle name="Normal 97" xfId="294" xr:uid="{00000000-0005-0000-0000-000092140000}"/>
    <cellStyle name="Normal 97 2" xfId="1756" xr:uid="{00000000-0005-0000-0000-000093140000}"/>
    <cellStyle name="Normal 97 2 2" xfId="3600" xr:uid="{00000000-0005-0000-0000-000094140000}"/>
    <cellStyle name="Normal 97 3" xfId="3599" xr:uid="{00000000-0005-0000-0000-000095140000}"/>
    <cellStyle name="Normal 98" xfId="295" xr:uid="{00000000-0005-0000-0000-000096140000}"/>
    <cellStyle name="Normal 98 2" xfId="1757" xr:uid="{00000000-0005-0000-0000-000097140000}"/>
    <cellStyle name="Normal 98 2 2" xfId="3602" xr:uid="{00000000-0005-0000-0000-000098140000}"/>
    <cellStyle name="Normal 98 3" xfId="3601" xr:uid="{00000000-0005-0000-0000-000099140000}"/>
    <cellStyle name="Normal 99" xfId="296" xr:uid="{00000000-0005-0000-0000-00009A140000}"/>
    <cellStyle name="Normal 99 2" xfId="1758" xr:uid="{00000000-0005-0000-0000-00009B140000}"/>
    <cellStyle name="Normal 99 2 2" xfId="3604" xr:uid="{00000000-0005-0000-0000-00009C140000}"/>
    <cellStyle name="Normal 99 3" xfId="3603" xr:uid="{00000000-0005-0000-0000-00009D140000}"/>
    <cellStyle name="Normal Table" xfId="1759" xr:uid="{00000000-0005-0000-0000-00009E140000}"/>
    <cellStyle name="Note" xfId="5871" builtinId="10" customBuiltin="1"/>
    <cellStyle name="Note 2" xfId="1760" xr:uid="{00000000-0005-0000-0000-0000A0140000}"/>
    <cellStyle name="Note 2 10" xfId="5619" xr:uid="{00000000-0005-0000-0000-0000A1140000}"/>
    <cellStyle name="Note 2 2" xfId="3605" xr:uid="{00000000-0005-0000-0000-0000A2140000}"/>
    <cellStyle name="Note 2 2 2" xfId="4608" xr:uid="{00000000-0005-0000-0000-0000A3140000}"/>
    <cellStyle name="Note 2 2 3" xfId="4620" xr:uid="{00000000-0005-0000-0000-0000A4140000}"/>
    <cellStyle name="Note 2 2 4" xfId="5031" xr:uid="{00000000-0005-0000-0000-0000A5140000}"/>
    <cellStyle name="Note 2 2 5" xfId="5002" xr:uid="{00000000-0005-0000-0000-0000A6140000}"/>
    <cellStyle name="Note 2 2 6" xfId="5849" xr:uid="{00000000-0005-0000-0000-0000A7140000}"/>
    <cellStyle name="Note 2 3" xfId="3660" xr:uid="{00000000-0005-0000-0000-0000A8140000}"/>
    <cellStyle name="Note 2 4" xfId="3661" xr:uid="{00000000-0005-0000-0000-0000A9140000}"/>
    <cellStyle name="Note 2 5" xfId="3662" xr:uid="{00000000-0005-0000-0000-0000AA140000}"/>
    <cellStyle name="Note 2 6" xfId="4044" xr:uid="{00000000-0005-0000-0000-0000AB140000}"/>
    <cellStyle name="Note 2 7" xfId="3824" xr:uid="{00000000-0005-0000-0000-0000AC140000}"/>
    <cellStyle name="Note 2 8" xfId="5268" xr:uid="{00000000-0005-0000-0000-0000AD140000}"/>
    <cellStyle name="Note 2 9" xfId="4854" xr:uid="{00000000-0005-0000-0000-0000AE140000}"/>
    <cellStyle name="Note 3" xfId="3663" xr:uid="{00000000-0005-0000-0000-0000AF140000}"/>
    <cellStyle name="Note 3 10" xfId="5628" xr:uid="{00000000-0005-0000-0000-0000B0140000}"/>
    <cellStyle name="Note 3 2" xfId="3664" xr:uid="{00000000-0005-0000-0000-0000B1140000}"/>
    <cellStyle name="Note 3 2 2" xfId="4609" xr:uid="{00000000-0005-0000-0000-0000B2140000}"/>
    <cellStyle name="Note 3 2 3" xfId="4621" xr:uid="{00000000-0005-0000-0000-0000B3140000}"/>
    <cellStyle name="Note 3 2 4" xfId="5030" xr:uid="{00000000-0005-0000-0000-0000B4140000}"/>
    <cellStyle name="Note 3 2 5" xfId="5001" xr:uid="{00000000-0005-0000-0000-0000B5140000}"/>
    <cellStyle name="Note 3 2 6" xfId="5850" xr:uid="{00000000-0005-0000-0000-0000B6140000}"/>
    <cellStyle name="Note 3 3" xfId="3665" xr:uid="{00000000-0005-0000-0000-0000B7140000}"/>
    <cellStyle name="Note 3 4" xfId="3666" xr:uid="{00000000-0005-0000-0000-0000B8140000}"/>
    <cellStyle name="Note 3 5" xfId="3667" xr:uid="{00000000-0005-0000-0000-0000B9140000}"/>
    <cellStyle name="Note 3 6" xfId="4218" xr:uid="{00000000-0005-0000-0000-0000BA140000}"/>
    <cellStyle name="Note 3 7" xfId="3820" xr:uid="{00000000-0005-0000-0000-0000BB140000}"/>
    <cellStyle name="Note 3 8" xfId="4904" xr:uid="{00000000-0005-0000-0000-0000BC140000}"/>
    <cellStyle name="Note 3 9" xfId="4852" xr:uid="{00000000-0005-0000-0000-0000BD140000}"/>
    <cellStyle name="Note 4" xfId="3668" xr:uid="{00000000-0005-0000-0000-0000BE140000}"/>
    <cellStyle name="Note 4 2" xfId="4610" xr:uid="{00000000-0005-0000-0000-0000BF140000}"/>
    <cellStyle name="Note 4 3" xfId="4622" xr:uid="{00000000-0005-0000-0000-0000C0140000}"/>
    <cellStyle name="Note 4 4" xfId="5029" xr:uid="{00000000-0005-0000-0000-0000C1140000}"/>
    <cellStyle name="Note 4 5" xfId="5000" xr:uid="{00000000-0005-0000-0000-0000C2140000}"/>
    <cellStyle name="Note 4 6" xfId="5851" xr:uid="{00000000-0005-0000-0000-0000C3140000}"/>
    <cellStyle name="notes" xfId="1761" xr:uid="{00000000-0005-0000-0000-0000C4140000}"/>
    <cellStyle name="notes 2" xfId="3606" xr:uid="{00000000-0005-0000-0000-0000C5140000}"/>
    <cellStyle name="Output" xfId="5866" builtinId="21" customBuiltin="1"/>
    <cellStyle name="Output 2" xfId="1762" xr:uid="{00000000-0005-0000-0000-0000C7140000}"/>
    <cellStyle name="Output 2 2" xfId="3607" xr:uid="{00000000-0005-0000-0000-0000C8140000}"/>
    <cellStyle name="Output 2 2 2" xfId="4611" xr:uid="{00000000-0005-0000-0000-0000C9140000}"/>
    <cellStyle name="Output 2 2 3" xfId="4623" xr:uid="{00000000-0005-0000-0000-0000CA140000}"/>
    <cellStyle name="Output 2 2 4" xfId="5028" xr:uid="{00000000-0005-0000-0000-0000CB140000}"/>
    <cellStyle name="Output 2 2 5" xfId="5368" xr:uid="{00000000-0005-0000-0000-0000CC140000}"/>
    <cellStyle name="Output 2 2 6" xfId="5852" xr:uid="{00000000-0005-0000-0000-0000CD140000}"/>
    <cellStyle name="Output 2 3" xfId="4045" xr:uid="{00000000-0005-0000-0000-0000CE140000}"/>
    <cellStyle name="Output 2 4" xfId="3823" xr:uid="{00000000-0005-0000-0000-0000CF140000}"/>
    <cellStyle name="Output 2 5" xfId="5267" xr:uid="{00000000-0005-0000-0000-0000D0140000}"/>
    <cellStyle name="Output 2 6" xfId="5398" xr:uid="{00000000-0005-0000-0000-0000D1140000}"/>
    <cellStyle name="Output 2 7" xfId="5620" xr:uid="{00000000-0005-0000-0000-0000D2140000}"/>
    <cellStyle name="Output 3" xfId="4219" xr:uid="{00000000-0005-0000-0000-0000D3140000}"/>
    <cellStyle name="Output 3 2" xfId="4398" xr:uid="{00000000-0005-0000-0000-0000D4140000}"/>
    <cellStyle name="Output 3 3" xfId="5244" xr:uid="{00000000-0005-0000-0000-0000D5140000}"/>
    <cellStyle name="Output 3 4" xfId="4742" xr:uid="{00000000-0005-0000-0000-0000D6140000}"/>
    <cellStyle name="Output 3 5" xfId="5629" xr:uid="{00000000-0005-0000-0000-0000D7140000}"/>
    <cellStyle name="Per cent" xfId="5916" builtinId="5"/>
    <cellStyle name="Percent [2]" xfId="1763" xr:uid="{00000000-0005-0000-0000-0000D9140000}"/>
    <cellStyle name="Percent 10" xfId="1764" xr:uid="{00000000-0005-0000-0000-0000DA140000}"/>
    <cellStyle name="Percent 11" xfId="1765" xr:uid="{00000000-0005-0000-0000-0000DB140000}"/>
    <cellStyle name="Percent 12" xfId="1766" xr:uid="{00000000-0005-0000-0000-0000DC140000}"/>
    <cellStyle name="Percent 13" xfId="1767" xr:uid="{00000000-0005-0000-0000-0000DD140000}"/>
    <cellStyle name="Percent 14" xfId="1768" xr:uid="{00000000-0005-0000-0000-0000DE140000}"/>
    <cellStyle name="Percent 15" xfId="1769" xr:uid="{00000000-0005-0000-0000-0000DF140000}"/>
    <cellStyle name="Percent 16" xfId="1770" xr:uid="{00000000-0005-0000-0000-0000E0140000}"/>
    <cellStyle name="Percent 17" xfId="1771" xr:uid="{00000000-0005-0000-0000-0000E1140000}"/>
    <cellStyle name="Percent 18" xfId="1772" xr:uid="{00000000-0005-0000-0000-0000E2140000}"/>
    <cellStyle name="Percent 19" xfId="1773" xr:uid="{00000000-0005-0000-0000-0000E3140000}"/>
    <cellStyle name="Percent 2" xfId="297" xr:uid="{00000000-0005-0000-0000-0000E4140000}"/>
    <cellStyle name="Percent 2 2" xfId="298" xr:uid="{00000000-0005-0000-0000-0000E5140000}"/>
    <cellStyle name="Percent 2 2 2" xfId="299" xr:uid="{00000000-0005-0000-0000-0000E6140000}"/>
    <cellStyle name="Percent 2 3" xfId="300" xr:uid="{00000000-0005-0000-0000-0000E7140000}"/>
    <cellStyle name="Percent 2 4" xfId="322" xr:uid="{00000000-0005-0000-0000-0000E8140000}"/>
    <cellStyle name="Percent 20" xfId="1774" xr:uid="{00000000-0005-0000-0000-0000E9140000}"/>
    <cellStyle name="Percent 21" xfId="1775" xr:uid="{00000000-0005-0000-0000-0000EA140000}"/>
    <cellStyle name="Percent 22" xfId="1776" xr:uid="{00000000-0005-0000-0000-0000EB140000}"/>
    <cellStyle name="Percent 23" xfId="1777" xr:uid="{00000000-0005-0000-0000-0000EC140000}"/>
    <cellStyle name="Percent 24" xfId="1778" xr:uid="{00000000-0005-0000-0000-0000ED140000}"/>
    <cellStyle name="Percent 25" xfId="1779" xr:uid="{00000000-0005-0000-0000-0000EE140000}"/>
    <cellStyle name="Percent 26" xfId="1780" xr:uid="{00000000-0005-0000-0000-0000EF140000}"/>
    <cellStyle name="Percent 27" xfId="1781" xr:uid="{00000000-0005-0000-0000-0000F0140000}"/>
    <cellStyle name="Percent 28" xfId="1782" xr:uid="{00000000-0005-0000-0000-0000F1140000}"/>
    <cellStyle name="Percent 29" xfId="1783" xr:uid="{00000000-0005-0000-0000-0000F2140000}"/>
    <cellStyle name="Percent 3" xfId="301" xr:uid="{00000000-0005-0000-0000-0000F3140000}"/>
    <cellStyle name="Percent 3 2" xfId="1784" xr:uid="{00000000-0005-0000-0000-0000F4140000}"/>
    <cellStyle name="Percent 30" xfId="1785" xr:uid="{00000000-0005-0000-0000-0000F5140000}"/>
    <cellStyle name="Percent 31" xfId="1786" xr:uid="{00000000-0005-0000-0000-0000F6140000}"/>
    <cellStyle name="Percent 32" xfId="1787" xr:uid="{00000000-0005-0000-0000-0000F7140000}"/>
    <cellStyle name="Percent 33" xfId="1788" xr:uid="{00000000-0005-0000-0000-0000F8140000}"/>
    <cellStyle name="Percent 34" xfId="1789" xr:uid="{00000000-0005-0000-0000-0000F9140000}"/>
    <cellStyle name="Percent 35" xfId="1790" xr:uid="{00000000-0005-0000-0000-0000FA140000}"/>
    <cellStyle name="Percent 36" xfId="1791" xr:uid="{00000000-0005-0000-0000-0000FB140000}"/>
    <cellStyle name="Percent 37" xfId="1792" xr:uid="{00000000-0005-0000-0000-0000FC140000}"/>
    <cellStyle name="Percent 38" xfId="1793" xr:uid="{00000000-0005-0000-0000-0000FD140000}"/>
    <cellStyle name="Percent 39" xfId="1794" xr:uid="{00000000-0005-0000-0000-0000FE140000}"/>
    <cellStyle name="Percent 4" xfId="1795" xr:uid="{00000000-0005-0000-0000-0000FF140000}"/>
    <cellStyle name="Percent 40" xfId="1796" xr:uid="{00000000-0005-0000-0000-000000150000}"/>
    <cellStyle name="Percent 41" xfId="1797" xr:uid="{00000000-0005-0000-0000-000001150000}"/>
    <cellStyle name="Percent 42" xfId="1798" xr:uid="{00000000-0005-0000-0000-000002150000}"/>
    <cellStyle name="Percent 43" xfId="1799" xr:uid="{00000000-0005-0000-0000-000003150000}"/>
    <cellStyle name="Percent 44" xfId="1800" xr:uid="{00000000-0005-0000-0000-000004150000}"/>
    <cellStyle name="Percent 45" xfId="1801" xr:uid="{00000000-0005-0000-0000-000005150000}"/>
    <cellStyle name="Percent 46" xfId="1802" xr:uid="{00000000-0005-0000-0000-000006150000}"/>
    <cellStyle name="Percent 47" xfId="1803" xr:uid="{00000000-0005-0000-0000-000007150000}"/>
    <cellStyle name="Percent 48" xfId="1804" xr:uid="{00000000-0005-0000-0000-000008150000}"/>
    <cellStyle name="Percent 49" xfId="1805" xr:uid="{00000000-0005-0000-0000-000009150000}"/>
    <cellStyle name="Percent 5" xfId="1806" xr:uid="{00000000-0005-0000-0000-00000A150000}"/>
    <cellStyle name="Percent 50" xfId="1807" xr:uid="{00000000-0005-0000-0000-00000B150000}"/>
    <cellStyle name="Percent 51" xfId="1808" xr:uid="{00000000-0005-0000-0000-00000C150000}"/>
    <cellStyle name="Percent 52" xfId="1809" xr:uid="{00000000-0005-0000-0000-00000D150000}"/>
    <cellStyle name="Percent 53" xfId="1810" xr:uid="{00000000-0005-0000-0000-00000E150000}"/>
    <cellStyle name="Percent 54" xfId="1811" xr:uid="{00000000-0005-0000-0000-00000F150000}"/>
    <cellStyle name="Percent 55" xfId="1812" xr:uid="{00000000-0005-0000-0000-000010150000}"/>
    <cellStyle name="Percent 56" xfId="1813" xr:uid="{00000000-0005-0000-0000-000011150000}"/>
    <cellStyle name="Percent 57" xfId="1814" xr:uid="{00000000-0005-0000-0000-000012150000}"/>
    <cellStyle name="Percent 58" xfId="1815" xr:uid="{00000000-0005-0000-0000-000013150000}"/>
    <cellStyle name="Percent 59" xfId="1816" xr:uid="{00000000-0005-0000-0000-000014150000}"/>
    <cellStyle name="Percent 6" xfId="1817" xr:uid="{00000000-0005-0000-0000-000015150000}"/>
    <cellStyle name="Percent 60" xfId="1818" xr:uid="{00000000-0005-0000-0000-000016150000}"/>
    <cellStyle name="Percent 61" xfId="1819" xr:uid="{00000000-0005-0000-0000-000017150000}"/>
    <cellStyle name="Percent 62" xfId="1820" xr:uid="{00000000-0005-0000-0000-000018150000}"/>
    <cellStyle name="Percent 63" xfId="1821" xr:uid="{00000000-0005-0000-0000-000019150000}"/>
    <cellStyle name="Percent 64" xfId="1822" xr:uid="{00000000-0005-0000-0000-00001A150000}"/>
    <cellStyle name="Percent 65" xfId="1823" xr:uid="{00000000-0005-0000-0000-00001B150000}"/>
    <cellStyle name="Percent 66" xfId="1824" xr:uid="{00000000-0005-0000-0000-00001C150000}"/>
    <cellStyle name="Percent 67" xfId="1825" xr:uid="{00000000-0005-0000-0000-00001D150000}"/>
    <cellStyle name="Percent 68" xfId="1826" xr:uid="{00000000-0005-0000-0000-00001E150000}"/>
    <cellStyle name="Percent 69" xfId="1827" xr:uid="{00000000-0005-0000-0000-00001F150000}"/>
    <cellStyle name="Percent 7" xfId="1828" xr:uid="{00000000-0005-0000-0000-000020150000}"/>
    <cellStyle name="Percent 70" xfId="1829" xr:uid="{00000000-0005-0000-0000-000021150000}"/>
    <cellStyle name="Percent 71" xfId="1830" xr:uid="{00000000-0005-0000-0000-000022150000}"/>
    <cellStyle name="Percent 72" xfId="1831" xr:uid="{00000000-0005-0000-0000-000023150000}"/>
    <cellStyle name="Percent 73" xfId="1832" xr:uid="{00000000-0005-0000-0000-000024150000}"/>
    <cellStyle name="Percent 74" xfId="1833" xr:uid="{00000000-0005-0000-0000-000025150000}"/>
    <cellStyle name="Percent 75" xfId="1834" xr:uid="{00000000-0005-0000-0000-000026150000}"/>
    <cellStyle name="Percent 76" xfId="1835" xr:uid="{00000000-0005-0000-0000-000027150000}"/>
    <cellStyle name="Percent 77" xfId="1836" xr:uid="{00000000-0005-0000-0000-000028150000}"/>
    <cellStyle name="Percent 78" xfId="1837" xr:uid="{00000000-0005-0000-0000-000029150000}"/>
    <cellStyle name="Percent 79" xfId="1838" xr:uid="{00000000-0005-0000-0000-00002A150000}"/>
    <cellStyle name="Percent 8" xfId="1839" xr:uid="{00000000-0005-0000-0000-00002B150000}"/>
    <cellStyle name="Percent 80" xfId="1840" xr:uid="{00000000-0005-0000-0000-00002C150000}"/>
    <cellStyle name="Percent 81" xfId="1841" xr:uid="{00000000-0005-0000-0000-00002D150000}"/>
    <cellStyle name="Percent 82" xfId="1842" xr:uid="{00000000-0005-0000-0000-00002E150000}"/>
    <cellStyle name="Percent 83" xfId="1843" xr:uid="{00000000-0005-0000-0000-00002F150000}"/>
    <cellStyle name="Percent 9" xfId="1844" xr:uid="{00000000-0005-0000-0000-000030150000}"/>
    <cellStyle name="percentage difference" xfId="1845" xr:uid="{00000000-0005-0000-0000-000031150000}"/>
    <cellStyle name="percentage difference one decimal" xfId="1846" xr:uid="{00000000-0005-0000-0000-000032150000}"/>
    <cellStyle name="percentage difference zero decimal" xfId="1847" xr:uid="{00000000-0005-0000-0000-000033150000}"/>
    <cellStyle name="Pourcentage 2" xfId="1848" xr:uid="{00000000-0005-0000-0000-000034150000}"/>
    <cellStyle name="Pourcentage 6" xfId="1849" xr:uid="{00000000-0005-0000-0000-000035150000}"/>
    <cellStyle name="Pourcentage 6 2" xfId="1850" xr:uid="{00000000-0005-0000-0000-000036150000}"/>
    <cellStyle name="Publication" xfId="1851" xr:uid="{00000000-0005-0000-0000-000037150000}"/>
    <cellStyle name="Publication 2" xfId="3608" xr:uid="{00000000-0005-0000-0000-000038150000}"/>
    <cellStyle name="s24" xfId="1852" xr:uid="{00000000-0005-0000-0000-000039150000}"/>
    <cellStyle name="s30" xfId="1853" xr:uid="{00000000-0005-0000-0000-00003A150000}"/>
    <cellStyle name="s32" xfId="1854" xr:uid="{00000000-0005-0000-0000-00003B150000}"/>
    <cellStyle name="s33" xfId="1855" xr:uid="{00000000-0005-0000-0000-00003C150000}"/>
    <cellStyle name="s35" xfId="1856" xr:uid="{00000000-0005-0000-0000-00003D150000}"/>
    <cellStyle name="s37" xfId="1857" xr:uid="{00000000-0005-0000-0000-00003E150000}"/>
    <cellStyle name="s37 2" xfId="3609" xr:uid="{00000000-0005-0000-0000-00003F150000}"/>
    <cellStyle name="s44" xfId="1858" xr:uid="{00000000-0005-0000-0000-000040150000}"/>
    <cellStyle name="s45" xfId="1859" xr:uid="{00000000-0005-0000-0000-000041150000}"/>
    <cellStyle name="s48" xfId="1860" xr:uid="{00000000-0005-0000-0000-000042150000}"/>
    <cellStyle name="s56" xfId="1861" xr:uid="{00000000-0005-0000-0000-000043150000}"/>
    <cellStyle name="s57" xfId="1862" xr:uid="{00000000-0005-0000-0000-000044150000}"/>
    <cellStyle name="s58" xfId="1863" xr:uid="{00000000-0005-0000-0000-000045150000}"/>
    <cellStyle name="s58 2" xfId="3610" xr:uid="{00000000-0005-0000-0000-000046150000}"/>
    <cellStyle name="s59" xfId="1864" xr:uid="{00000000-0005-0000-0000-000047150000}"/>
    <cellStyle name="s59 2" xfId="3611" xr:uid="{00000000-0005-0000-0000-000048150000}"/>
    <cellStyle name="s62" xfId="1865" xr:uid="{00000000-0005-0000-0000-000049150000}"/>
    <cellStyle name="s63" xfId="1866" xr:uid="{00000000-0005-0000-0000-00004A150000}"/>
    <cellStyle name="s64" xfId="1867" xr:uid="{00000000-0005-0000-0000-00004B150000}"/>
    <cellStyle name="s64 2" xfId="3612" xr:uid="{00000000-0005-0000-0000-00004C150000}"/>
    <cellStyle name="s65" xfId="1868" xr:uid="{00000000-0005-0000-0000-00004D150000}"/>
    <cellStyle name="s65 2" xfId="3613" xr:uid="{00000000-0005-0000-0000-00004E150000}"/>
    <cellStyle name="s66" xfId="1869" xr:uid="{00000000-0005-0000-0000-00004F150000}"/>
    <cellStyle name="s66 2" xfId="3614" xr:uid="{00000000-0005-0000-0000-000050150000}"/>
    <cellStyle name="s67" xfId="1870" xr:uid="{00000000-0005-0000-0000-000051150000}"/>
    <cellStyle name="s68" xfId="1871" xr:uid="{00000000-0005-0000-0000-000052150000}"/>
    <cellStyle name="s69" xfId="1872" xr:uid="{00000000-0005-0000-0000-000053150000}"/>
    <cellStyle name="s69 2" xfId="3615" xr:uid="{00000000-0005-0000-0000-000054150000}"/>
    <cellStyle name="s70" xfId="1873" xr:uid="{00000000-0005-0000-0000-000055150000}"/>
    <cellStyle name="s70 2" xfId="3616" xr:uid="{00000000-0005-0000-0000-000056150000}"/>
    <cellStyle name="s73" xfId="1874" xr:uid="{00000000-0005-0000-0000-000057150000}"/>
    <cellStyle name="s73 2" xfId="3617" xr:uid="{00000000-0005-0000-0000-000058150000}"/>
    <cellStyle name="s78" xfId="1875" xr:uid="{00000000-0005-0000-0000-000059150000}"/>
    <cellStyle name="s78 2" xfId="3618" xr:uid="{00000000-0005-0000-0000-00005A150000}"/>
    <cellStyle name="s80" xfId="1876" xr:uid="{00000000-0005-0000-0000-00005B150000}"/>
    <cellStyle name="s82" xfId="1877" xr:uid="{00000000-0005-0000-0000-00005C150000}"/>
    <cellStyle name="s85" xfId="1878" xr:uid="{00000000-0005-0000-0000-00005D150000}"/>
    <cellStyle name="s85 2" xfId="3619" xr:uid="{00000000-0005-0000-0000-00005E150000}"/>
    <cellStyle name="s93" xfId="1879" xr:uid="{00000000-0005-0000-0000-00005F150000}"/>
    <cellStyle name="s93 2" xfId="3620" xr:uid="{00000000-0005-0000-0000-000060150000}"/>
    <cellStyle name="s94" xfId="1880" xr:uid="{00000000-0005-0000-0000-000061150000}"/>
    <cellStyle name="s95" xfId="1881" xr:uid="{00000000-0005-0000-0000-000062150000}"/>
    <cellStyle name="s95 2" xfId="3621" xr:uid="{00000000-0005-0000-0000-000063150000}"/>
    <cellStyle name="SAPBEXaggData" xfId="4220" xr:uid="{00000000-0005-0000-0000-000064150000}"/>
    <cellStyle name="SAPBEXaggData 2" xfId="4221" xr:uid="{00000000-0005-0000-0000-000065150000}"/>
    <cellStyle name="SAPBEXaggData 2 2" xfId="4397" xr:uid="{00000000-0005-0000-0000-000066150000}"/>
    <cellStyle name="SAPBEXaggData 2 3" xfId="5243" xr:uid="{00000000-0005-0000-0000-000067150000}"/>
    <cellStyle name="SAPBEXaggData 2 4" xfId="5060" xr:uid="{00000000-0005-0000-0000-000068150000}"/>
    <cellStyle name="SAPBEXaggData 2 5" xfId="5631" xr:uid="{00000000-0005-0000-0000-000069150000}"/>
    <cellStyle name="SAPBEXaggData 3" xfId="3819" xr:uid="{00000000-0005-0000-0000-00006A150000}"/>
    <cellStyle name="SAPBEXaggData 4" xfId="4903" xr:uid="{00000000-0005-0000-0000-00006B150000}"/>
    <cellStyle name="SAPBEXaggData 5" xfId="5397" xr:uid="{00000000-0005-0000-0000-00006C150000}"/>
    <cellStyle name="SAPBEXaggData 6" xfId="5630" xr:uid="{00000000-0005-0000-0000-00006D150000}"/>
    <cellStyle name="SAPBEXaggDataEmph" xfId="4222" xr:uid="{00000000-0005-0000-0000-00006E150000}"/>
    <cellStyle name="SAPBEXaggDataEmph 2" xfId="4223" xr:uid="{00000000-0005-0000-0000-00006F150000}"/>
    <cellStyle name="SAPBEXaggDataEmph 2 2" xfId="4396" xr:uid="{00000000-0005-0000-0000-000070150000}"/>
    <cellStyle name="SAPBEXaggDataEmph 2 3" xfId="5242" xr:uid="{00000000-0005-0000-0000-000071150000}"/>
    <cellStyle name="SAPBEXaggDataEmph 2 4" xfId="5084" xr:uid="{00000000-0005-0000-0000-000072150000}"/>
    <cellStyle name="SAPBEXaggDataEmph 2 5" xfId="5633" xr:uid="{00000000-0005-0000-0000-000073150000}"/>
    <cellStyle name="SAPBEXaggDataEmph 3" xfId="3818" xr:uid="{00000000-0005-0000-0000-000074150000}"/>
    <cellStyle name="SAPBEXaggDataEmph 4" xfId="4902" xr:uid="{00000000-0005-0000-0000-000075150000}"/>
    <cellStyle name="SAPBEXaggDataEmph 5" xfId="5192" xr:uid="{00000000-0005-0000-0000-000076150000}"/>
    <cellStyle name="SAPBEXaggDataEmph 6" xfId="5632" xr:uid="{00000000-0005-0000-0000-000077150000}"/>
    <cellStyle name="SAPBEXaggItem" xfId="4224" xr:uid="{00000000-0005-0000-0000-000078150000}"/>
    <cellStyle name="SAPBEXaggItem 2" xfId="4225" xr:uid="{00000000-0005-0000-0000-000079150000}"/>
    <cellStyle name="SAPBEXaggItem 2 2" xfId="4395" xr:uid="{00000000-0005-0000-0000-00007A150000}"/>
    <cellStyle name="SAPBEXaggItem 2 3" xfId="5241" xr:uid="{00000000-0005-0000-0000-00007B150000}"/>
    <cellStyle name="SAPBEXaggItem 2 4" xfId="5059" xr:uid="{00000000-0005-0000-0000-00007C150000}"/>
    <cellStyle name="SAPBEXaggItem 2 5" xfId="5635" xr:uid="{00000000-0005-0000-0000-00007D150000}"/>
    <cellStyle name="SAPBEXaggItem 3" xfId="3817" xr:uid="{00000000-0005-0000-0000-00007E150000}"/>
    <cellStyle name="SAPBEXaggItem 4" xfId="4901" xr:uid="{00000000-0005-0000-0000-00007F150000}"/>
    <cellStyle name="SAPBEXaggItem 5" xfId="5396" xr:uid="{00000000-0005-0000-0000-000080150000}"/>
    <cellStyle name="SAPBEXaggItem 6" xfId="5634" xr:uid="{00000000-0005-0000-0000-000081150000}"/>
    <cellStyle name="SAPBEXaggItemX" xfId="4226" xr:uid="{00000000-0005-0000-0000-000082150000}"/>
    <cellStyle name="SAPBEXaggItemX 2" xfId="3816" xr:uid="{00000000-0005-0000-0000-000083150000}"/>
    <cellStyle name="SAPBEXaggItemX 3" xfId="4900" xr:uid="{00000000-0005-0000-0000-000084150000}"/>
    <cellStyle name="SAPBEXaggItemX 4" xfId="4851" xr:uid="{00000000-0005-0000-0000-000085150000}"/>
    <cellStyle name="SAPBEXaggItemX 5" xfId="5636" xr:uid="{00000000-0005-0000-0000-000086150000}"/>
    <cellStyle name="SAPBEXchaText" xfId="4227" xr:uid="{00000000-0005-0000-0000-000087150000}"/>
    <cellStyle name="SAPBEXchaText 2" xfId="4228" xr:uid="{00000000-0005-0000-0000-000088150000}"/>
    <cellStyle name="SAPBEXexcBad7" xfId="4229" xr:uid="{00000000-0005-0000-0000-000089150000}"/>
    <cellStyle name="SAPBEXexcBad7 2" xfId="4230" xr:uid="{00000000-0005-0000-0000-00008A150000}"/>
    <cellStyle name="SAPBEXexcBad7 2 2" xfId="3815" xr:uid="{00000000-0005-0000-0000-00008B150000}"/>
    <cellStyle name="SAPBEXexcBad7 2 3" xfId="4899" xr:uid="{00000000-0005-0000-0000-00008C150000}"/>
    <cellStyle name="SAPBEXexcBad7 2 4" xfId="5191" xr:uid="{00000000-0005-0000-0000-00008D150000}"/>
    <cellStyle name="SAPBEXexcBad7 2 5" xfId="5638" xr:uid="{00000000-0005-0000-0000-00008E150000}"/>
    <cellStyle name="SAPBEXexcBad7 3" xfId="4394" xr:uid="{00000000-0005-0000-0000-00008F150000}"/>
    <cellStyle name="SAPBEXexcBad7 4" xfId="5240" xr:uid="{00000000-0005-0000-0000-000090150000}"/>
    <cellStyle name="SAPBEXexcBad7 5" xfId="5058" xr:uid="{00000000-0005-0000-0000-000091150000}"/>
    <cellStyle name="SAPBEXexcBad7 6" xfId="5637" xr:uid="{00000000-0005-0000-0000-000092150000}"/>
    <cellStyle name="SAPBEXexcBad8" xfId="4231" xr:uid="{00000000-0005-0000-0000-000093150000}"/>
    <cellStyle name="SAPBEXexcBad8 2" xfId="4232" xr:uid="{00000000-0005-0000-0000-000094150000}"/>
    <cellStyle name="SAPBEXexcBad8 2 2" xfId="3814" xr:uid="{00000000-0005-0000-0000-000095150000}"/>
    <cellStyle name="SAPBEXexcBad8 2 3" xfId="4898" xr:uid="{00000000-0005-0000-0000-000096150000}"/>
    <cellStyle name="SAPBEXexcBad8 2 4" xfId="4700" xr:uid="{00000000-0005-0000-0000-000097150000}"/>
    <cellStyle name="SAPBEXexcBad8 2 5" xfId="5640" xr:uid="{00000000-0005-0000-0000-000098150000}"/>
    <cellStyle name="SAPBEXexcBad8 3" xfId="4393" xr:uid="{00000000-0005-0000-0000-000099150000}"/>
    <cellStyle name="SAPBEXexcBad8 4" xfId="5239" xr:uid="{00000000-0005-0000-0000-00009A150000}"/>
    <cellStyle name="SAPBEXexcBad8 5" xfId="5083" xr:uid="{00000000-0005-0000-0000-00009B150000}"/>
    <cellStyle name="SAPBEXexcBad8 6" xfId="5639" xr:uid="{00000000-0005-0000-0000-00009C150000}"/>
    <cellStyle name="SAPBEXexcBad9" xfId="4233" xr:uid="{00000000-0005-0000-0000-00009D150000}"/>
    <cellStyle name="SAPBEXexcBad9 2" xfId="4234" xr:uid="{00000000-0005-0000-0000-00009E150000}"/>
    <cellStyle name="SAPBEXexcBad9 2 2" xfId="3813" xr:uid="{00000000-0005-0000-0000-00009F150000}"/>
    <cellStyle name="SAPBEXexcBad9 2 3" xfId="4897" xr:uid="{00000000-0005-0000-0000-0000A0150000}"/>
    <cellStyle name="SAPBEXexcBad9 2 4" xfId="4850" xr:uid="{00000000-0005-0000-0000-0000A1150000}"/>
    <cellStyle name="SAPBEXexcBad9 2 5" xfId="5642" xr:uid="{00000000-0005-0000-0000-0000A2150000}"/>
    <cellStyle name="SAPBEXexcBad9 3" xfId="4392" xr:uid="{00000000-0005-0000-0000-0000A3150000}"/>
    <cellStyle name="SAPBEXexcBad9 4" xfId="5238" xr:uid="{00000000-0005-0000-0000-0000A4150000}"/>
    <cellStyle name="SAPBEXexcBad9 5" xfId="5057" xr:uid="{00000000-0005-0000-0000-0000A5150000}"/>
    <cellStyle name="SAPBEXexcBad9 6" xfId="5641" xr:uid="{00000000-0005-0000-0000-0000A6150000}"/>
    <cellStyle name="SAPBEXexcCritical4" xfId="4235" xr:uid="{00000000-0005-0000-0000-0000A7150000}"/>
    <cellStyle name="SAPBEXexcCritical4 2" xfId="4236" xr:uid="{00000000-0005-0000-0000-0000A8150000}"/>
    <cellStyle name="SAPBEXexcCritical4 2 2" xfId="3812" xr:uid="{00000000-0005-0000-0000-0000A9150000}"/>
    <cellStyle name="SAPBEXexcCritical4 2 3" xfId="4896" xr:uid="{00000000-0005-0000-0000-0000AA150000}"/>
    <cellStyle name="SAPBEXexcCritical4 2 4" xfId="5395" xr:uid="{00000000-0005-0000-0000-0000AB150000}"/>
    <cellStyle name="SAPBEXexcCritical4 2 5" xfId="5644" xr:uid="{00000000-0005-0000-0000-0000AC150000}"/>
    <cellStyle name="SAPBEXexcCritical4 3" xfId="4391" xr:uid="{00000000-0005-0000-0000-0000AD150000}"/>
    <cellStyle name="SAPBEXexcCritical4 4" xfId="5237" xr:uid="{00000000-0005-0000-0000-0000AE150000}"/>
    <cellStyle name="SAPBEXexcCritical4 5" xfId="4741" xr:uid="{00000000-0005-0000-0000-0000AF150000}"/>
    <cellStyle name="SAPBEXexcCritical4 6" xfId="5643" xr:uid="{00000000-0005-0000-0000-0000B0150000}"/>
    <cellStyle name="SAPBEXexcCritical5" xfId="4237" xr:uid="{00000000-0005-0000-0000-0000B1150000}"/>
    <cellStyle name="SAPBEXexcCritical5 2" xfId="4238" xr:uid="{00000000-0005-0000-0000-0000B2150000}"/>
    <cellStyle name="SAPBEXexcCritical5 2 2" xfId="3811" xr:uid="{00000000-0005-0000-0000-0000B3150000}"/>
    <cellStyle name="SAPBEXexcCritical5 2 3" xfId="4895" xr:uid="{00000000-0005-0000-0000-0000B4150000}"/>
    <cellStyle name="SAPBEXexcCritical5 2 4" xfId="5190" xr:uid="{00000000-0005-0000-0000-0000B5150000}"/>
    <cellStyle name="SAPBEXexcCritical5 2 5" xfId="5646" xr:uid="{00000000-0005-0000-0000-0000B6150000}"/>
    <cellStyle name="SAPBEXexcCritical5 3" xfId="4390" xr:uid="{00000000-0005-0000-0000-0000B7150000}"/>
    <cellStyle name="SAPBEXexcCritical5 4" xfId="5236" xr:uid="{00000000-0005-0000-0000-0000B8150000}"/>
    <cellStyle name="SAPBEXexcCritical5 5" xfId="5056" xr:uid="{00000000-0005-0000-0000-0000B9150000}"/>
    <cellStyle name="SAPBEXexcCritical5 6" xfId="5645" xr:uid="{00000000-0005-0000-0000-0000BA150000}"/>
    <cellStyle name="SAPBEXexcCritical6" xfId="4239" xr:uid="{00000000-0005-0000-0000-0000BB150000}"/>
    <cellStyle name="SAPBEXexcCritical6 2" xfId="4240" xr:uid="{00000000-0005-0000-0000-0000BC150000}"/>
    <cellStyle name="SAPBEXexcCritical6 2 2" xfId="3810" xr:uid="{00000000-0005-0000-0000-0000BD150000}"/>
    <cellStyle name="SAPBEXexcCritical6 2 3" xfId="4894" xr:uid="{00000000-0005-0000-0000-0000BE150000}"/>
    <cellStyle name="SAPBEXexcCritical6 2 4" xfId="5394" xr:uid="{00000000-0005-0000-0000-0000BF150000}"/>
    <cellStyle name="SAPBEXexcCritical6 2 5" xfId="5648" xr:uid="{00000000-0005-0000-0000-0000C0150000}"/>
    <cellStyle name="SAPBEXexcCritical6 3" xfId="4389" xr:uid="{00000000-0005-0000-0000-0000C1150000}"/>
    <cellStyle name="SAPBEXexcCritical6 4" xfId="5235" xr:uid="{00000000-0005-0000-0000-0000C2150000}"/>
    <cellStyle name="SAPBEXexcCritical6 5" xfId="5082" xr:uid="{00000000-0005-0000-0000-0000C3150000}"/>
    <cellStyle name="SAPBEXexcCritical6 6" xfId="5647" xr:uid="{00000000-0005-0000-0000-0000C4150000}"/>
    <cellStyle name="SAPBEXexcGood1" xfId="4241" xr:uid="{00000000-0005-0000-0000-0000C5150000}"/>
    <cellStyle name="SAPBEXexcGood1 2" xfId="4242" xr:uid="{00000000-0005-0000-0000-0000C6150000}"/>
    <cellStyle name="SAPBEXexcGood1 2 2" xfId="3809" xr:uid="{00000000-0005-0000-0000-0000C7150000}"/>
    <cellStyle name="SAPBEXexcGood1 2 3" xfId="4893" xr:uid="{00000000-0005-0000-0000-0000C8150000}"/>
    <cellStyle name="SAPBEXexcGood1 2 4" xfId="4849" xr:uid="{00000000-0005-0000-0000-0000C9150000}"/>
    <cellStyle name="SAPBEXexcGood1 2 5" xfId="5650" xr:uid="{00000000-0005-0000-0000-0000CA150000}"/>
    <cellStyle name="SAPBEXexcGood1 3" xfId="4388" xr:uid="{00000000-0005-0000-0000-0000CB150000}"/>
    <cellStyle name="SAPBEXexcGood1 4" xfId="5234" xr:uid="{00000000-0005-0000-0000-0000CC150000}"/>
    <cellStyle name="SAPBEXexcGood1 5" xfId="5055" xr:uid="{00000000-0005-0000-0000-0000CD150000}"/>
    <cellStyle name="SAPBEXexcGood1 6" xfId="5649" xr:uid="{00000000-0005-0000-0000-0000CE150000}"/>
    <cellStyle name="SAPBEXexcGood2" xfId="4243" xr:uid="{00000000-0005-0000-0000-0000CF150000}"/>
    <cellStyle name="SAPBEXexcGood2 2" xfId="4244" xr:uid="{00000000-0005-0000-0000-0000D0150000}"/>
    <cellStyle name="SAPBEXexcGood2 2 2" xfId="3808" xr:uid="{00000000-0005-0000-0000-0000D1150000}"/>
    <cellStyle name="SAPBEXexcGood2 2 3" xfId="4892" xr:uid="{00000000-0005-0000-0000-0000D2150000}"/>
    <cellStyle name="SAPBEXexcGood2 2 4" xfId="5006" xr:uid="{00000000-0005-0000-0000-0000D3150000}"/>
    <cellStyle name="SAPBEXexcGood2 2 5" xfId="5652" xr:uid="{00000000-0005-0000-0000-0000D4150000}"/>
    <cellStyle name="SAPBEXexcGood2 3" xfId="4387" xr:uid="{00000000-0005-0000-0000-0000D5150000}"/>
    <cellStyle name="SAPBEXexcGood2 4" xfId="5233" xr:uid="{00000000-0005-0000-0000-0000D6150000}"/>
    <cellStyle name="SAPBEXexcGood2 5" xfId="4740" xr:uid="{00000000-0005-0000-0000-0000D7150000}"/>
    <cellStyle name="SAPBEXexcGood2 6" xfId="5651" xr:uid="{00000000-0005-0000-0000-0000D8150000}"/>
    <cellStyle name="SAPBEXexcGood3" xfId="4245" xr:uid="{00000000-0005-0000-0000-0000D9150000}"/>
    <cellStyle name="SAPBEXexcGood3 2" xfId="4246" xr:uid="{00000000-0005-0000-0000-0000DA150000}"/>
    <cellStyle name="SAPBEXexcGood3 2 2" xfId="3807" xr:uid="{00000000-0005-0000-0000-0000DB150000}"/>
    <cellStyle name="SAPBEXexcGood3 2 3" xfId="4891" xr:uid="{00000000-0005-0000-0000-0000DC150000}"/>
    <cellStyle name="SAPBEXexcGood3 2 4" xfId="5189" xr:uid="{00000000-0005-0000-0000-0000DD150000}"/>
    <cellStyle name="SAPBEXexcGood3 2 5" xfId="5654" xr:uid="{00000000-0005-0000-0000-0000DE150000}"/>
    <cellStyle name="SAPBEXexcGood3 3" xfId="4386" xr:uid="{00000000-0005-0000-0000-0000DF150000}"/>
    <cellStyle name="SAPBEXexcGood3 4" xfId="5232" xr:uid="{00000000-0005-0000-0000-0000E0150000}"/>
    <cellStyle name="SAPBEXexcGood3 5" xfId="5054" xr:uid="{00000000-0005-0000-0000-0000E1150000}"/>
    <cellStyle name="SAPBEXexcGood3 6" xfId="5653" xr:uid="{00000000-0005-0000-0000-0000E2150000}"/>
    <cellStyle name="SAPBEXfilterDrill" xfId="4247" xr:uid="{00000000-0005-0000-0000-0000E3150000}"/>
    <cellStyle name="SAPBEXfilterDrill 2" xfId="4248" xr:uid="{00000000-0005-0000-0000-0000E4150000}"/>
    <cellStyle name="SAPBEXfilterItem" xfId="4249" xr:uid="{00000000-0005-0000-0000-0000E5150000}"/>
    <cellStyle name="SAPBEXfilterItem 2" xfId="4250" xr:uid="{00000000-0005-0000-0000-0000E6150000}"/>
    <cellStyle name="SAPBEXfilterText" xfId="4251" xr:uid="{00000000-0005-0000-0000-0000E7150000}"/>
    <cellStyle name="SAPBEXfilterText 2" xfId="4252" xr:uid="{00000000-0005-0000-0000-0000E8150000}"/>
    <cellStyle name="SAPBEXformats" xfId="4253" xr:uid="{00000000-0005-0000-0000-0000E9150000}"/>
    <cellStyle name="SAPBEXformats 2" xfId="4254" xr:uid="{00000000-0005-0000-0000-0000EA150000}"/>
    <cellStyle name="SAPBEXformats 2 2" xfId="3806" xr:uid="{00000000-0005-0000-0000-0000EB150000}"/>
    <cellStyle name="SAPBEXformats 2 3" xfId="4890" xr:uid="{00000000-0005-0000-0000-0000EC150000}"/>
    <cellStyle name="SAPBEXformats 2 4" xfId="5188" xr:uid="{00000000-0005-0000-0000-0000ED150000}"/>
    <cellStyle name="SAPBEXformats 2 5" xfId="5656" xr:uid="{00000000-0005-0000-0000-0000EE150000}"/>
    <cellStyle name="SAPBEXformats 3" xfId="4385" xr:uid="{00000000-0005-0000-0000-0000EF150000}"/>
    <cellStyle name="SAPBEXformats 4" xfId="5229" xr:uid="{00000000-0005-0000-0000-0000F0150000}"/>
    <cellStyle name="SAPBEXformats 5" xfId="5053" xr:uid="{00000000-0005-0000-0000-0000F1150000}"/>
    <cellStyle name="SAPBEXformats 6" xfId="5655" xr:uid="{00000000-0005-0000-0000-0000F2150000}"/>
    <cellStyle name="SAPBEXheaderItem" xfId="4255" xr:uid="{00000000-0005-0000-0000-0000F3150000}"/>
    <cellStyle name="SAPBEXheaderItem 2" xfId="4256" xr:uid="{00000000-0005-0000-0000-0000F4150000}"/>
    <cellStyle name="SAPBEXheaderText" xfId="4257" xr:uid="{00000000-0005-0000-0000-0000F5150000}"/>
    <cellStyle name="SAPBEXheaderText 2" xfId="4258" xr:uid="{00000000-0005-0000-0000-0000F6150000}"/>
    <cellStyle name="SAPBEXHLevel0" xfId="4259" xr:uid="{00000000-0005-0000-0000-0000F7150000}"/>
    <cellStyle name="SAPBEXHLevel0 2" xfId="4260" xr:uid="{00000000-0005-0000-0000-0000F8150000}"/>
    <cellStyle name="SAPBEXHLevel0 2 2" xfId="3805" xr:uid="{00000000-0005-0000-0000-0000F9150000}"/>
    <cellStyle name="SAPBEXHLevel0 2 3" xfId="4888" xr:uid="{00000000-0005-0000-0000-0000FA150000}"/>
    <cellStyle name="SAPBEXHLevel0 2 4" xfId="5005" xr:uid="{00000000-0005-0000-0000-0000FB150000}"/>
    <cellStyle name="SAPBEXHLevel0 2 5" xfId="5658" xr:uid="{00000000-0005-0000-0000-0000FC150000}"/>
    <cellStyle name="SAPBEXHLevel0 3" xfId="4384" xr:uid="{00000000-0005-0000-0000-0000FD150000}"/>
    <cellStyle name="SAPBEXHLevel0 4" xfId="5228" xr:uid="{00000000-0005-0000-0000-0000FE150000}"/>
    <cellStyle name="SAPBEXHLevel0 5" xfId="4739" xr:uid="{00000000-0005-0000-0000-0000FF150000}"/>
    <cellStyle name="SAPBEXHLevel0 6" xfId="5657" xr:uid="{00000000-0005-0000-0000-000000160000}"/>
    <cellStyle name="SAPBEXHLevel0X" xfId="4261" xr:uid="{00000000-0005-0000-0000-000001160000}"/>
    <cellStyle name="SAPBEXHLevel0X 2" xfId="4262" xr:uid="{00000000-0005-0000-0000-000002160000}"/>
    <cellStyle name="SAPBEXHLevel0X 2 2" xfId="3804" xr:uid="{00000000-0005-0000-0000-000003160000}"/>
    <cellStyle name="SAPBEXHLevel0X 2 3" xfId="4887" xr:uid="{00000000-0005-0000-0000-000004160000}"/>
    <cellStyle name="SAPBEXHLevel0X 2 4" xfId="5187" xr:uid="{00000000-0005-0000-0000-000005160000}"/>
    <cellStyle name="SAPBEXHLevel0X 2 5" xfId="5660" xr:uid="{00000000-0005-0000-0000-000006160000}"/>
    <cellStyle name="SAPBEXHLevel0X 3" xfId="4383" xr:uid="{00000000-0005-0000-0000-000007160000}"/>
    <cellStyle name="SAPBEXHLevel0X 4" xfId="5227" xr:uid="{00000000-0005-0000-0000-000008160000}"/>
    <cellStyle name="SAPBEXHLevel0X 5" xfId="5052" xr:uid="{00000000-0005-0000-0000-000009160000}"/>
    <cellStyle name="SAPBEXHLevel0X 6" xfId="5659" xr:uid="{00000000-0005-0000-0000-00000A160000}"/>
    <cellStyle name="SAPBEXHLevel1" xfId="4263" xr:uid="{00000000-0005-0000-0000-00000B160000}"/>
    <cellStyle name="SAPBEXHLevel1 2" xfId="4264" xr:uid="{00000000-0005-0000-0000-00000C160000}"/>
    <cellStyle name="SAPBEXHLevel1 2 2" xfId="3803" xr:uid="{00000000-0005-0000-0000-00000D160000}"/>
    <cellStyle name="SAPBEXHLevel1 2 3" xfId="4886" xr:uid="{00000000-0005-0000-0000-00000E160000}"/>
    <cellStyle name="SAPBEXHLevel1 2 4" xfId="4699" xr:uid="{00000000-0005-0000-0000-00000F160000}"/>
    <cellStyle name="SAPBEXHLevel1 2 5" xfId="5662" xr:uid="{00000000-0005-0000-0000-000010160000}"/>
    <cellStyle name="SAPBEXHLevel1 3" xfId="4382" xr:uid="{00000000-0005-0000-0000-000011160000}"/>
    <cellStyle name="SAPBEXHLevel1 4" xfId="5226" xr:uid="{00000000-0005-0000-0000-000012160000}"/>
    <cellStyle name="SAPBEXHLevel1 5" xfId="5081" xr:uid="{00000000-0005-0000-0000-000013160000}"/>
    <cellStyle name="SAPBEXHLevel1 6" xfId="5661" xr:uid="{00000000-0005-0000-0000-000014160000}"/>
    <cellStyle name="SAPBEXHLevel1X" xfId="4265" xr:uid="{00000000-0005-0000-0000-000015160000}"/>
    <cellStyle name="SAPBEXHLevel1X 2" xfId="4266" xr:uid="{00000000-0005-0000-0000-000016160000}"/>
    <cellStyle name="SAPBEXHLevel1X 2 2" xfId="3802" xr:uid="{00000000-0005-0000-0000-000017160000}"/>
    <cellStyle name="SAPBEXHLevel1X 2 3" xfId="4885" xr:uid="{00000000-0005-0000-0000-000018160000}"/>
    <cellStyle name="SAPBEXHLevel1X 2 4" xfId="4848" xr:uid="{00000000-0005-0000-0000-000019160000}"/>
    <cellStyle name="SAPBEXHLevel1X 2 5" xfId="5664" xr:uid="{00000000-0005-0000-0000-00001A160000}"/>
    <cellStyle name="SAPBEXHLevel1X 3" xfId="4381" xr:uid="{00000000-0005-0000-0000-00001B160000}"/>
    <cellStyle name="SAPBEXHLevel1X 4" xfId="5225" xr:uid="{00000000-0005-0000-0000-00001C160000}"/>
    <cellStyle name="SAPBEXHLevel1X 5" xfId="5051" xr:uid="{00000000-0005-0000-0000-00001D160000}"/>
    <cellStyle name="SAPBEXHLevel1X 6" xfId="5663" xr:uid="{00000000-0005-0000-0000-00001E160000}"/>
    <cellStyle name="SAPBEXHLevel2" xfId="4267" xr:uid="{00000000-0005-0000-0000-00001F160000}"/>
    <cellStyle name="SAPBEXHLevel2 2" xfId="4268" xr:uid="{00000000-0005-0000-0000-000020160000}"/>
    <cellStyle name="SAPBEXHLevel2 2 2" xfId="3801" xr:uid="{00000000-0005-0000-0000-000021160000}"/>
    <cellStyle name="SAPBEXHLevel2 2 3" xfId="4884" xr:uid="{00000000-0005-0000-0000-000022160000}"/>
    <cellStyle name="SAPBEXHLevel2 2 4" xfId="5393" xr:uid="{00000000-0005-0000-0000-000023160000}"/>
    <cellStyle name="SAPBEXHLevel2 2 5" xfId="5666" xr:uid="{00000000-0005-0000-0000-000024160000}"/>
    <cellStyle name="SAPBEXHLevel2 3" xfId="4380" xr:uid="{00000000-0005-0000-0000-000025160000}"/>
    <cellStyle name="SAPBEXHLevel2 4" xfId="5224" xr:uid="{00000000-0005-0000-0000-000026160000}"/>
    <cellStyle name="SAPBEXHLevel2 5" xfId="4738" xr:uid="{00000000-0005-0000-0000-000027160000}"/>
    <cellStyle name="SAPBEXHLevel2 6" xfId="5665" xr:uid="{00000000-0005-0000-0000-000028160000}"/>
    <cellStyle name="SAPBEXHLevel2X" xfId="4269" xr:uid="{00000000-0005-0000-0000-000029160000}"/>
    <cellStyle name="SAPBEXHLevel2X 2" xfId="4270" xr:uid="{00000000-0005-0000-0000-00002A160000}"/>
    <cellStyle name="SAPBEXHLevel2X 2 2" xfId="3800" xr:uid="{00000000-0005-0000-0000-00002B160000}"/>
    <cellStyle name="SAPBEXHLevel2X 2 3" xfId="4883" xr:uid="{00000000-0005-0000-0000-00002C160000}"/>
    <cellStyle name="SAPBEXHLevel2X 2 4" xfId="5186" xr:uid="{00000000-0005-0000-0000-00002D160000}"/>
    <cellStyle name="SAPBEXHLevel2X 2 5" xfId="5668" xr:uid="{00000000-0005-0000-0000-00002E160000}"/>
    <cellStyle name="SAPBEXHLevel2X 3" xfId="4379" xr:uid="{00000000-0005-0000-0000-00002F160000}"/>
    <cellStyle name="SAPBEXHLevel2X 4" xfId="5223" xr:uid="{00000000-0005-0000-0000-000030160000}"/>
    <cellStyle name="SAPBEXHLevel2X 5" xfId="5050" xr:uid="{00000000-0005-0000-0000-000031160000}"/>
    <cellStyle name="SAPBEXHLevel2X 6" xfId="5667" xr:uid="{00000000-0005-0000-0000-000032160000}"/>
    <cellStyle name="SAPBEXHLevel3" xfId="4271" xr:uid="{00000000-0005-0000-0000-000033160000}"/>
    <cellStyle name="SAPBEXHLevel3 2" xfId="4272" xr:uid="{00000000-0005-0000-0000-000034160000}"/>
    <cellStyle name="SAPBEXHLevel3 2 2" xfId="3799" xr:uid="{00000000-0005-0000-0000-000035160000}"/>
    <cellStyle name="SAPBEXHLevel3 2 3" xfId="4882" xr:uid="{00000000-0005-0000-0000-000036160000}"/>
    <cellStyle name="SAPBEXHLevel3 2 4" xfId="5392" xr:uid="{00000000-0005-0000-0000-000037160000}"/>
    <cellStyle name="SAPBEXHLevel3 2 5" xfId="5670" xr:uid="{00000000-0005-0000-0000-000038160000}"/>
    <cellStyle name="SAPBEXHLevel3 3" xfId="4378" xr:uid="{00000000-0005-0000-0000-000039160000}"/>
    <cellStyle name="SAPBEXHLevel3 4" xfId="5222" xr:uid="{00000000-0005-0000-0000-00003A160000}"/>
    <cellStyle name="SAPBEXHLevel3 5" xfId="5080" xr:uid="{00000000-0005-0000-0000-00003B160000}"/>
    <cellStyle name="SAPBEXHLevel3 6" xfId="5669" xr:uid="{00000000-0005-0000-0000-00003C160000}"/>
    <cellStyle name="SAPBEXHLevel3X" xfId="4273" xr:uid="{00000000-0005-0000-0000-00003D160000}"/>
    <cellStyle name="SAPBEXHLevel3X 2" xfId="4274" xr:uid="{00000000-0005-0000-0000-00003E160000}"/>
    <cellStyle name="SAPBEXHLevel3X 2 2" xfId="3798" xr:uid="{00000000-0005-0000-0000-00003F160000}"/>
    <cellStyle name="SAPBEXHLevel3X 2 3" xfId="4881" xr:uid="{00000000-0005-0000-0000-000040160000}"/>
    <cellStyle name="SAPBEXHLevel3X 2 4" xfId="4847" xr:uid="{00000000-0005-0000-0000-000041160000}"/>
    <cellStyle name="SAPBEXHLevel3X 2 5" xfId="5672" xr:uid="{00000000-0005-0000-0000-000042160000}"/>
    <cellStyle name="SAPBEXHLevel3X 3" xfId="4377" xr:uid="{00000000-0005-0000-0000-000043160000}"/>
    <cellStyle name="SAPBEXHLevel3X 4" xfId="5221" xr:uid="{00000000-0005-0000-0000-000044160000}"/>
    <cellStyle name="SAPBEXHLevel3X 5" xfId="5049" xr:uid="{00000000-0005-0000-0000-000045160000}"/>
    <cellStyle name="SAPBEXHLevel3X 6" xfId="5671" xr:uid="{00000000-0005-0000-0000-000046160000}"/>
    <cellStyle name="SAPBEXresData" xfId="4275" xr:uid="{00000000-0005-0000-0000-000047160000}"/>
    <cellStyle name="SAPBEXresData 2" xfId="4276" xr:uid="{00000000-0005-0000-0000-000048160000}"/>
    <cellStyle name="SAPBEXresData 2 2" xfId="3797" xr:uid="{00000000-0005-0000-0000-000049160000}"/>
    <cellStyle name="SAPBEXresData 2 3" xfId="4880" xr:uid="{00000000-0005-0000-0000-00004A160000}"/>
    <cellStyle name="SAPBEXresData 2 4" xfId="5391" xr:uid="{00000000-0005-0000-0000-00004B160000}"/>
    <cellStyle name="SAPBEXresData 2 5" xfId="5674" xr:uid="{00000000-0005-0000-0000-00004C160000}"/>
    <cellStyle name="SAPBEXresData 3" xfId="4376" xr:uid="{00000000-0005-0000-0000-00004D160000}"/>
    <cellStyle name="SAPBEXresData 4" xfId="5220" xr:uid="{00000000-0005-0000-0000-00004E160000}"/>
    <cellStyle name="SAPBEXresData 5" xfId="4737" xr:uid="{00000000-0005-0000-0000-00004F160000}"/>
    <cellStyle name="SAPBEXresData 6" xfId="5673" xr:uid="{00000000-0005-0000-0000-000050160000}"/>
    <cellStyle name="SAPBEXresDataEmph" xfId="4277" xr:uid="{00000000-0005-0000-0000-000051160000}"/>
    <cellStyle name="SAPBEXresDataEmph 2" xfId="4278" xr:uid="{00000000-0005-0000-0000-000052160000}"/>
    <cellStyle name="SAPBEXresDataEmph 2 2" xfId="3796" xr:uid="{00000000-0005-0000-0000-000053160000}"/>
    <cellStyle name="SAPBEXresDataEmph 2 3" xfId="4879" xr:uid="{00000000-0005-0000-0000-000054160000}"/>
    <cellStyle name="SAPBEXresDataEmph 2 4" xfId="5185" xr:uid="{00000000-0005-0000-0000-000055160000}"/>
    <cellStyle name="SAPBEXresDataEmph 2 5" xfId="5676" xr:uid="{00000000-0005-0000-0000-000056160000}"/>
    <cellStyle name="SAPBEXresDataEmph 3" xfId="4375" xr:uid="{00000000-0005-0000-0000-000057160000}"/>
    <cellStyle name="SAPBEXresDataEmph 4" xfId="5219" xr:uid="{00000000-0005-0000-0000-000058160000}"/>
    <cellStyle name="SAPBEXresDataEmph 5" xfId="5048" xr:uid="{00000000-0005-0000-0000-000059160000}"/>
    <cellStyle name="SAPBEXresDataEmph 6" xfId="5675" xr:uid="{00000000-0005-0000-0000-00005A160000}"/>
    <cellStyle name="SAPBEXresItem" xfId="4279" xr:uid="{00000000-0005-0000-0000-00005B160000}"/>
    <cellStyle name="SAPBEXresItem 2" xfId="4280" xr:uid="{00000000-0005-0000-0000-00005C160000}"/>
    <cellStyle name="SAPBEXresItem 2 2" xfId="3795" xr:uid="{00000000-0005-0000-0000-00005D160000}"/>
    <cellStyle name="SAPBEXresItem 2 3" xfId="4878" xr:uid="{00000000-0005-0000-0000-00005E160000}"/>
    <cellStyle name="SAPBEXresItem 2 4" xfId="5390" xr:uid="{00000000-0005-0000-0000-00005F160000}"/>
    <cellStyle name="SAPBEXresItem 2 5" xfId="5678" xr:uid="{00000000-0005-0000-0000-000060160000}"/>
    <cellStyle name="SAPBEXresItem 3" xfId="4374" xr:uid="{00000000-0005-0000-0000-000061160000}"/>
    <cellStyle name="SAPBEXresItem 4" xfId="5218" xr:uid="{00000000-0005-0000-0000-000062160000}"/>
    <cellStyle name="SAPBEXresItem 5" xfId="5079" xr:uid="{00000000-0005-0000-0000-000063160000}"/>
    <cellStyle name="SAPBEXresItem 6" xfId="5677" xr:uid="{00000000-0005-0000-0000-000064160000}"/>
    <cellStyle name="SAPBEXresItemX" xfId="4281" xr:uid="{00000000-0005-0000-0000-000065160000}"/>
    <cellStyle name="SAPBEXresItemX 2" xfId="4373" xr:uid="{00000000-0005-0000-0000-000066160000}"/>
    <cellStyle name="SAPBEXresItemX 3" xfId="5217" xr:uid="{00000000-0005-0000-0000-000067160000}"/>
    <cellStyle name="SAPBEXresItemX 4" xfId="5047" xr:uid="{00000000-0005-0000-0000-000068160000}"/>
    <cellStyle name="SAPBEXresItemX 5" xfId="5679" xr:uid="{00000000-0005-0000-0000-000069160000}"/>
    <cellStyle name="SAPBEXstdData" xfId="4282" xr:uid="{00000000-0005-0000-0000-00006A160000}"/>
    <cellStyle name="SAPBEXstdData 2" xfId="4283" xr:uid="{00000000-0005-0000-0000-00006B160000}"/>
    <cellStyle name="SAPBEXstdData 2 2" xfId="4372" xr:uid="{00000000-0005-0000-0000-00006C160000}"/>
    <cellStyle name="SAPBEXstdData 2 3" xfId="5216" xr:uid="{00000000-0005-0000-0000-00006D160000}"/>
    <cellStyle name="SAPBEXstdData 2 4" xfId="4736" xr:uid="{00000000-0005-0000-0000-00006E160000}"/>
    <cellStyle name="SAPBEXstdData 2 5" xfId="5681" xr:uid="{00000000-0005-0000-0000-00006F160000}"/>
    <cellStyle name="SAPBEXstdData 3" xfId="3794" xr:uid="{00000000-0005-0000-0000-000070160000}"/>
    <cellStyle name="SAPBEXstdData 4" xfId="4877" xr:uid="{00000000-0005-0000-0000-000071160000}"/>
    <cellStyle name="SAPBEXstdData 5" xfId="4846" xr:uid="{00000000-0005-0000-0000-000072160000}"/>
    <cellStyle name="SAPBEXstdData 6" xfId="5680" xr:uid="{00000000-0005-0000-0000-000073160000}"/>
    <cellStyle name="SAPBEXstdDataEmph" xfId="4284" xr:uid="{00000000-0005-0000-0000-000074160000}"/>
    <cellStyle name="SAPBEXstdDataEmph 2" xfId="4285" xr:uid="{00000000-0005-0000-0000-000075160000}"/>
    <cellStyle name="SAPBEXstdDataEmph 2 2" xfId="4371" xr:uid="{00000000-0005-0000-0000-000076160000}"/>
    <cellStyle name="SAPBEXstdDataEmph 2 3" xfId="5215" xr:uid="{00000000-0005-0000-0000-000077160000}"/>
    <cellStyle name="SAPBEXstdDataEmph 2 4" xfId="5046" xr:uid="{00000000-0005-0000-0000-000078160000}"/>
    <cellStyle name="SAPBEXstdDataEmph 2 5" xfId="5683" xr:uid="{00000000-0005-0000-0000-000079160000}"/>
    <cellStyle name="SAPBEXstdDataEmph 3" xfId="3793" xr:uid="{00000000-0005-0000-0000-00007A160000}"/>
    <cellStyle name="SAPBEXstdDataEmph 4" xfId="4876" xr:uid="{00000000-0005-0000-0000-00007B160000}"/>
    <cellStyle name="SAPBEXstdDataEmph 5" xfId="4718" xr:uid="{00000000-0005-0000-0000-00007C160000}"/>
    <cellStyle name="SAPBEXstdDataEmph 6" xfId="5682" xr:uid="{00000000-0005-0000-0000-00007D160000}"/>
    <cellStyle name="SAPBEXstdItem" xfId="4286" xr:uid="{00000000-0005-0000-0000-00007E160000}"/>
    <cellStyle name="SAPBEXstdItem 2" xfId="4287" xr:uid="{00000000-0005-0000-0000-00007F160000}"/>
    <cellStyle name="SAPBEXstdItem 2 2" xfId="4370" xr:uid="{00000000-0005-0000-0000-000080160000}"/>
    <cellStyle name="SAPBEXstdItem 2 3" xfId="5214" xr:uid="{00000000-0005-0000-0000-000081160000}"/>
    <cellStyle name="SAPBEXstdItem 2 4" xfId="5078" xr:uid="{00000000-0005-0000-0000-000082160000}"/>
    <cellStyle name="SAPBEXstdItem 2 5" xfId="5685" xr:uid="{00000000-0005-0000-0000-000083160000}"/>
    <cellStyle name="SAPBEXstdItem 3" xfId="3792" xr:uid="{00000000-0005-0000-0000-000084160000}"/>
    <cellStyle name="SAPBEXstdItem 4" xfId="4875" xr:uid="{00000000-0005-0000-0000-000085160000}"/>
    <cellStyle name="SAPBEXstdItem 5" xfId="5184" xr:uid="{00000000-0005-0000-0000-000086160000}"/>
    <cellStyle name="SAPBEXstdItem 6" xfId="5684" xr:uid="{00000000-0005-0000-0000-000087160000}"/>
    <cellStyle name="SAPBEXstdItemX" xfId="4288" xr:uid="{00000000-0005-0000-0000-000088160000}"/>
    <cellStyle name="SAPBEXstdItemX 2" xfId="3791" xr:uid="{00000000-0005-0000-0000-000089160000}"/>
    <cellStyle name="SAPBEXstdItemX 3" xfId="4874" xr:uid="{00000000-0005-0000-0000-00008A160000}"/>
    <cellStyle name="SAPBEXstdItemX 4" xfId="5389" xr:uid="{00000000-0005-0000-0000-00008B160000}"/>
    <cellStyle name="SAPBEXstdItemX 5" xfId="5686" xr:uid="{00000000-0005-0000-0000-00008C160000}"/>
    <cellStyle name="SAPBEXtitle" xfId="4289" xr:uid="{00000000-0005-0000-0000-00008D160000}"/>
    <cellStyle name="SAPBEXtitle 2" xfId="4290" xr:uid="{00000000-0005-0000-0000-00008E160000}"/>
    <cellStyle name="SAPBEXtitle 2 2" xfId="3790" xr:uid="{00000000-0005-0000-0000-00008F160000}"/>
    <cellStyle name="SAPBEXtitle 2 3" xfId="4873" xr:uid="{00000000-0005-0000-0000-000090160000}"/>
    <cellStyle name="SAPBEXtitle 2 4" xfId="4845" xr:uid="{00000000-0005-0000-0000-000091160000}"/>
    <cellStyle name="SAPBEXtitle 2 5" xfId="5688" xr:uid="{00000000-0005-0000-0000-000092160000}"/>
    <cellStyle name="SAPBEXtitle 3" xfId="4369" xr:uid="{00000000-0005-0000-0000-000093160000}"/>
    <cellStyle name="SAPBEXtitle 4" xfId="5213" xr:uid="{00000000-0005-0000-0000-000094160000}"/>
    <cellStyle name="SAPBEXtitle 5" xfId="5045" xr:uid="{00000000-0005-0000-0000-000095160000}"/>
    <cellStyle name="SAPBEXtitle 6" xfId="5687" xr:uid="{00000000-0005-0000-0000-000096160000}"/>
    <cellStyle name="SAPBEXundefined" xfId="4291" xr:uid="{00000000-0005-0000-0000-000097160000}"/>
    <cellStyle name="SAPBEXundefined 2" xfId="4292" xr:uid="{00000000-0005-0000-0000-000098160000}"/>
    <cellStyle name="SAPBEXundefined 2 2" xfId="3789" xr:uid="{00000000-0005-0000-0000-000099160000}"/>
    <cellStyle name="SAPBEXundefined 2 3" xfId="4872" xr:uid="{00000000-0005-0000-0000-00009A160000}"/>
    <cellStyle name="SAPBEXundefined 2 4" xfId="4698" xr:uid="{00000000-0005-0000-0000-00009B160000}"/>
    <cellStyle name="SAPBEXundefined 2 5" xfId="5690" xr:uid="{00000000-0005-0000-0000-00009C160000}"/>
    <cellStyle name="SAPBEXundefined 3" xfId="4368" xr:uid="{00000000-0005-0000-0000-00009D160000}"/>
    <cellStyle name="SAPBEXundefined 4" xfId="5212" xr:uid="{00000000-0005-0000-0000-00009E160000}"/>
    <cellStyle name="SAPBEXundefined 5" xfId="4735" xr:uid="{00000000-0005-0000-0000-00009F160000}"/>
    <cellStyle name="SAPBEXundefined 6" xfId="5689" xr:uid="{00000000-0005-0000-0000-0000A0160000}"/>
    <cellStyle name="Satisfaisant" xfId="1882" xr:uid="{00000000-0005-0000-0000-0000A1160000}"/>
    <cellStyle name="Satisfaisant 2" xfId="3622" xr:uid="{00000000-0005-0000-0000-0000A2160000}"/>
    <cellStyle name="SEM-BPS-head" xfId="4293" xr:uid="{00000000-0005-0000-0000-0000A3160000}"/>
    <cellStyle name="SEM-BPS-key" xfId="4294" xr:uid="{00000000-0005-0000-0000-0000A4160000}"/>
    <cellStyle name="semestre" xfId="1883" xr:uid="{00000000-0005-0000-0000-0000A5160000}"/>
    <cellStyle name="semestre 2" xfId="3623" xr:uid="{00000000-0005-0000-0000-0000A6160000}"/>
    <cellStyle name="Separador de milhares [0]_meteorol (2)" xfId="1884" xr:uid="{00000000-0005-0000-0000-0000A7160000}"/>
    <cellStyle name="Sortie" xfId="1885" xr:uid="{00000000-0005-0000-0000-0000A8160000}"/>
    <cellStyle name="Sortie 2" xfId="3624" xr:uid="{00000000-0005-0000-0000-0000A9160000}"/>
    <cellStyle name="Sortie 2 2" xfId="4612" xr:uid="{00000000-0005-0000-0000-0000AA160000}"/>
    <cellStyle name="Sortie 2 3" xfId="4624" xr:uid="{00000000-0005-0000-0000-0000AB160000}"/>
    <cellStyle name="Sortie 2 4" xfId="5422" xr:uid="{00000000-0005-0000-0000-0000AC160000}"/>
    <cellStyle name="Sortie 2 5" xfId="4823" xr:uid="{00000000-0005-0000-0000-0000AD160000}"/>
    <cellStyle name="Sortie 2 6" xfId="5853" xr:uid="{00000000-0005-0000-0000-0000AE160000}"/>
    <cellStyle name="Sortie 3" xfId="4046" xr:uid="{00000000-0005-0000-0000-0000AF160000}"/>
    <cellStyle name="Sortie 4" xfId="4401" xr:uid="{00000000-0005-0000-0000-0000B0160000}"/>
    <cellStyle name="Sortie 5" xfId="4636" xr:uid="{00000000-0005-0000-0000-0000B1160000}"/>
    <cellStyle name="Sortie 6" xfId="4643" xr:uid="{00000000-0005-0000-0000-0000B2160000}"/>
    <cellStyle name="Sortie 7" xfId="5621" xr:uid="{00000000-0005-0000-0000-0000B3160000}"/>
    <cellStyle name="Spelling 1033,0" xfId="1886" xr:uid="{00000000-0005-0000-0000-0000B4160000}"/>
    <cellStyle name="Stub" xfId="1887" xr:uid="{00000000-0005-0000-0000-0000B5160000}"/>
    <cellStyle name="Stub 2" xfId="3625" xr:uid="{00000000-0005-0000-0000-0000B6160000}"/>
    <cellStyle name="Stub 2 2" xfId="4613" xr:uid="{00000000-0005-0000-0000-0000B7160000}"/>
    <cellStyle name="Stub 2 3" xfId="4625" xr:uid="{00000000-0005-0000-0000-0000B8160000}"/>
    <cellStyle name="Stub 2 4" xfId="5423" xr:uid="{00000000-0005-0000-0000-0000B9160000}"/>
    <cellStyle name="Stub 2 5" xfId="4999" xr:uid="{00000000-0005-0000-0000-0000BA160000}"/>
    <cellStyle name="Stub 2 6" xfId="5854" xr:uid="{00000000-0005-0000-0000-0000BB160000}"/>
    <cellStyle name="Stub 3" xfId="4047" xr:uid="{00000000-0005-0000-0000-0000BC160000}"/>
    <cellStyle name="Stub 4" xfId="4400" xr:uid="{00000000-0005-0000-0000-0000BD160000}"/>
    <cellStyle name="Stub 5" xfId="4743" xr:uid="{00000000-0005-0000-0000-0000BE160000}"/>
    <cellStyle name="Stub 6" xfId="5622" xr:uid="{00000000-0005-0000-0000-0000BF160000}"/>
    <cellStyle name="Stub 7" xfId="5911" xr:uid="{00000000-0005-0000-0000-0000C0160000}"/>
    <cellStyle name="Style 1" xfId="1888" xr:uid="{00000000-0005-0000-0000-0000C1160000}"/>
    <cellStyle name="Style 1 2" xfId="3626" xr:uid="{00000000-0005-0000-0000-0000C2160000}"/>
    <cellStyle name="style1559427869443" xfId="4631" xr:uid="{00000000-0005-0000-0000-0000C3160000}"/>
    <cellStyle name="style1561672794845" xfId="4630" xr:uid="{00000000-0005-0000-0000-0000C4160000}"/>
    <cellStyle name="style1561675568841" xfId="4628" xr:uid="{00000000-0005-0000-0000-0000C5160000}"/>
    <cellStyle name="style1561676265729" xfId="4629" xr:uid="{00000000-0005-0000-0000-0000C6160000}"/>
    <cellStyle name="tête chapitre" xfId="1889" xr:uid="{00000000-0005-0000-0000-0000C7160000}"/>
    <cellStyle name="tête chapitre 2" xfId="3627" xr:uid="{00000000-0005-0000-0000-0000C8160000}"/>
    <cellStyle name="Text" xfId="1890" xr:uid="{00000000-0005-0000-0000-0000C9160000}"/>
    <cellStyle name="Text 2" xfId="3628" xr:uid="{00000000-0005-0000-0000-0000CA160000}"/>
    <cellStyle name="Texte explicatif" xfId="1891" xr:uid="{00000000-0005-0000-0000-0000CB160000}"/>
    <cellStyle name="Texte explicatif 2" xfId="3629" xr:uid="{00000000-0005-0000-0000-0000CC160000}"/>
    <cellStyle name="Title" xfId="5857" builtinId="15" customBuiltin="1"/>
    <cellStyle name="Title 2" xfId="1892" xr:uid="{00000000-0005-0000-0000-0000CE160000}"/>
    <cellStyle name="Title 2 2" xfId="3630" xr:uid="{00000000-0005-0000-0000-0000CF160000}"/>
    <cellStyle name="Titre" xfId="1893" xr:uid="{00000000-0005-0000-0000-0000D0160000}"/>
    <cellStyle name="Titre 2" xfId="3631" xr:uid="{00000000-0005-0000-0000-0000D1160000}"/>
    <cellStyle name="Titre de la feuille" xfId="1894" xr:uid="{00000000-0005-0000-0000-0000D2160000}"/>
    <cellStyle name="Titre de la feuille 2" xfId="3632" xr:uid="{00000000-0005-0000-0000-0000D3160000}"/>
    <cellStyle name="Titre 1" xfId="1895" xr:uid="{00000000-0005-0000-0000-0000D4160000}"/>
    <cellStyle name="Titre 1 2" xfId="1896" xr:uid="{00000000-0005-0000-0000-0000D5160000}"/>
    <cellStyle name="Titre 1 2 2" xfId="3634" xr:uid="{00000000-0005-0000-0000-0000D6160000}"/>
    <cellStyle name="Titre 1 3" xfId="3633" xr:uid="{00000000-0005-0000-0000-0000D7160000}"/>
    <cellStyle name="Titre 2" xfId="1897" xr:uid="{00000000-0005-0000-0000-0000D8160000}"/>
    <cellStyle name="Titre 2 2" xfId="1898" xr:uid="{00000000-0005-0000-0000-0000D9160000}"/>
    <cellStyle name="Titre 2 2 2" xfId="3636" xr:uid="{00000000-0005-0000-0000-0000DA160000}"/>
    <cellStyle name="Titre 2 3" xfId="3635" xr:uid="{00000000-0005-0000-0000-0000DB160000}"/>
    <cellStyle name="Titre 3" xfId="1899" xr:uid="{00000000-0005-0000-0000-0000DC160000}"/>
    <cellStyle name="Titre 3 2" xfId="3637" xr:uid="{00000000-0005-0000-0000-0000DD160000}"/>
    <cellStyle name="Titre 4" xfId="1900" xr:uid="{00000000-0005-0000-0000-0000DE160000}"/>
    <cellStyle name="Titre 4 2" xfId="3638" xr:uid="{00000000-0005-0000-0000-0000DF160000}"/>
    <cellStyle name="Top" xfId="1901" xr:uid="{00000000-0005-0000-0000-0000E0160000}"/>
    <cellStyle name="Top 2" xfId="3639" xr:uid="{00000000-0005-0000-0000-0000E1160000}"/>
    <cellStyle name="Top 2 2" xfId="4614" xr:uid="{00000000-0005-0000-0000-0000E2160000}"/>
    <cellStyle name="Top 2 3" xfId="4626" xr:uid="{00000000-0005-0000-0000-0000E3160000}"/>
    <cellStyle name="Top 2 4" xfId="5433" xr:uid="{00000000-0005-0000-0000-0000E4160000}"/>
    <cellStyle name="Top 2 5" xfId="5367" xr:uid="{00000000-0005-0000-0000-0000E5160000}"/>
    <cellStyle name="Top 2 6" xfId="5855" xr:uid="{00000000-0005-0000-0000-0000E6160000}"/>
    <cellStyle name="Top 3" xfId="4048" xr:uid="{00000000-0005-0000-0000-0000E7160000}"/>
    <cellStyle name="Top 4" xfId="4399" xr:uid="{00000000-0005-0000-0000-0000E8160000}"/>
    <cellStyle name="Top 5" xfId="5269" xr:uid="{00000000-0005-0000-0000-0000E9160000}"/>
    <cellStyle name="Top 6" xfId="5623" xr:uid="{00000000-0005-0000-0000-0000EA160000}"/>
    <cellStyle name="Top 7" xfId="5912" xr:uid="{00000000-0005-0000-0000-0000EB160000}"/>
    <cellStyle name="Total" xfId="5873" builtinId="25" customBuiltin="1"/>
    <cellStyle name="Total 2" xfId="1902" xr:uid="{00000000-0005-0000-0000-0000ED160000}"/>
    <cellStyle name="Total 2 2" xfId="3640" xr:uid="{00000000-0005-0000-0000-0000EE160000}"/>
    <cellStyle name="Total 2 2 2" xfId="4615" xr:uid="{00000000-0005-0000-0000-0000EF160000}"/>
    <cellStyle name="Total 2 2 3" xfId="4627" xr:uid="{00000000-0005-0000-0000-0000F0160000}"/>
    <cellStyle name="Total 2 2 4" xfId="5434" xr:uid="{00000000-0005-0000-0000-0000F1160000}"/>
    <cellStyle name="Total 2 2 5" xfId="4822" xr:uid="{00000000-0005-0000-0000-0000F2160000}"/>
    <cellStyle name="Total 2 2 6" xfId="5856" xr:uid="{00000000-0005-0000-0000-0000F3160000}"/>
    <cellStyle name="Total 2 3" xfId="4049" xr:uid="{00000000-0005-0000-0000-0000F4160000}"/>
    <cellStyle name="Total 2 4" xfId="3822" xr:uid="{00000000-0005-0000-0000-0000F5160000}"/>
    <cellStyle name="Total 2 5" xfId="4928" xr:uid="{00000000-0005-0000-0000-0000F6160000}"/>
    <cellStyle name="Total 2 6" xfId="5033" xr:uid="{00000000-0005-0000-0000-0000F7160000}"/>
    <cellStyle name="Total 2 7" xfId="5624" xr:uid="{00000000-0005-0000-0000-0000F8160000}"/>
    <cellStyle name="Total 3" xfId="1903" xr:uid="{00000000-0005-0000-0000-0000F9160000}"/>
    <cellStyle name="Total 3 2" xfId="3641" xr:uid="{00000000-0005-0000-0000-0000FA160000}"/>
    <cellStyle name="Totals" xfId="1904" xr:uid="{00000000-0005-0000-0000-0000FB160000}"/>
    <cellStyle name="Totals 2" xfId="3642" xr:uid="{00000000-0005-0000-0000-0000FC160000}"/>
    <cellStyle name="Valuta (0)_LINEA GLOBALE" xfId="4295" xr:uid="{00000000-0005-0000-0000-0000FD160000}"/>
    <cellStyle name="Valuta_LINEA GLOBALE" xfId="4296" xr:uid="{00000000-0005-0000-0000-0000FE160000}"/>
    <cellStyle name="Vérification" xfId="1905" xr:uid="{00000000-0005-0000-0000-0000FF160000}"/>
    <cellStyle name="Vérification 2" xfId="3643" xr:uid="{00000000-0005-0000-0000-000000170000}"/>
    <cellStyle name="Vírgula 2" xfId="3650" xr:uid="{00000000-0005-0000-0000-000001170000}"/>
    <cellStyle name="Vírgula 2 2" xfId="4616" xr:uid="{00000000-0005-0000-0000-000002170000}"/>
    <cellStyle name="Vírgula_meteorol (2)" xfId="1906" xr:uid="{00000000-0005-0000-0000-000003170000}"/>
    <cellStyle name="Warning Text" xfId="5870" builtinId="11" customBuiltin="1"/>
    <cellStyle name="Warning Text 2" xfId="1907" xr:uid="{00000000-0005-0000-0000-000005170000}"/>
    <cellStyle name="Warning Text 2 2" xfId="3644" xr:uid="{00000000-0005-0000-0000-000006170000}"/>
    <cellStyle name="ДАТА" xfId="1908" xr:uid="{00000000-0005-0000-0000-000007170000}"/>
    <cellStyle name="ДАТА 2" xfId="3645" xr:uid="{00000000-0005-0000-0000-000008170000}"/>
    <cellStyle name="ДЕНЕЖНЫЙ_BOPENGC" xfId="1909" xr:uid="{00000000-0005-0000-0000-000009170000}"/>
    <cellStyle name="ЗАГОЛОВОК1" xfId="1910" xr:uid="{00000000-0005-0000-0000-00000A170000}"/>
    <cellStyle name="ЗАГОЛОВОК1 2" xfId="3646" xr:uid="{00000000-0005-0000-0000-00000B170000}"/>
    <cellStyle name="ЗАГОЛОВОК2" xfId="1911" xr:uid="{00000000-0005-0000-0000-00000C170000}"/>
    <cellStyle name="ЗАГОЛОВОК2 2" xfId="3647" xr:uid="{00000000-0005-0000-0000-00000D170000}"/>
    <cellStyle name="ИТОГОВЫЙ" xfId="1912" xr:uid="{00000000-0005-0000-0000-00000E170000}"/>
    <cellStyle name="ИТОГОВЫЙ 2" xfId="3648" xr:uid="{00000000-0005-0000-0000-00000F170000}"/>
    <cellStyle name="Обычный_BOPENGC" xfId="1913" xr:uid="{00000000-0005-0000-0000-000010170000}"/>
    <cellStyle name="ПРОЦЕНТНЫЙ_BOPENGC" xfId="1914" xr:uid="{00000000-0005-0000-0000-000011170000}"/>
    <cellStyle name="ТЕКСТ" xfId="1915" xr:uid="{00000000-0005-0000-0000-000012170000}"/>
    <cellStyle name="ТЕКСТ 2" xfId="3649" xr:uid="{00000000-0005-0000-0000-000013170000}"/>
    <cellStyle name="ФИКСИРОВАННЫЙ" xfId="1916" xr:uid="{00000000-0005-0000-0000-000014170000}"/>
    <cellStyle name="ФИНАНСОВЫЙ_BOPENGC" xfId="1917" xr:uid="{00000000-0005-0000-0000-000015170000}"/>
    <cellStyle name="ارتباط تشعبي متبع_قطاعات" xfId="1918" xr:uid="{00000000-0005-0000-0000-000016170000}"/>
    <cellStyle name="ارتباط تشعبي_a" xfId="1919" xr:uid="{00000000-0005-0000-0000-000017170000}"/>
    <cellStyle name="عادي_2002 2003 الرابع" xfId="1920" xr:uid="{00000000-0005-0000-0000-000018170000}"/>
    <cellStyle name="عملة [0]_2002 2003 الرابع" xfId="1921" xr:uid="{00000000-0005-0000-0000-000019170000}"/>
    <cellStyle name="عملة_2002 2003 الرابع" xfId="1922" xr:uid="{00000000-0005-0000-0000-00001A170000}"/>
    <cellStyle name="فاصلة [0]_2002 2003 الرابع" xfId="1923" xr:uid="{00000000-0005-0000-0000-00001B170000}"/>
    <cellStyle name="فاصلة_2002 2003 الرابع" xfId="1924" xr:uid="{00000000-0005-0000-0000-00001C170000}"/>
  </cellStyles>
  <dxfs count="0"/>
  <tableStyles count="0" defaultTableStyle="TableStyleMedium2" defaultPivotStyle="PivotStyleLight16"/>
  <colors>
    <mruColors>
      <color rgb="FF0000FF"/>
      <color rgb="FFFF66FF"/>
      <color rgb="FFCC00CC"/>
      <color rgb="FF66FF33"/>
      <color rgb="FF990BC5"/>
      <color rgb="FF33CCFF"/>
      <color rgb="FF969696"/>
      <color rgb="FF66FFCC"/>
      <color rgb="FFC0C0C0"/>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85725</xdr:colOff>
      <xdr:row>9</xdr:row>
      <xdr:rowOff>9525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90500"/>
          <a:ext cx="8220075" cy="1533525"/>
        </a:xfrm>
        <a:prstGeom prst="rect">
          <a:avLst/>
        </a:prstGeom>
        <a:noFill/>
      </xdr:spPr>
    </xdr:pic>
    <xdr:clientData/>
  </xdr:twoCellAnchor>
  <xdr:twoCellAnchor editAs="oneCell">
    <xdr:from>
      <xdr:col>4</xdr:col>
      <xdr:colOff>152399</xdr:colOff>
      <xdr:row>14</xdr:row>
      <xdr:rowOff>171452</xdr:rowOff>
    </xdr:from>
    <xdr:to>
      <xdr:col>11</xdr:col>
      <xdr:colOff>374650</xdr:colOff>
      <xdr:row>37</xdr:row>
      <xdr:rowOff>97756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476499" y="3019427"/>
          <a:ext cx="4289426" cy="43078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D12:M14"/>
  <sheetViews>
    <sheetView topLeftCell="A15" workbookViewId="0">
      <selection activeCell="O20" sqref="O20"/>
    </sheetView>
  </sheetViews>
  <sheetFormatPr defaultColWidth="8.77734375" defaultRowHeight="14.4"/>
  <sheetData>
    <row r="12" spans="4:13">
      <c r="D12" s="857" t="s">
        <v>0</v>
      </c>
      <c r="E12" s="858"/>
      <c r="F12" s="858"/>
      <c r="G12" s="858"/>
      <c r="H12" s="858"/>
      <c r="I12" s="858"/>
      <c r="J12" s="858"/>
      <c r="K12" s="858"/>
      <c r="L12" s="858"/>
      <c r="M12" s="858"/>
    </row>
    <row r="13" spans="4:13">
      <c r="D13" s="858"/>
      <c r="E13" s="858"/>
      <c r="F13" s="858"/>
      <c r="G13" s="858"/>
      <c r="H13" s="858"/>
      <c r="I13" s="858"/>
      <c r="J13" s="858"/>
      <c r="K13" s="858"/>
      <c r="L13" s="858"/>
      <c r="M13" s="858"/>
    </row>
    <row r="14" spans="4:13" ht="29.25" customHeight="1">
      <c r="D14" s="858"/>
      <c r="E14" s="858"/>
      <c r="F14" s="858"/>
      <c r="G14" s="858"/>
      <c r="H14" s="858"/>
      <c r="I14" s="858"/>
      <c r="J14" s="858"/>
      <c r="K14" s="858"/>
      <c r="L14" s="858"/>
      <c r="M14" s="858"/>
    </row>
  </sheetData>
  <mergeCells count="1">
    <mergeCell ref="D12:M14"/>
  </mergeCells>
  <pageMargins left="0.7" right="0.7" top="0.75" bottom="0.75" header="0.3" footer="0.3"/>
  <pageSetup scale="82" orientation="landscape" r:id="rId1"/>
  <headerFoot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8"/>
  <sheetViews>
    <sheetView workbookViewId="0">
      <selection activeCell="N3" sqref="N3"/>
    </sheetView>
  </sheetViews>
  <sheetFormatPr defaultColWidth="9.21875" defaultRowHeight="14.4"/>
  <cols>
    <col min="1" max="1" width="33.77734375" customWidth="1"/>
    <col min="2" max="12" width="7" customWidth="1"/>
  </cols>
  <sheetData>
    <row r="1" spans="1:14">
      <c r="A1" s="29" t="s">
        <v>766</v>
      </c>
      <c r="B1" s="29"/>
      <c r="C1" s="29"/>
      <c r="D1" s="29"/>
      <c r="E1" s="29"/>
      <c r="F1" s="29"/>
      <c r="G1" s="29"/>
      <c r="H1" s="29"/>
      <c r="I1" s="29"/>
      <c r="J1" s="29"/>
      <c r="K1" s="29"/>
      <c r="L1" s="29"/>
    </row>
    <row r="2" spans="1:14" ht="15" thickBot="1">
      <c r="A2" s="33"/>
      <c r="B2" s="11"/>
      <c r="C2" s="11"/>
      <c r="D2" s="11"/>
      <c r="E2" s="11"/>
      <c r="F2" s="11"/>
      <c r="G2" s="11"/>
      <c r="H2" s="11"/>
      <c r="I2" s="11"/>
      <c r="J2" s="11"/>
      <c r="K2" s="11"/>
      <c r="L2" s="11"/>
    </row>
    <row r="3" spans="1:14" ht="15" customHeight="1">
      <c r="A3" s="158" t="s">
        <v>187</v>
      </c>
      <c r="B3" s="159">
        <v>2014</v>
      </c>
      <c r="C3" s="159">
        <v>2015</v>
      </c>
      <c r="D3" s="159">
        <v>2016</v>
      </c>
      <c r="E3" s="159">
        <v>2017</v>
      </c>
      <c r="F3" s="159">
        <v>2018</v>
      </c>
      <c r="G3" s="159">
        <v>2019</v>
      </c>
      <c r="H3" s="159">
        <v>2020</v>
      </c>
      <c r="I3" s="159">
        <v>2021</v>
      </c>
      <c r="J3" s="159">
        <v>2022</v>
      </c>
      <c r="K3" s="159">
        <v>2023</v>
      </c>
      <c r="L3" s="343">
        <v>2024</v>
      </c>
      <c r="N3" s="856" t="s">
        <v>166</v>
      </c>
    </row>
    <row r="4" spans="1:14">
      <c r="A4" s="162" t="s">
        <v>167</v>
      </c>
      <c r="B4" s="101">
        <v>3.2735247208931422</v>
      </c>
      <c r="C4" s="101">
        <v>3.0114667387359564</v>
      </c>
      <c r="D4" s="101">
        <v>3.0808440463251001</v>
      </c>
      <c r="E4" s="101">
        <v>3.1123877395193249</v>
      </c>
      <c r="F4" s="101">
        <v>3.1418597270707713</v>
      </c>
      <c r="G4" s="101">
        <v>3.1623931623931623</v>
      </c>
      <c r="H4" s="101">
        <v>3.1549295774647885</v>
      </c>
      <c r="I4" s="101">
        <v>3.1162656214861695</v>
      </c>
      <c r="J4" s="101">
        <v>3.081284855282425</v>
      </c>
      <c r="K4" s="101">
        <v>3.0466058151484008</v>
      </c>
      <c r="L4" s="507">
        <v>3.0122602217398953</v>
      </c>
    </row>
    <row r="5" spans="1:14">
      <c r="A5" s="162" t="s">
        <v>168</v>
      </c>
      <c r="B5" s="101">
        <v>1.8577318610492524</v>
      </c>
      <c r="C5" s="101">
        <v>1.70288000744428</v>
      </c>
      <c r="D5" s="101">
        <v>1.5462738460130714</v>
      </c>
      <c r="E5" s="101">
        <v>1.5452538631346662</v>
      </c>
      <c r="F5" s="101">
        <v>1.5394853593611277</v>
      </c>
      <c r="G5" s="101">
        <v>1.5205138288111235</v>
      </c>
      <c r="H5" s="101">
        <v>2.2034430815579995</v>
      </c>
      <c r="I5" s="101">
        <v>1.4992649588558062</v>
      </c>
      <c r="J5" s="101">
        <v>-2.1283657635978996</v>
      </c>
      <c r="K5" s="101">
        <v>1.3988978380669777</v>
      </c>
      <c r="L5" s="507">
        <v>1.4214046822742474</v>
      </c>
    </row>
    <row r="6" spans="1:14">
      <c r="A6" s="162" t="s">
        <v>188</v>
      </c>
      <c r="B6" s="101">
        <v>2.6881720430107525</v>
      </c>
      <c r="C6" s="101">
        <v>2.74869109947644</v>
      </c>
      <c r="D6" s="101">
        <v>2.6751592356687901</v>
      </c>
      <c r="E6" s="101">
        <v>-5.9553349875930524</v>
      </c>
      <c r="F6" s="101">
        <v>2.3746701846965697</v>
      </c>
      <c r="G6" s="101">
        <v>2.3195876288659796</v>
      </c>
      <c r="H6" s="101">
        <v>2.3929471032745591</v>
      </c>
      <c r="I6" s="101">
        <v>2.3370233702337022</v>
      </c>
      <c r="J6" s="101">
        <v>0.24038461538461539</v>
      </c>
      <c r="K6" s="101">
        <v>1.9184652278177456</v>
      </c>
      <c r="L6" s="507">
        <v>2</v>
      </c>
      <c r="M6" s="48"/>
    </row>
    <row r="7" spans="1:14">
      <c r="A7" s="163" t="s">
        <v>189</v>
      </c>
      <c r="B7" s="101">
        <v>3.3991200815291687</v>
      </c>
      <c r="C7" s="101">
        <v>2.1983965767996443</v>
      </c>
      <c r="D7" s="101">
        <v>4.9279044057111943</v>
      </c>
      <c r="E7" s="101">
        <v>3.1025824964131994</v>
      </c>
      <c r="F7" s="101">
        <v>3.4223343190120019</v>
      </c>
      <c r="G7" s="101">
        <v>3.421561619644284</v>
      </c>
      <c r="H7" s="101">
        <v>3.4252492707369875</v>
      </c>
      <c r="I7" s="101">
        <v>3.4297394773823915</v>
      </c>
      <c r="J7" s="101">
        <v>3.2000912140013495</v>
      </c>
      <c r="K7" s="101">
        <v>3.2002946186070065</v>
      </c>
      <c r="L7" s="507">
        <v>3.2063234336387398</v>
      </c>
    </row>
    <row r="8" spans="1:14">
      <c r="A8" s="162" t="s">
        <v>172</v>
      </c>
      <c r="B8" s="101">
        <v>1.1893870082342177</v>
      </c>
      <c r="C8" s="101">
        <v>1.1754068716094033</v>
      </c>
      <c r="D8" s="101">
        <v>1.161751563896336</v>
      </c>
      <c r="E8" s="101">
        <v>-3.4452296819787986</v>
      </c>
      <c r="F8" s="101">
        <v>2.4702653247941448</v>
      </c>
      <c r="G8" s="101">
        <v>1.25</v>
      </c>
      <c r="H8" s="101">
        <v>1.1463844797178129</v>
      </c>
      <c r="I8" s="101">
        <v>1.1333914559721012</v>
      </c>
      <c r="J8" s="101">
        <v>1.2068965517241379</v>
      </c>
      <c r="K8" s="101">
        <v>1.1887563884156647</v>
      </c>
      <c r="L8" s="507">
        <v>1.2061894548283083</v>
      </c>
    </row>
    <row r="9" spans="1:14">
      <c r="A9" s="162" t="s">
        <v>173</v>
      </c>
      <c r="B9" s="101">
        <v>0.41928721174004197</v>
      </c>
      <c r="C9" s="101">
        <v>0.41753653444676403</v>
      </c>
      <c r="D9" s="101">
        <v>0.9355509355509356</v>
      </c>
      <c r="E9" s="101">
        <v>0.56642636457260553</v>
      </c>
      <c r="F9" s="101">
        <v>11.776753712237584</v>
      </c>
      <c r="G9" s="101">
        <v>-2.6568941823179109</v>
      </c>
      <c r="H9" s="101">
        <v>-3.5294117647058822</v>
      </c>
      <c r="I9" s="101">
        <v>1.3170731707317074</v>
      </c>
      <c r="J9" s="101">
        <v>0.64910929224843383</v>
      </c>
      <c r="K9" s="101">
        <v>0.59880926982389848</v>
      </c>
      <c r="L9" s="507">
        <v>11.126961483594865</v>
      </c>
    </row>
    <row r="10" spans="1:14">
      <c r="A10" s="162" t="s">
        <v>174</v>
      </c>
      <c r="B10" s="101">
        <v>2.7103745078289534</v>
      </c>
      <c r="C10" s="101">
        <v>2.7012570205937414</v>
      </c>
      <c r="D10" s="101">
        <v>2.6822916666666665</v>
      </c>
      <c r="E10" s="101">
        <v>2.6714007946571985</v>
      </c>
      <c r="F10" s="101">
        <v>5.9256360642239585</v>
      </c>
      <c r="G10" s="101">
        <v>2.6813399816715044</v>
      </c>
      <c r="H10" s="101">
        <v>2.9209748293932001</v>
      </c>
      <c r="I10" s="101">
        <v>3.6292804581469369</v>
      </c>
      <c r="J10" s="101">
        <v>3.046586879398026</v>
      </c>
      <c r="K10" s="101">
        <v>3.0264887766734887</v>
      </c>
      <c r="L10" s="507">
        <v>2.9984957379241184</v>
      </c>
      <c r="M10" t="s">
        <v>76</v>
      </c>
    </row>
    <row r="11" spans="1:14">
      <c r="A11" s="162" t="s">
        <v>175</v>
      </c>
      <c r="B11" s="101">
        <v>3.1860024809035714</v>
      </c>
      <c r="C11" s="101">
        <v>3.2015185068016447</v>
      </c>
      <c r="D11" s="101">
        <v>3.2002942799337872</v>
      </c>
      <c r="E11" s="101">
        <v>3.2079843165211197</v>
      </c>
      <c r="F11" s="101">
        <v>1.0979623553790352</v>
      </c>
      <c r="G11" s="101">
        <v>2.5138084129988436</v>
      </c>
      <c r="H11" s="101">
        <v>2.469055167632058</v>
      </c>
      <c r="I11" s="101">
        <v>2.4315294429844956</v>
      </c>
      <c r="J11" s="101">
        <v>2.3994095597621041</v>
      </c>
      <c r="K11" s="101">
        <v>2.3672517395198369</v>
      </c>
      <c r="L11" s="507">
        <v>2.3271075214538111</v>
      </c>
    </row>
    <row r="12" spans="1:14">
      <c r="A12" s="162" t="s">
        <v>176</v>
      </c>
      <c r="B12" s="101">
        <v>7.9744816586921854E-2</v>
      </c>
      <c r="C12" s="117">
        <v>7.9681274900398405E-2</v>
      </c>
      <c r="D12" s="117">
        <v>0</v>
      </c>
      <c r="E12" s="117">
        <v>7.9617834394904469E-2</v>
      </c>
      <c r="F12" s="117">
        <v>0</v>
      </c>
      <c r="G12" s="117">
        <v>-7.9554494828957836E-2</v>
      </c>
      <c r="H12" s="117">
        <v>0</v>
      </c>
      <c r="I12" s="117">
        <v>-7.9617834394904469E-2</v>
      </c>
      <c r="J12" s="117">
        <v>-0.31872509960159362</v>
      </c>
      <c r="K12" s="117">
        <v>-0.23980815347721821</v>
      </c>
      <c r="L12" s="180">
        <v>-0.24038461538461539</v>
      </c>
    </row>
    <row r="13" spans="1:14">
      <c r="A13" s="162" t="s">
        <v>177</v>
      </c>
      <c r="B13" s="101">
        <v>2.7735651875851088</v>
      </c>
      <c r="C13" s="101">
        <v>2.7393624179485965</v>
      </c>
      <c r="D13" s="101">
        <v>2.7041138318614344</v>
      </c>
      <c r="E13" s="101">
        <v>5.6251824361859857</v>
      </c>
      <c r="F13" s="101">
        <v>2.4220709423145825</v>
      </c>
      <c r="G13" s="101">
        <v>2.5606940460365211</v>
      </c>
      <c r="H13" s="101">
        <v>2.5513336516815608</v>
      </c>
      <c r="I13" s="101">
        <v>2.5477283310051222</v>
      </c>
      <c r="J13" s="101">
        <v>2.5428126621691751</v>
      </c>
      <c r="K13" s="101">
        <v>2.5398532388663968</v>
      </c>
      <c r="L13" s="507">
        <v>2.5417193621024707</v>
      </c>
    </row>
    <row r="14" spans="1:14">
      <c r="A14" s="162" t="s">
        <v>178</v>
      </c>
      <c r="B14" s="101">
        <v>1.9125683060109291</v>
      </c>
      <c r="C14" s="101">
        <v>1.9213583556747096</v>
      </c>
      <c r="D14" s="101">
        <v>7.8035949145111791</v>
      </c>
      <c r="E14" s="101">
        <v>-3.6600244001626674</v>
      </c>
      <c r="F14" s="101">
        <v>1.8995356690586744</v>
      </c>
      <c r="G14" s="101">
        <v>1.8641259320629662</v>
      </c>
      <c r="H14" s="101">
        <v>1.8300122000813337</v>
      </c>
      <c r="I14" s="101">
        <v>6.4870551695035914</v>
      </c>
      <c r="J14" s="101">
        <v>6.465885687077022</v>
      </c>
      <c r="K14" s="101">
        <v>6.4658856870769528</v>
      </c>
      <c r="L14" s="507">
        <v>0.25142262724238645</v>
      </c>
    </row>
    <row r="15" spans="1:14">
      <c r="A15" s="162" t="s">
        <v>179</v>
      </c>
      <c r="B15" s="101">
        <v>1.5675549478037516</v>
      </c>
      <c r="C15" s="101">
        <v>2.254840792915862</v>
      </c>
      <c r="D15" s="101">
        <v>1.3466211370278101</v>
      </c>
      <c r="E15" s="101">
        <v>1.2315557104682202</v>
      </c>
      <c r="F15" s="101">
        <v>0.9588598019677983</v>
      </c>
      <c r="G15" s="101">
        <v>0.891879043426138</v>
      </c>
      <c r="H15" s="101">
        <v>0.85736235595390864</v>
      </c>
      <c r="I15" s="101">
        <v>0.80843371046697443</v>
      </c>
      <c r="J15" s="101">
        <v>20.897056156682588</v>
      </c>
      <c r="K15" s="101">
        <v>0</v>
      </c>
      <c r="L15" s="507">
        <v>-0.18916666666666987</v>
      </c>
    </row>
    <row r="16" spans="1:14">
      <c r="A16" s="162" t="s">
        <v>180</v>
      </c>
      <c r="B16" s="101">
        <v>1.6238334487752426</v>
      </c>
      <c r="C16" s="101">
        <v>1.5180170046133588</v>
      </c>
      <c r="D16" s="101">
        <v>1.3770338898349885</v>
      </c>
      <c r="E16" s="101">
        <v>1.3727473319656169</v>
      </c>
      <c r="F16" s="101">
        <v>1.4475060079184088</v>
      </c>
      <c r="G16" s="101">
        <v>1.4660673304562195</v>
      </c>
      <c r="H16" s="101">
        <v>1.3661168456012638</v>
      </c>
      <c r="I16" s="101">
        <v>0.90537503533840502</v>
      </c>
      <c r="J16" s="101">
        <v>1.0497366759788544</v>
      </c>
      <c r="K16" s="101">
        <v>1.1686441548298998</v>
      </c>
      <c r="L16" s="507">
        <v>1.2184542132096692</v>
      </c>
    </row>
    <row r="17" spans="1:14">
      <c r="A17" s="163" t="s">
        <v>190</v>
      </c>
      <c r="B17" s="101">
        <v>3.1818966261109671</v>
      </c>
      <c r="C17" s="101">
        <v>3.1945809203236393</v>
      </c>
      <c r="D17" s="101">
        <v>3.2071152170830044</v>
      </c>
      <c r="E17" s="101">
        <v>3.1663460405951867</v>
      </c>
      <c r="F17" s="101">
        <v>3.1281514603748457</v>
      </c>
      <c r="G17" s="101">
        <v>3.121828816029816</v>
      </c>
      <c r="H17" s="101">
        <v>3.1257268612120019</v>
      </c>
      <c r="I17" s="101">
        <v>3.129879593323849</v>
      </c>
      <c r="J17" s="101">
        <v>3.8678375559368843</v>
      </c>
      <c r="K17" s="101">
        <v>4.3324805251346241</v>
      </c>
      <c r="L17" s="507">
        <v>2.8909475686196253</v>
      </c>
    </row>
    <row r="18" spans="1:14">
      <c r="A18" s="162" t="s">
        <v>182</v>
      </c>
      <c r="B18" s="101">
        <v>3.0385198099626249</v>
      </c>
      <c r="C18" s="101">
        <v>2.9992714657184525</v>
      </c>
      <c r="D18" s="101">
        <v>2.9726045235510954</v>
      </c>
      <c r="E18" s="101">
        <v>2.9581364442050915</v>
      </c>
      <c r="F18" s="101">
        <v>2.9410805542549987</v>
      </c>
      <c r="G18" s="101">
        <v>2.9219338075240486</v>
      </c>
      <c r="H18" s="101">
        <v>2.9011514070860898</v>
      </c>
      <c r="I18" s="101">
        <v>2.8801892401532481</v>
      </c>
      <c r="J18" s="101">
        <v>7.0262387723501307</v>
      </c>
      <c r="K18" s="101">
        <v>5.1999999999999975</v>
      </c>
      <c r="L18" s="507">
        <v>5.2000000000000011</v>
      </c>
    </row>
    <row r="19" spans="1:14">
      <c r="A19" s="162" t="s">
        <v>183</v>
      </c>
      <c r="B19" s="101">
        <v>1.4999999999999838</v>
      </c>
      <c r="C19" s="101">
        <v>1.5000000000000009</v>
      </c>
      <c r="D19" s="101">
        <v>1.4999999999999929</v>
      </c>
      <c r="E19" s="101">
        <v>1.4999999999999876</v>
      </c>
      <c r="F19" s="101">
        <v>1.4999999999999907</v>
      </c>
      <c r="G19" s="101">
        <v>1.4999999999999907</v>
      </c>
      <c r="H19" s="101">
        <v>1.4999999999999858</v>
      </c>
      <c r="I19" s="101">
        <v>1.4999999999999953</v>
      </c>
      <c r="J19" s="101">
        <v>1.6389527168282176</v>
      </c>
      <c r="K19" s="101">
        <v>1.637536755654553</v>
      </c>
      <c r="L19" s="507">
        <v>1.6051836724481503</v>
      </c>
    </row>
    <row r="20" spans="1:14" ht="15" thickBot="1">
      <c r="A20" s="164" t="s">
        <v>191</v>
      </c>
      <c r="B20" s="165">
        <v>2.7672623188001033</v>
      </c>
      <c r="C20" s="165">
        <v>2.4100341491379145</v>
      </c>
      <c r="D20" s="165">
        <v>3.1589219264149246</v>
      </c>
      <c r="E20" s="165">
        <v>2.7878322188926443</v>
      </c>
      <c r="F20" s="165">
        <v>2.9024112067246008</v>
      </c>
      <c r="G20" s="165">
        <v>2.6722502418685941</v>
      </c>
      <c r="H20" s="165">
        <v>2.6767222109741118</v>
      </c>
      <c r="I20" s="165">
        <v>2.7113673096012669</v>
      </c>
      <c r="J20" s="165">
        <v>2.9277625903239901</v>
      </c>
      <c r="K20" s="165">
        <v>2.9597764495103118</v>
      </c>
      <c r="L20" s="508">
        <v>2.7514736082471782</v>
      </c>
      <c r="N20" s="12"/>
    </row>
    <row r="21" spans="1:14">
      <c r="A21" s="24"/>
      <c r="B21" s="24"/>
      <c r="C21" s="24"/>
      <c r="D21" s="24"/>
      <c r="E21" s="24"/>
      <c r="F21" s="24"/>
      <c r="G21" s="24"/>
      <c r="H21" s="24"/>
      <c r="I21" s="24"/>
      <c r="J21" s="24"/>
      <c r="K21" s="24"/>
      <c r="L21" s="24"/>
    </row>
    <row r="22" spans="1:14">
      <c r="A22" s="136" t="s">
        <v>192</v>
      </c>
      <c r="B22" s="15"/>
      <c r="C22" s="15"/>
      <c r="D22" s="15"/>
      <c r="E22" s="15"/>
      <c r="F22" s="15"/>
      <c r="G22" s="15"/>
      <c r="H22" s="15"/>
      <c r="I22" s="15"/>
      <c r="J22" s="15"/>
      <c r="K22" s="15"/>
      <c r="L22" s="15"/>
    </row>
    <row r="23" spans="1:14">
      <c r="A23" s="866" t="s">
        <v>193</v>
      </c>
      <c r="B23" s="866"/>
      <c r="C23" s="866"/>
      <c r="D23" s="866"/>
      <c r="E23" s="866"/>
      <c r="F23" s="866"/>
      <c r="G23" s="866"/>
      <c r="H23" s="866"/>
      <c r="I23" s="866"/>
      <c r="J23" s="866"/>
      <c r="K23" s="866"/>
      <c r="L23" s="866"/>
    </row>
    <row r="24" spans="1:14">
      <c r="A24" s="866"/>
      <c r="B24" s="866"/>
      <c r="C24" s="866"/>
      <c r="D24" s="866"/>
      <c r="E24" s="866"/>
      <c r="F24" s="866"/>
      <c r="G24" s="866"/>
      <c r="H24" s="866"/>
      <c r="I24" s="866"/>
      <c r="J24" s="866"/>
      <c r="K24" s="866"/>
      <c r="L24" s="866"/>
    </row>
    <row r="25" spans="1:14">
      <c r="A25" s="141"/>
      <c r="B25" s="28"/>
      <c r="C25" s="28"/>
      <c r="D25" s="28"/>
      <c r="E25" s="28"/>
      <c r="F25" s="28"/>
      <c r="G25" s="28"/>
      <c r="H25" s="28"/>
      <c r="I25" s="28"/>
      <c r="J25" s="28"/>
      <c r="K25" s="28"/>
      <c r="L25" s="28"/>
    </row>
    <row r="26" spans="1:14">
      <c r="A26" s="142" t="s">
        <v>186</v>
      </c>
      <c r="B26" s="28"/>
      <c r="C26" s="28"/>
      <c r="D26" s="28"/>
      <c r="E26" s="28"/>
      <c r="F26" s="28"/>
      <c r="G26" s="28"/>
      <c r="H26" s="28"/>
      <c r="I26" s="28"/>
      <c r="J26" s="28"/>
      <c r="K26" s="28"/>
      <c r="L26" s="28"/>
    </row>
    <row r="27" spans="1:14">
      <c r="B27" s="28"/>
      <c r="C27" s="28"/>
      <c r="D27" s="28"/>
      <c r="E27" s="28"/>
      <c r="F27" s="28"/>
      <c r="G27" s="28"/>
      <c r="H27" s="28"/>
      <c r="I27" s="28"/>
      <c r="J27" s="28"/>
      <c r="K27" s="28"/>
      <c r="L27" s="28"/>
    </row>
    <row r="28" spans="1:14">
      <c r="B28" s="28"/>
      <c r="C28" s="28"/>
      <c r="D28" s="28"/>
      <c r="E28" s="28"/>
      <c r="F28" s="28"/>
      <c r="G28" s="28"/>
      <c r="H28" s="28"/>
      <c r="I28" s="28"/>
      <c r="J28" s="28"/>
      <c r="K28" s="28"/>
      <c r="L28" s="28"/>
    </row>
  </sheetData>
  <mergeCells count="1">
    <mergeCell ref="A23:L24"/>
  </mergeCells>
  <hyperlinks>
    <hyperlink ref="N3" location="'TC1'!A1" display="Back to Content Page" xr:uid="{4E67BE0D-A5A1-4816-BF07-D278A12FE117}"/>
  </hyperlinks>
  <pageMargins left="0.7" right="0.7" top="0.75" bottom="0.75" header="0.3" footer="0.3"/>
  <pageSetup orientation="landscape" r:id="rId1"/>
  <headerFooter>
    <oddFooter>&amp;C&amp;P</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163D-EF42-466D-9572-9F6857CE595C}">
  <dimension ref="A1:AC66"/>
  <sheetViews>
    <sheetView topLeftCell="P1" workbookViewId="0">
      <selection activeCell="AC3" sqref="AC3"/>
    </sheetView>
  </sheetViews>
  <sheetFormatPr defaultRowHeight="14.4"/>
  <cols>
    <col min="1" max="1" width="31.21875" bestFit="1" customWidth="1"/>
    <col min="2" max="2" width="14.77734375" customWidth="1"/>
    <col min="3" max="25" width="11.77734375" bestFit="1" customWidth="1"/>
  </cols>
  <sheetData>
    <row r="1" spans="1:29">
      <c r="A1" s="16" t="s">
        <v>786</v>
      </c>
    </row>
    <row r="2" spans="1:29" ht="15" thickBot="1"/>
    <row r="3" spans="1:29">
      <c r="A3" s="834" t="s">
        <v>625</v>
      </c>
      <c r="B3" s="835">
        <v>2000</v>
      </c>
      <c r="C3" s="835">
        <v>2001</v>
      </c>
      <c r="D3" s="835">
        <v>2002</v>
      </c>
      <c r="E3" s="835">
        <v>2003</v>
      </c>
      <c r="F3" s="835">
        <v>2004</v>
      </c>
      <c r="G3" s="835">
        <v>2005</v>
      </c>
      <c r="H3" s="835">
        <v>2006</v>
      </c>
      <c r="I3" s="835">
        <v>2007</v>
      </c>
      <c r="J3" s="835">
        <v>2008</v>
      </c>
      <c r="K3" s="835">
        <v>2009</v>
      </c>
      <c r="L3" s="835">
        <v>2010</v>
      </c>
      <c r="M3" s="835">
        <v>2011</v>
      </c>
      <c r="N3" s="835">
        <v>2012</v>
      </c>
      <c r="O3" s="835">
        <v>2013</v>
      </c>
      <c r="P3" s="835">
        <v>2014</v>
      </c>
      <c r="Q3" s="835">
        <v>2015</v>
      </c>
      <c r="R3" s="835">
        <v>2016</v>
      </c>
      <c r="S3" s="835">
        <v>2017</v>
      </c>
      <c r="T3" s="835">
        <v>2018</v>
      </c>
      <c r="U3" s="835">
        <v>2019</v>
      </c>
      <c r="V3" s="835">
        <v>2020</v>
      </c>
      <c r="W3" s="835">
        <v>2021</v>
      </c>
      <c r="X3" s="835">
        <v>2022</v>
      </c>
      <c r="Y3" s="835">
        <v>2023</v>
      </c>
      <c r="Z3" s="836">
        <v>2024</v>
      </c>
      <c r="AC3" s="856" t="s">
        <v>166</v>
      </c>
    </row>
    <row r="4" spans="1:29">
      <c r="A4" s="837" t="s">
        <v>167</v>
      </c>
      <c r="B4" s="489"/>
      <c r="C4" s="489"/>
      <c r="D4" s="489"/>
      <c r="E4" s="489"/>
      <c r="F4" s="489"/>
      <c r="G4" s="489"/>
      <c r="H4" s="489"/>
      <c r="I4" s="489"/>
      <c r="J4" s="489"/>
      <c r="K4" s="489"/>
      <c r="L4" s="489"/>
      <c r="M4" s="489"/>
      <c r="N4" s="489"/>
      <c r="O4" s="489"/>
      <c r="P4" s="489"/>
      <c r="Q4" s="489"/>
      <c r="R4" s="489"/>
      <c r="S4" s="489"/>
      <c r="T4" s="489"/>
      <c r="U4" s="489"/>
      <c r="V4" s="489"/>
      <c r="W4" s="489"/>
      <c r="X4" s="489"/>
      <c r="Y4" s="489"/>
      <c r="Z4" s="841"/>
    </row>
    <row r="5" spans="1:29">
      <c r="A5" s="839" t="s">
        <v>621</v>
      </c>
      <c r="B5" s="489"/>
      <c r="C5" s="489"/>
      <c r="D5" s="489"/>
      <c r="E5" s="489"/>
      <c r="F5" s="489"/>
      <c r="G5" s="489"/>
      <c r="H5" s="489"/>
      <c r="I5" s="489"/>
      <c r="J5" s="489"/>
      <c r="K5" s="489"/>
      <c r="L5" s="489"/>
      <c r="M5" s="489"/>
      <c r="N5" s="489"/>
      <c r="O5" s="489"/>
      <c r="P5" s="489"/>
      <c r="Q5" s="489"/>
      <c r="R5" s="489"/>
      <c r="S5" s="489"/>
      <c r="T5" s="489"/>
      <c r="U5" s="489"/>
      <c r="V5" s="489"/>
      <c r="W5" s="489"/>
      <c r="X5" s="489"/>
      <c r="Y5" s="489"/>
      <c r="Z5" s="841"/>
    </row>
    <row r="6" spans="1:29">
      <c r="A6" s="839" t="s">
        <v>619</v>
      </c>
      <c r="B6" s="489"/>
      <c r="C6" s="489"/>
      <c r="D6" s="489"/>
      <c r="E6" s="489"/>
      <c r="F6" s="489"/>
      <c r="G6" s="489"/>
      <c r="H6" s="489"/>
      <c r="I6" s="489"/>
      <c r="J6" s="489"/>
      <c r="K6" s="489"/>
      <c r="L6" s="489"/>
      <c r="M6" s="489"/>
      <c r="N6" s="489"/>
      <c r="O6" s="489"/>
      <c r="P6" s="489"/>
      <c r="Q6" s="489"/>
      <c r="R6" s="489"/>
      <c r="S6" s="489"/>
      <c r="T6" s="489"/>
      <c r="U6" s="489"/>
      <c r="V6" s="489"/>
      <c r="W6" s="489"/>
      <c r="X6" s="489"/>
      <c r="Y6" s="489"/>
      <c r="Z6" s="841"/>
    </row>
    <row r="7" spans="1:29">
      <c r="A7" s="839" t="s">
        <v>620</v>
      </c>
      <c r="B7" s="489"/>
      <c r="C7" s="489"/>
      <c r="D7" s="489"/>
      <c r="E7" s="489"/>
      <c r="F7" s="489"/>
      <c r="G7" s="489"/>
      <c r="H7" s="489"/>
      <c r="I7" s="489"/>
      <c r="J7" s="489"/>
      <c r="K7" s="489"/>
      <c r="L7" s="489"/>
      <c r="M7" s="489"/>
      <c r="N7" s="489"/>
      <c r="O7" s="489"/>
      <c r="P7" s="489"/>
      <c r="Q7" s="489"/>
      <c r="R7" s="489"/>
      <c r="S7" s="489"/>
      <c r="T7" s="489"/>
      <c r="U7" s="489"/>
      <c r="V7" s="489"/>
      <c r="W7" s="489"/>
      <c r="X7" s="489"/>
      <c r="Y7" s="489"/>
      <c r="Z7" s="841"/>
    </row>
    <row r="8" spans="1:29">
      <c r="A8" s="837" t="s">
        <v>168</v>
      </c>
      <c r="B8" s="489"/>
      <c r="C8" s="489"/>
      <c r="D8" s="489"/>
      <c r="E8" s="489"/>
      <c r="F8" s="489"/>
      <c r="G8" s="489"/>
      <c r="H8" s="489"/>
      <c r="I8" s="489"/>
      <c r="J8" s="489"/>
      <c r="K8" s="489"/>
      <c r="L8" s="489"/>
      <c r="M8" s="489"/>
      <c r="N8" s="489"/>
      <c r="O8" s="489"/>
      <c r="P8" s="489"/>
      <c r="Q8" s="489"/>
      <c r="R8" s="489"/>
      <c r="S8" s="489"/>
      <c r="T8" s="489"/>
      <c r="U8" s="489"/>
      <c r="V8" s="489"/>
      <c r="W8" s="489"/>
      <c r="X8" s="489"/>
      <c r="Y8" s="489"/>
      <c r="Z8" s="841"/>
    </row>
    <row r="9" spans="1:29">
      <c r="A9" s="839" t="s">
        <v>621</v>
      </c>
      <c r="B9" s="489"/>
      <c r="C9" s="489"/>
      <c r="D9" s="489"/>
      <c r="E9" s="489"/>
      <c r="F9" s="489"/>
      <c r="G9" s="489"/>
      <c r="H9" s="489"/>
      <c r="I9" s="489"/>
      <c r="J9" s="489"/>
      <c r="K9" s="489"/>
      <c r="L9" s="489"/>
      <c r="M9" s="489"/>
      <c r="N9" s="489"/>
      <c r="O9" s="489"/>
      <c r="P9" s="489"/>
      <c r="Q9" s="489"/>
      <c r="R9" s="489"/>
      <c r="S9" s="489"/>
      <c r="T9" s="489"/>
      <c r="U9" s="489"/>
      <c r="V9" s="489"/>
      <c r="W9" s="489"/>
      <c r="X9" s="489"/>
      <c r="Y9" s="489"/>
      <c r="Z9" s="841"/>
    </row>
    <row r="10" spans="1:29">
      <c r="A10" s="839" t="s">
        <v>619</v>
      </c>
      <c r="B10" s="489"/>
      <c r="C10" s="489"/>
      <c r="D10" s="489"/>
      <c r="E10" s="489"/>
      <c r="F10" s="489"/>
      <c r="G10" s="489"/>
      <c r="H10" s="489"/>
      <c r="I10" s="489"/>
      <c r="J10" s="489"/>
      <c r="K10" s="489"/>
      <c r="L10" s="489"/>
      <c r="M10" s="489"/>
      <c r="N10" s="489"/>
      <c r="O10" s="489"/>
      <c r="P10" s="489"/>
      <c r="Q10" s="489"/>
      <c r="R10" s="489"/>
      <c r="S10" s="489"/>
      <c r="T10" s="489"/>
      <c r="U10" s="489"/>
      <c r="V10" s="489"/>
      <c r="W10" s="489"/>
      <c r="X10" s="489"/>
      <c r="Y10" s="489"/>
      <c r="Z10" s="841"/>
    </row>
    <row r="11" spans="1:29">
      <c r="A11" s="839" t="s">
        <v>620</v>
      </c>
      <c r="B11" s="489"/>
      <c r="C11" s="489"/>
      <c r="D11" s="489"/>
      <c r="E11" s="489"/>
      <c r="F11" s="489"/>
      <c r="G11" s="489"/>
      <c r="H11" s="489"/>
      <c r="I11" s="489"/>
      <c r="J11" s="489"/>
      <c r="K11" s="489"/>
      <c r="L11" s="489"/>
      <c r="M11" s="489"/>
      <c r="N11" s="489"/>
      <c r="O11" s="489"/>
      <c r="P11" s="489"/>
      <c r="Q11" s="489"/>
      <c r="R11" s="489"/>
      <c r="S11" s="489"/>
      <c r="T11" s="489"/>
      <c r="U11" s="489"/>
      <c r="V11" s="489"/>
      <c r="W11" s="489"/>
      <c r="X11" s="489"/>
      <c r="Y11" s="489"/>
      <c r="Z11" s="841"/>
    </row>
    <row r="12" spans="1:29">
      <c r="A12" s="837" t="s">
        <v>188</v>
      </c>
      <c r="B12" s="99"/>
      <c r="C12" s="99"/>
      <c r="D12" s="99"/>
      <c r="E12" s="99"/>
      <c r="F12" s="99"/>
      <c r="G12" s="99"/>
      <c r="H12" s="99"/>
      <c r="I12" s="99"/>
      <c r="J12" s="99"/>
      <c r="K12" s="99"/>
      <c r="L12" s="99"/>
      <c r="M12" s="99"/>
      <c r="N12" s="99"/>
      <c r="O12" s="99"/>
      <c r="P12" s="99"/>
      <c r="Q12" s="99"/>
      <c r="R12" s="99"/>
      <c r="S12" s="99"/>
      <c r="T12" s="99"/>
      <c r="U12" s="99"/>
      <c r="V12" s="99"/>
      <c r="W12" s="99"/>
      <c r="X12" s="99"/>
      <c r="Y12" s="99"/>
      <c r="Z12" s="425"/>
    </row>
    <row r="13" spans="1:29">
      <c r="A13" s="839" t="s">
        <v>621</v>
      </c>
      <c r="B13" s="99">
        <v>24.204153059999999</v>
      </c>
      <c r="C13" s="99">
        <v>25.741283419999998</v>
      </c>
      <c r="D13" s="99">
        <v>26.948190690000001</v>
      </c>
      <c r="E13" s="99">
        <v>28.119523999999998</v>
      </c>
      <c r="F13" s="99">
        <v>29.277215959999999</v>
      </c>
      <c r="G13" s="99">
        <v>30.423566820000001</v>
      </c>
      <c r="H13" s="99">
        <v>31.558032990000001</v>
      </c>
      <c r="I13" s="99">
        <v>32.680072780000003</v>
      </c>
      <c r="J13" s="99">
        <v>33.789035800000001</v>
      </c>
      <c r="K13" s="99">
        <v>34.884529110000003</v>
      </c>
      <c r="L13" s="99">
        <v>35.966140750000001</v>
      </c>
      <c r="M13" s="99">
        <v>37.033130649999997</v>
      </c>
      <c r="N13" s="99">
        <v>38.085105900000002</v>
      </c>
      <c r="O13" s="99">
        <v>39.121623990000003</v>
      </c>
      <c r="P13" s="99">
        <v>40.142032620000002</v>
      </c>
      <c r="Q13" s="99">
        <v>41.145965580000002</v>
      </c>
      <c r="R13" s="99">
        <v>42.132892609999999</v>
      </c>
      <c r="S13" s="99">
        <v>43.102275849999998</v>
      </c>
      <c r="T13" s="99">
        <v>44.053630830000003</v>
      </c>
      <c r="U13" s="99">
        <v>44.98649597</v>
      </c>
      <c r="V13" s="99">
        <v>45.900337219999997</v>
      </c>
      <c r="W13" s="99">
        <v>46.794666290000002</v>
      </c>
      <c r="X13" s="99">
        <v>47.668960570000003</v>
      </c>
      <c r="Y13" s="99">
        <v>48.522735599999997</v>
      </c>
      <c r="Z13" s="425">
        <v>49.355480190000002</v>
      </c>
    </row>
    <row r="14" spans="1:29">
      <c r="A14" s="839" t="s">
        <v>619</v>
      </c>
      <c r="B14" s="99">
        <v>18.304464339999999</v>
      </c>
      <c r="C14" s="99">
        <v>20.08442879</v>
      </c>
      <c r="D14" s="99">
        <v>21.62779999</v>
      </c>
      <c r="E14" s="99">
        <v>23.124845499999999</v>
      </c>
      <c r="F14" s="99">
        <v>24.605535509999999</v>
      </c>
      <c r="G14" s="99">
        <v>26.069870000000002</v>
      </c>
      <c r="H14" s="99">
        <v>27.517848969999999</v>
      </c>
      <c r="I14" s="99">
        <v>28.94947243</v>
      </c>
      <c r="J14" s="99">
        <v>30.36474037</v>
      </c>
      <c r="K14" s="99">
        <v>31.763652799999999</v>
      </c>
      <c r="L14" s="99">
        <v>33.146209720000002</v>
      </c>
      <c r="M14" s="99">
        <v>34.512413019999997</v>
      </c>
      <c r="N14" s="99">
        <v>35.862258910000001</v>
      </c>
      <c r="O14" s="99">
        <v>37.19574738</v>
      </c>
      <c r="P14" s="99">
        <v>38.512886049999999</v>
      </c>
      <c r="Q14" s="99">
        <v>39.813663480000002</v>
      </c>
      <c r="R14" s="99">
        <v>41.098087309999997</v>
      </c>
      <c r="S14" s="99">
        <v>42.366157530000002</v>
      </c>
      <c r="T14" s="99">
        <v>43.617870330000002</v>
      </c>
      <c r="U14" s="99">
        <v>44.853229519999999</v>
      </c>
      <c r="V14" s="99">
        <v>46.072231289999998</v>
      </c>
      <c r="W14" s="99">
        <v>47.274879460000001</v>
      </c>
      <c r="X14" s="99">
        <v>48.461170199999998</v>
      </c>
      <c r="Y14" s="99">
        <v>49.631107329999999</v>
      </c>
      <c r="Z14" s="425">
        <v>50.784687040000001</v>
      </c>
    </row>
    <row r="15" spans="1:29">
      <c r="A15" s="839" t="s">
        <v>620</v>
      </c>
      <c r="B15" s="99">
        <v>39.314750670000002</v>
      </c>
      <c r="C15" s="99">
        <v>40.261535639999998</v>
      </c>
      <c r="D15" s="99">
        <v>40.634624479999999</v>
      </c>
      <c r="E15" s="99">
        <v>40.996814729999997</v>
      </c>
      <c r="F15" s="99">
        <v>41.348114010000003</v>
      </c>
      <c r="G15" s="99">
        <v>41.688518520000002</v>
      </c>
      <c r="H15" s="99">
        <v>42.018024439999998</v>
      </c>
      <c r="I15" s="99">
        <v>42.336639400000003</v>
      </c>
      <c r="J15" s="99">
        <v>42.644355769999997</v>
      </c>
      <c r="K15" s="99">
        <v>42.941181180000001</v>
      </c>
      <c r="L15" s="99">
        <v>43.227108000000001</v>
      </c>
      <c r="M15" s="99">
        <v>43.502140050000001</v>
      </c>
      <c r="N15" s="99">
        <v>43.76627731</v>
      </c>
      <c r="O15" s="99">
        <v>44.019523620000001</v>
      </c>
      <c r="P15" s="99">
        <v>44.261871339999999</v>
      </c>
      <c r="Q15" s="99">
        <v>44.493324280000003</v>
      </c>
      <c r="R15" s="99">
        <v>44.71388245</v>
      </c>
      <c r="S15" s="99">
        <v>44.923545840000003</v>
      </c>
      <c r="T15" s="99">
        <v>45.122314449999998</v>
      </c>
      <c r="U15" s="99">
        <v>45.310188289999999</v>
      </c>
      <c r="V15" s="99">
        <v>45.487163539999997</v>
      </c>
      <c r="W15" s="99">
        <v>45.653247829999998</v>
      </c>
      <c r="X15" s="99">
        <v>45.808437349999998</v>
      </c>
      <c r="Y15" s="99">
        <v>45.952732089999998</v>
      </c>
      <c r="Z15" s="425">
        <v>46.08612823</v>
      </c>
    </row>
    <row r="16" spans="1:29">
      <c r="A16" s="837" t="s">
        <v>277</v>
      </c>
      <c r="B16" s="99"/>
      <c r="C16" s="99"/>
      <c r="D16" s="99"/>
      <c r="E16" s="99"/>
      <c r="F16" s="99"/>
      <c r="G16" s="99"/>
      <c r="H16" s="99"/>
      <c r="I16" s="99"/>
      <c r="J16" s="99"/>
      <c r="K16" s="99"/>
      <c r="L16" s="99"/>
      <c r="M16" s="99"/>
      <c r="N16" s="99"/>
      <c r="O16" s="99"/>
      <c r="P16" s="99"/>
      <c r="Q16" s="99"/>
      <c r="R16" s="99"/>
      <c r="S16" s="99"/>
      <c r="T16" s="99"/>
      <c r="U16" s="99"/>
      <c r="V16" s="99"/>
      <c r="W16" s="99"/>
      <c r="X16" s="99"/>
      <c r="Y16" s="99"/>
      <c r="Z16" s="425"/>
    </row>
    <row r="17" spans="1:26">
      <c r="A17" s="839" t="s">
        <v>621</v>
      </c>
      <c r="B17" s="99">
        <v>22.013296130000001</v>
      </c>
      <c r="C17" s="99">
        <v>21.55331421</v>
      </c>
      <c r="D17" s="99">
        <v>21.097166059999999</v>
      </c>
      <c r="E17" s="99">
        <v>20.64488983</v>
      </c>
      <c r="F17" s="99">
        <v>20.196525569999999</v>
      </c>
      <c r="G17" s="99">
        <v>19.752006529999999</v>
      </c>
      <c r="H17" s="99">
        <v>19.315544129999999</v>
      </c>
      <c r="I17" s="99">
        <v>18.887523649999999</v>
      </c>
      <c r="J17" s="99">
        <v>18.468009949999999</v>
      </c>
      <c r="K17" s="99">
        <v>17.99043846</v>
      </c>
      <c r="L17" s="99">
        <v>17.518310549999999</v>
      </c>
      <c r="M17" s="99">
        <v>17.05156517</v>
      </c>
      <c r="N17" s="99">
        <v>16.590126040000001</v>
      </c>
      <c r="O17" s="99">
        <v>16.13390923</v>
      </c>
      <c r="P17" s="99">
        <v>15.68284512</v>
      </c>
      <c r="Q17" s="99">
        <v>15.2368288</v>
      </c>
      <c r="R17" s="99">
        <v>14.795761110000001</v>
      </c>
      <c r="S17" s="99">
        <v>14.359511380000001</v>
      </c>
      <c r="T17" s="99">
        <v>13.92799282</v>
      </c>
      <c r="U17" s="99">
        <v>13.501059529999999</v>
      </c>
      <c r="V17" s="99">
        <v>13.078583719999999</v>
      </c>
      <c r="W17" s="99">
        <v>13.05840588</v>
      </c>
      <c r="X17" s="99">
        <v>13.03577518</v>
      </c>
      <c r="Y17" s="99">
        <v>13.059945109999999</v>
      </c>
      <c r="Z17" s="425">
        <v>13.08427429</v>
      </c>
    </row>
    <row r="18" spans="1:26">
      <c r="A18" s="839" t="s">
        <v>619</v>
      </c>
      <c r="B18" s="99">
        <v>23.65325546</v>
      </c>
      <c r="C18" s="99">
        <v>23.063901900000001</v>
      </c>
      <c r="D18" s="99">
        <v>22.474548339999998</v>
      </c>
      <c r="E18" s="99">
        <v>21.885192870000001</v>
      </c>
      <c r="F18" s="99">
        <v>21.295839310000002</v>
      </c>
      <c r="G18" s="99">
        <v>20.706485749999999</v>
      </c>
      <c r="H18" s="99">
        <v>20.030576709999998</v>
      </c>
      <c r="I18" s="99">
        <v>19.359741209999999</v>
      </c>
      <c r="J18" s="99">
        <v>18.69397545</v>
      </c>
      <c r="K18" s="99">
        <v>18.03944778</v>
      </c>
      <c r="L18" s="99">
        <v>17.389938350000001</v>
      </c>
      <c r="M18" s="99">
        <v>16.74544525</v>
      </c>
      <c r="N18" s="99">
        <v>16.105970379999999</v>
      </c>
      <c r="O18" s="99">
        <v>15.47151375</v>
      </c>
      <c r="P18" s="99">
        <v>14.84207344</v>
      </c>
      <c r="Q18" s="99">
        <v>14.217650409999999</v>
      </c>
      <c r="R18" s="99">
        <v>13.59824562</v>
      </c>
      <c r="S18" s="99">
        <v>12.98385811</v>
      </c>
      <c r="T18" s="99">
        <v>12.374486920000001</v>
      </c>
      <c r="U18" s="99">
        <v>11.77013397</v>
      </c>
      <c r="V18" s="99">
        <v>11.1707983</v>
      </c>
      <c r="W18" s="99">
        <v>11.1707983</v>
      </c>
      <c r="X18" s="99">
        <v>11.1707983</v>
      </c>
      <c r="Y18" s="99">
        <v>11.1707983</v>
      </c>
      <c r="Z18" s="425">
        <v>11.1707983</v>
      </c>
    </row>
    <row r="19" spans="1:26">
      <c r="A19" s="839" t="s">
        <v>620</v>
      </c>
      <c r="B19" s="99">
        <v>18.98393059</v>
      </c>
      <c r="C19" s="99">
        <v>18.819128039999999</v>
      </c>
      <c r="D19" s="99">
        <v>18.654325490000002</v>
      </c>
      <c r="E19" s="99">
        <v>18.48952293</v>
      </c>
      <c r="F19" s="99">
        <v>18.324718480000001</v>
      </c>
      <c r="G19" s="99">
        <v>18.15991592</v>
      </c>
      <c r="H19" s="99">
        <v>18.147474290000002</v>
      </c>
      <c r="I19" s="99">
        <v>18.132244109999998</v>
      </c>
      <c r="J19" s="99">
        <v>18.114221570000002</v>
      </c>
      <c r="K19" s="99">
        <v>17.915348049999999</v>
      </c>
      <c r="L19" s="99">
        <v>17.710765840000001</v>
      </c>
      <c r="M19" s="99">
        <v>17.500476840000001</v>
      </c>
      <c r="N19" s="99">
        <v>17.28448105</v>
      </c>
      <c r="O19" s="99">
        <v>17.062778470000001</v>
      </c>
      <c r="P19" s="99">
        <v>16.8353672</v>
      </c>
      <c r="Q19" s="99">
        <v>16.602249149999999</v>
      </c>
      <c r="R19" s="99">
        <v>16.363424299999998</v>
      </c>
      <c r="S19" s="99">
        <v>16.118892670000001</v>
      </c>
      <c r="T19" s="99">
        <v>15.8686533</v>
      </c>
      <c r="U19" s="99">
        <v>15.612707139999999</v>
      </c>
      <c r="V19" s="99">
        <v>15.351053240000001</v>
      </c>
      <c r="W19" s="99">
        <v>15.253436089999999</v>
      </c>
      <c r="X19" s="99">
        <v>15.1526432</v>
      </c>
      <c r="Y19" s="99">
        <v>15.1526432</v>
      </c>
      <c r="Z19" s="425">
        <v>15.1526432</v>
      </c>
    </row>
    <row r="20" spans="1:26">
      <c r="A20" s="837" t="s">
        <v>172</v>
      </c>
      <c r="B20" s="99"/>
      <c r="C20" s="99"/>
      <c r="D20" s="99"/>
      <c r="E20" s="99"/>
      <c r="F20" s="99"/>
      <c r="G20" s="99"/>
      <c r="H20" s="99"/>
      <c r="I20" s="99"/>
      <c r="J20" s="99"/>
      <c r="K20" s="99"/>
      <c r="L20" s="99"/>
      <c r="M20" s="99"/>
      <c r="N20" s="99"/>
      <c r="O20" s="99"/>
      <c r="P20" s="99"/>
      <c r="Q20" s="99"/>
      <c r="R20" s="99"/>
      <c r="S20" s="99"/>
      <c r="T20" s="99"/>
      <c r="U20" s="99"/>
      <c r="V20" s="99"/>
      <c r="W20" s="99"/>
      <c r="X20" s="99"/>
      <c r="Y20" s="99"/>
      <c r="Z20" s="425"/>
    </row>
    <row r="21" spans="1:26">
      <c r="A21" s="839" t="s">
        <v>621</v>
      </c>
      <c r="B21" s="99">
        <v>44.973674770000002</v>
      </c>
      <c r="C21" s="99">
        <v>45.450012209999997</v>
      </c>
      <c r="D21" s="99">
        <v>45.99397278</v>
      </c>
      <c r="E21" s="99">
        <v>46.548347470000003</v>
      </c>
      <c r="F21" s="99">
        <v>47.113079069999998</v>
      </c>
      <c r="G21" s="99">
        <v>47.688247680000003</v>
      </c>
      <c r="H21" s="99">
        <v>48.273811340000002</v>
      </c>
      <c r="I21" s="99">
        <v>48.868484500000001</v>
      </c>
      <c r="J21" s="99">
        <v>49.45890808</v>
      </c>
      <c r="K21" s="99">
        <v>50.02507782</v>
      </c>
      <c r="L21" s="99">
        <v>50.590240479999999</v>
      </c>
      <c r="M21" s="99">
        <v>51.307628630000004</v>
      </c>
      <c r="N21" s="99">
        <v>52.03349686</v>
      </c>
      <c r="O21" s="99">
        <v>52.762130740000003</v>
      </c>
      <c r="P21" s="99">
        <v>53.493515010000003</v>
      </c>
      <c r="Q21" s="99">
        <v>54.227390290000002</v>
      </c>
      <c r="R21" s="99">
        <v>54.962532039999999</v>
      </c>
      <c r="S21" s="99">
        <v>55.698661799999996</v>
      </c>
      <c r="T21" s="99">
        <v>56.435195919999998</v>
      </c>
      <c r="U21" s="99">
        <v>57.171676640000001</v>
      </c>
      <c r="V21" s="99">
        <v>57.907630920000003</v>
      </c>
      <c r="W21" s="99">
        <v>58.642574310000001</v>
      </c>
      <c r="X21" s="99">
        <v>59.375782010000002</v>
      </c>
      <c r="Y21" s="99">
        <v>60.10720062</v>
      </c>
      <c r="Z21" s="425">
        <v>60.835830690000002</v>
      </c>
    </row>
    <row r="22" spans="1:26">
      <c r="A22" s="839" t="s">
        <v>619</v>
      </c>
      <c r="B22" s="99">
        <v>43.267448430000002</v>
      </c>
      <c r="C22" s="99">
        <v>43.904857640000003</v>
      </c>
      <c r="D22" s="99">
        <v>44.814479830000003</v>
      </c>
      <c r="E22" s="99">
        <v>45.731895450000003</v>
      </c>
      <c r="F22" s="99">
        <v>46.657096860000003</v>
      </c>
      <c r="G22" s="99">
        <v>47.590095519999998</v>
      </c>
      <c r="H22" s="99">
        <v>48.530879970000001</v>
      </c>
      <c r="I22" s="99">
        <v>49.479457859999997</v>
      </c>
      <c r="J22" s="99">
        <v>50.435825350000002</v>
      </c>
      <c r="K22" s="99">
        <v>51.37857056</v>
      </c>
      <c r="L22" s="99">
        <v>52.328853610000003</v>
      </c>
      <c r="M22" s="99">
        <v>53.343212129999998</v>
      </c>
      <c r="N22" s="99">
        <v>54.368068700000002</v>
      </c>
      <c r="O22" s="99">
        <v>55.403461460000003</v>
      </c>
      <c r="P22" s="99">
        <v>56.44943619</v>
      </c>
      <c r="Q22" s="99">
        <v>57.506023409999997</v>
      </c>
      <c r="R22" s="99">
        <v>58.573272709999998</v>
      </c>
      <c r="S22" s="99">
        <v>59.651214600000003</v>
      </c>
      <c r="T22" s="99">
        <v>60.739898680000003</v>
      </c>
      <c r="U22" s="99">
        <v>61.839351649999998</v>
      </c>
      <c r="V22" s="99">
        <v>62.94962692</v>
      </c>
      <c r="W22" s="99">
        <v>64.070755000000005</v>
      </c>
      <c r="X22" s="99">
        <v>65.202774050000002</v>
      </c>
      <c r="Y22" s="99">
        <v>66.345733640000006</v>
      </c>
      <c r="Z22" s="425">
        <v>67.49966431</v>
      </c>
    </row>
    <row r="23" spans="1:26">
      <c r="A23" s="839" t="s">
        <v>620</v>
      </c>
      <c r="B23" s="99">
        <v>50.788513180000002</v>
      </c>
      <c r="C23" s="99">
        <v>50.755466460000001</v>
      </c>
      <c r="D23" s="99">
        <v>50.07419968</v>
      </c>
      <c r="E23" s="99">
        <v>49.393783569999997</v>
      </c>
      <c r="F23" s="99">
        <v>48.714206699999998</v>
      </c>
      <c r="G23" s="99">
        <v>48.035480499999998</v>
      </c>
      <c r="H23" s="99">
        <v>47.357593540000003</v>
      </c>
      <c r="I23" s="99">
        <v>46.680553439999997</v>
      </c>
      <c r="J23" s="99">
        <v>46.004360200000001</v>
      </c>
      <c r="K23" s="99">
        <v>45.29873276</v>
      </c>
      <c r="L23" s="99">
        <v>44.594814300000003</v>
      </c>
      <c r="M23" s="99">
        <v>44.375885009999998</v>
      </c>
      <c r="N23" s="99">
        <v>44.150680540000003</v>
      </c>
      <c r="O23" s="99">
        <v>43.918918609999999</v>
      </c>
      <c r="P23" s="99">
        <v>43.680332180000001</v>
      </c>
      <c r="Q23" s="99">
        <v>43.434635159999999</v>
      </c>
      <c r="R23" s="99">
        <v>43.181560519999998</v>
      </c>
      <c r="S23" s="99">
        <v>42.920825960000002</v>
      </c>
      <c r="T23" s="99">
        <v>42.652164460000002</v>
      </c>
      <c r="U23" s="99">
        <v>42.37528992</v>
      </c>
      <c r="V23" s="99">
        <v>42.0899353</v>
      </c>
      <c r="W23" s="99">
        <v>41.795822139999999</v>
      </c>
      <c r="X23" s="99">
        <v>41.492675779999999</v>
      </c>
      <c r="Y23" s="99">
        <v>41.180217740000003</v>
      </c>
      <c r="Z23" s="425">
        <v>40.858173370000003</v>
      </c>
    </row>
    <row r="24" spans="1:26">
      <c r="A24" s="837" t="s">
        <v>173</v>
      </c>
      <c r="B24" s="99"/>
      <c r="C24" s="99"/>
      <c r="D24" s="99"/>
      <c r="E24" s="99"/>
      <c r="F24" s="99"/>
      <c r="G24" s="99"/>
      <c r="H24" s="99"/>
      <c r="I24" s="99"/>
      <c r="J24" s="99"/>
      <c r="K24" s="99"/>
      <c r="L24" s="99"/>
      <c r="M24" s="99"/>
      <c r="N24" s="99"/>
      <c r="O24" s="99"/>
      <c r="P24" s="99"/>
      <c r="Q24" s="99"/>
      <c r="R24" s="99"/>
      <c r="S24" s="99"/>
      <c r="T24" s="99"/>
      <c r="U24" s="99"/>
      <c r="V24" s="99"/>
      <c r="W24" s="99"/>
      <c r="X24" s="99"/>
      <c r="Y24" s="99"/>
      <c r="Z24" s="425"/>
    </row>
    <row r="25" spans="1:26">
      <c r="A25" s="839" t="s">
        <v>621</v>
      </c>
      <c r="B25" s="99">
        <v>12.89558029</v>
      </c>
      <c r="C25" s="99">
        <v>14.43022633</v>
      </c>
      <c r="D25" s="99">
        <v>15.95494938</v>
      </c>
      <c r="E25" s="99">
        <v>17.448020939999999</v>
      </c>
      <c r="F25" s="99">
        <v>18.925580979999999</v>
      </c>
      <c r="G25" s="99">
        <v>20.362472530000002</v>
      </c>
      <c r="H25" s="99">
        <v>21.78311729</v>
      </c>
      <c r="I25" s="99">
        <v>23.184000019999999</v>
      </c>
      <c r="J25" s="99">
        <v>24.570142749999999</v>
      </c>
      <c r="K25" s="99">
        <v>25.94142532</v>
      </c>
      <c r="L25" s="99">
        <v>27.297878269999998</v>
      </c>
      <c r="M25" s="99">
        <v>28.639436719999999</v>
      </c>
      <c r="N25" s="99">
        <v>29.967563630000001</v>
      </c>
      <c r="O25" s="99">
        <v>31.283061979999999</v>
      </c>
      <c r="P25" s="99">
        <v>32.5859375</v>
      </c>
      <c r="Q25" s="99">
        <v>33.87617874</v>
      </c>
      <c r="R25" s="99">
        <v>35.153865809999999</v>
      </c>
      <c r="S25" s="99">
        <v>36.440784450000002</v>
      </c>
      <c r="T25" s="99">
        <v>37.602935789999997</v>
      </c>
      <c r="U25" s="99">
        <v>38.686576840000001</v>
      </c>
      <c r="V25" s="99">
        <v>39.747165680000002</v>
      </c>
      <c r="W25" s="99">
        <v>40.784614560000001</v>
      </c>
      <c r="X25" s="99">
        <v>41.798477169999998</v>
      </c>
      <c r="Y25" s="99">
        <v>42.788711550000002</v>
      </c>
      <c r="Z25" s="425">
        <v>43.754955289999998</v>
      </c>
    </row>
    <row r="26" spans="1:26">
      <c r="A26" s="839" t="s">
        <v>619</v>
      </c>
      <c r="B26" s="99">
        <v>10.87128925</v>
      </c>
      <c r="C26" s="99">
        <v>12.56160259</v>
      </c>
      <c r="D26" s="99">
        <v>14.25191689</v>
      </c>
      <c r="E26" s="99">
        <v>15.90367794</v>
      </c>
      <c r="F26" s="99">
        <v>17.5472641</v>
      </c>
      <c r="G26" s="99">
        <v>19.166671749999999</v>
      </c>
      <c r="H26" s="99">
        <v>20.777980800000002</v>
      </c>
      <c r="I26" s="99">
        <v>22.381193159999999</v>
      </c>
      <c r="J26" s="99">
        <v>23.97630882</v>
      </c>
      <c r="K26" s="99">
        <v>25.563325880000001</v>
      </c>
      <c r="L26" s="99">
        <v>27.14224815</v>
      </c>
      <c r="M26" s="99">
        <v>28.713069919999999</v>
      </c>
      <c r="N26" s="99">
        <v>30.275796889999999</v>
      </c>
      <c r="O26" s="99">
        <v>31.830425259999998</v>
      </c>
      <c r="P26" s="99">
        <v>33.376956939999999</v>
      </c>
      <c r="Q26" s="99">
        <v>34.915390010000003</v>
      </c>
      <c r="R26" s="99">
        <v>36.445724490000003</v>
      </c>
      <c r="S26" s="99">
        <v>37.971996310000002</v>
      </c>
      <c r="T26" s="99">
        <v>39.48712158</v>
      </c>
      <c r="U26" s="99">
        <v>40.91107178</v>
      </c>
      <c r="V26" s="99">
        <v>42.321189879999999</v>
      </c>
      <c r="W26" s="99">
        <v>43.71751785</v>
      </c>
      <c r="X26" s="99">
        <v>45.100105290000002</v>
      </c>
      <c r="Y26" s="99">
        <v>46.468997960000003</v>
      </c>
      <c r="Z26" s="425">
        <v>47.824245449999999</v>
      </c>
    </row>
    <row r="27" spans="1:26">
      <c r="A27" s="839" t="s">
        <v>620</v>
      </c>
      <c r="B27" s="99">
        <v>21.226778029999998</v>
      </c>
      <c r="C27" s="99">
        <v>21.873523710000001</v>
      </c>
      <c r="D27" s="99">
        <v>22.520269389999999</v>
      </c>
      <c r="E27" s="99">
        <v>23.21002197</v>
      </c>
      <c r="F27" s="99">
        <v>23.9021759</v>
      </c>
      <c r="G27" s="99">
        <v>24.54129601</v>
      </c>
      <c r="H27" s="99">
        <v>25.182611470000001</v>
      </c>
      <c r="I27" s="99">
        <v>25.826124190000002</v>
      </c>
      <c r="J27" s="99">
        <v>26.471832280000001</v>
      </c>
      <c r="K27" s="99">
        <v>27.119737629999999</v>
      </c>
      <c r="L27" s="99">
        <v>27.769840240000001</v>
      </c>
      <c r="M27" s="99">
        <v>28.42213821</v>
      </c>
      <c r="N27" s="99">
        <v>29.076633449999999</v>
      </c>
      <c r="O27" s="99">
        <v>29.733325959999998</v>
      </c>
      <c r="P27" s="99">
        <v>30.392213819999998</v>
      </c>
      <c r="Q27" s="99">
        <v>31.053298949999999</v>
      </c>
      <c r="R27" s="99">
        <v>31.716581340000001</v>
      </c>
      <c r="S27" s="99">
        <v>32.450138090000003</v>
      </c>
      <c r="T27" s="99">
        <v>32.794456480000001</v>
      </c>
      <c r="U27" s="99">
        <v>33.129035950000002</v>
      </c>
      <c r="V27" s="99">
        <v>33.453811649999999</v>
      </c>
      <c r="W27" s="99">
        <v>33.768730159999997</v>
      </c>
      <c r="X27" s="99">
        <v>34.073726649999998</v>
      </c>
      <c r="Y27" s="99">
        <v>34.368751529999997</v>
      </c>
      <c r="Z27" s="425">
        <v>34.653743740000003</v>
      </c>
    </row>
    <row r="28" spans="1:26">
      <c r="A28" s="837" t="s">
        <v>174</v>
      </c>
      <c r="B28" s="99"/>
      <c r="C28" s="99"/>
      <c r="D28" s="99"/>
      <c r="E28" s="99"/>
      <c r="F28" s="99"/>
      <c r="G28" s="99"/>
      <c r="H28" s="99"/>
      <c r="I28" s="99"/>
      <c r="J28" s="99"/>
      <c r="K28" s="99"/>
      <c r="L28" s="99"/>
      <c r="M28" s="99"/>
      <c r="N28" s="99"/>
      <c r="O28" s="99"/>
      <c r="P28" s="99"/>
      <c r="Q28" s="99"/>
      <c r="R28" s="99"/>
      <c r="S28" s="99"/>
      <c r="T28" s="99"/>
      <c r="U28" s="99"/>
      <c r="V28" s="99"/>
      <c r="W28" s="99"/>
      <c r="X28" s="99"/>
      <c r="Y28" s="99"/>
      <c r="Z28" s="425"/>
    </row>
    <row r="29" spans="1:26">
      <c r="A29" s="839" t="s">
        <v>621</v>
      </c>
      <c r="B29" s="99">
        <v>3.169429064</v>
      </c>
      <c r="C29" s="99">
        <v>3.564404964</v>
      </c>
      <c r="D29" s="99">
        <v>3.9596774579999998</v>
      </c>
      <c r="E29" s="99">
        <v>4.3553915019999998</v>
      </c>
      <c r="F29" s="99">
        <v>4.7511720659999996</v>
      </c>
      <c r="G29" s="99">
        <v>5.1653542520000002</v>
      </c>
      <c r="H29" s="99">
        <v>5.5802903180000003</v>
      </c>
      <c r="I29" s="99">
        <v>5.9959607119999996</v>
      </c>
      <c r="J29" s="99">
        <v>6.4125170709999999</v>
      </c>
      <c r="K29" s="99">
        <v>6.8297100070000001</v>
      </c>
      <c r="L29" s="99">
        <v>7.2476892470000003</v>
      </c>
      <c r="M29" s="99">
        <v>7.6664319040000004</v>
      </c>
      <c r="N29" s="99">
        <v>8.0859746930000007</v>
      </c>
      <c r="O29" s="99">
        <v>8.5062913889999994</v>
      </c>
      <c r="P29" s="99">
        <v>8.9274787900000003</v>
      </c>
      <c r="Q29" s="99">
        <v>9.3494510650000002</v>
      </c>
      <c r="R29" s="99">
        <v>9.7723016739999995</v>
      </c>
      <c r="S29" s="99">
        <v>10.19600582</v>
      </c>
      <c r="T29" s="99">
        <v>10.62059498</v>
      </c>
      <c r="U29" s="99">
        <v>11.045976639999999</v>
      </c>
      <c r="V29" s="99">
        <v>11.472310070000001</v>
      </c>
      <c r="W29" s="99">
        <v>11.899433139999999</v>
      </c>
      <c r="X29" s="99">
        <v>12.327507969999999</v>
      </c>
      <c r="Y29" s="99">
        <v>12.756363869999999</v>
      </c>
      <c r="Z29" s="425">
        <v>12.80169296</v>
      </c>
    </row>
    <row r="30" spans="1:26">
      <c r="A30" s="839" t="s">
        <v>619</v>
      </c>
      <c r="B30" s="99">
        <v>1.7014982700000001</v>
      </c>
      <c r="C30" s="99">
        <v>2.072380543</v>
      </c>
      <c r="D30" s="99">
        <v>2.443263054</v>
      </c>
      <c r="E30" s="99">
        <v>2.8115401269999998</v>
      </c>
      <c r="F30" s="99">
        <v>3.1791303160000002</v>
      </c>
      <c r="G30" s="99">
        <v>3.5460340979999998</v>
      </c>
      <c r="H30" s="99">
        <v>3.912250996</v>
      </c>
      <c r="I30" s="99">
        <v>4.27778101</v>
      </c>
      <c r="J30" s="99">
        <v>4.6426248550000002</v>
      </c>
      <c r="K30" s="99">
        <v>5.006781578</v>
      </c>
      <c r="L30" s="99">
        <v>5.3702516559999998</v>
      </c>
      <c r="M30" s="99">
        <v>5.7330350880000003</v>
      </c>
      <c r="N30" s="99">
        <v>6.0951313970000003</v>
      </c>
      <c r="O30" s="99">
        <v>6.4565415379999997</v>
      </c>
      <c r="P30" s="99">
        <v>6.8172645569999997</v>
      </c>
      <c r="Q30" s="99">
        <v>7.1773014069999999</v>
      </c>
      <c r="R30" s="99">
        <v>7.5366511340000004</v>
      </c>
      <c r="S30" s="99">
        <v>7.8953142170000001</v>
      </c>
      <c r="T30" s="99">
        <v>8.2532901760000001</v>
      </c>
      <c r="U30" s="99">
        <v>8.610580444</v>
      </c>
      <c r="V30" s="99">
        <v>8.9671831130000008</v>
      </c>
      <c r="W30" s="99">
        <v>9.3230991359999997</v>
      </c>
      <c r="X30" s="99">
        <v>9.6783285140000004</v>
      </c>
      <c r="Y30" s="99">
        <v>10.032871249999999</v>
      </c>
      <c r="Z30" s="425">
        <v>10.032871249999999</v>
      </c>
    </row>
    <row r="31" spans="1:26">
      <c r="A31" s="839" t="s">
        <v>620</v>
      </c>
      <c r="B31" s="99">
        <v>7.1140222550000001</v>
      </c>
      <c r="C31" s="99">
        <v>7.5195140839999999</v>
      </c>
      <c r="D31" s="99">
        <v>7.9250059129999997</v>
      </c>
      <c r="E31" s="99">
        <v>8.3379278180000007</v>
      </c>
      <c r="F31" s="99">
        <v>8.7515726090000001</v>
      </c>
      <c r="G31" s="99">
        <v>9.1659412380000003</v>
      </c>
      <c r="H31" s="99">
        <v>9.5810327530000006</v>
      </c>
      <c r="I31" s="99">
        <v>9.9968481059999998</v>
      </c>
      <c r="J31" s="99">
        <v>10.413386340000001</v>
      </c>
      <c r="K31" s="99">
        <v>10.830648419999999</v>
      </c>
      <c r="L31" s="99">
        <v>11.248633379999999</v>
      </c>
      <c r="M31" s="99">
        <v>11.66734123</v>
      </c>
      <c r="N31" s="99">
        <v>12.08677292</v>
      </c>
      <c r="O31" s="99">
        <v>12.506928439999999</v>
      </c>
      <c r="P31" s="99">
        <v>12.92780685</v>
      </c>
      <c r="Q31" s="99">
        <v>13.34940815</v>
      </c>
      <c r="R31" s="99">
        <v>13.771733279999999</v>
      </c>
      <c r="S31" s="99">
        <v>14.194781300000001</v>
      </c>
      <c r="T31" s="99">
        <v>14.618553159999999</v>
      </c>
      <c r="U31" s="99">
        <v>15.043047899999999</v>
      </c>
      <c r="V31" s="99">
        <v>15.46826553</v>
      </c>
      <c r="W31" s="99">
        <v>15.894207</v>
      </c>
      <c r="X31" s="99">
        <v>16.320871350000001</v>
      </c>
      <c r="Y31" s="99">
        <v>16.748260500000001</v>
      </c>
      <c r="Z31" s="425">
        <v>16.748260500000001</v>
      </c>
    </row>
    <row r="32" spans="1:26">
      <c r="A32" s="837" t="s">
        <v>175</v>
      </c>
      <c r="B32" s="99"/>
      <c r="C32" s="99"/>
      <c r="D32" s="99"/>
      <c r="E32" s="99"/>
      <c r="F32" s="99"/>
      <c r="G32" s="99"/>
      <c r="H32" s="99"/>
      <c r="I32" s="99"/>
      <c r="J32" s="99"/>
      <c r="K32" s="99"/>
      <c r="L32" s="99"/>
      <c r="M32" s="99"/>
      <c r="N32" s="99"/>
      <c r="O32" s="99"/>
      <c r="P32" s="99"/>
      <c r="Q32" s="99"/>
      <c r="R32" s="99"/>
      <c r="S32" s="99"/>
      <c r="T32" s="99"/>
      <c r="U32" s="99"/>
      <c r="V32" s="99"/>
      <c r="W32" s="99"/>
      <c r="X32" s="99"/>
      <c r="Y32" s="99"/>
      <c r="Z32" s="425"/>
    </row>
    <row r="33" spans="1:26">
      <c r="A33" s="839" t="s">
        <v>621</v>
      </c>
      <c r="B33" s="99">
        <v>7.8310871119999996</v>
      </c>
      <c r="C33" s="99">
        <v>7.8399829859999999</v>
      </c>
      <c r="D33" s="99">
        <v>7.8471245769999998</v>
      </c>
      <c r="E33" s="99">
        <v>7.8542675969999998</v>
      </c>
      <c r="F33" s="99">
        <v>7.8612885480000001</v>
      </c>
      <c r="G33" s="99">
        <v>10.060811040000001</v>
      </c>
      <c r="H33" s="99">
        <v>12.25262356</v>
      </c>
      <c r="I33" s="99">
        <v>14.43682194</v>
      </c>
      <c r="J33" s="99">
        <v>16.61329842</v>
      </c>
      <c r="K33" s="99">
        <v>18.782901760000001</v>
      </c>
      <c r="L33" s="99">
        <v>20.945266719999999</v>
      </c>
      <c r="M33" s="99">
        <v>23.100082400000002</v>
      </c>
      <c r="N33" s="99">
        <v>25.246915820000002</v>
      </c>
      <c r="O33" s="99">
        <v>27.38546753</v>
      </c>
      <c r="P33" s="99">
        <v>29.515274049999999</v>
      </c>
      <c r="Q33" s="99">
        <v>31.63600731</v>
      </c>
      <c r="R33" s="99">
        <v>33.747222899999997</v>
      </c>
      <c r="S33" s="99">
        <v>35.848529820000003</v>
      </c>
      <c r="T33" s="99">
        <v>37.939479830000003</v>
      </c>
      <c r="U33" s="99">
        <v>40.019664759999998</v>
      </c>
      <c r="V33" s="99">
        <v>42.088584900000001</v>
      </c>
      <c r="W33" s="99">
        <v>44.145820620000002</v>
      </c>
      <c r="X33" s="99">
        <v>46.190807339999999</v>
      </c>
      <c r="Y33" s="99">
        <v>46.172412870000002</v>
      </c>
      <c r="Z33" s="425">
        <v>46.152915950000001</v>
      </c>
    </row>
    <row r="34" spans="1:26">
      <c r="A34" s="839" t="s">
        <v>619</v>
      </c>
      <c r="B34" s="99">
        <v>6.0226216319999999</v>
      </c>
      <c r="C34" s="99">
        <v>6.0249648090000001</v>
      </c>
      <c r="D34" s="99">
        <v>6.0300602909999999</v>
      </c>
      <c r="E34" s="99">
        <v>6.0351228710000004</v>
      </c>
      <c r="F34" s="99">
        <v>6.0401520729999998</v>
      </c>
      <c r="G34" s="99">
        <v>8.3836765290000006</v>
      </c>
      <c r="H34" s="99">
        <v>10.72112083</v>
      </c>
      <c r="I34" s="99">
        <v>13.052483560000001</v>
      </c>
      <c r="J34" s="99">
        <v>15.37776661</v>
      </c>
      <c r="K34" s="99">
        <v>17.696968080000001</v>
      </c>
      <c r="L34" s="99">
        <v>20.010089870000002</v>
      </c>
      <c r="M34" s="99">
        <v>22.31713104</v>
      </c>
      <c r="N34" s="99">
        <v>24.618089680000001</v>
      </c>
      <c r="O34" s="99">
        <v>26.912969589999999</v>
      </c>
      <c r="P34" s="99">
        <v>29.201768879999999</v>
      </c>
      <c r="Q34" s="99">
        <v>31.484485630000002</v>
      </c>
      <c r="R34" s="99">
        <v>33.761123660000003</v>
      </c>
      <c r="S34" s="99">
        <v>36.031681059999997</v>
      </c>
      <c r="T34" s="99">
        <v>38.296157839999999</v>
      </c>
      <c r="U34" s="99">
        <v>40.554550169999999</v>
      </c>
      <c r="V34" s="99">
        <v>42.806865690000002</v>
      </c>
      <c r="W34" s="99">
        <v>45.05310059</v>
      </c>
      <c r="X34" s="99">
        <v>47.293254849999997</v>
      </c>
      <c r="Y34" s="99">
        <v>47.293254849999997</v>
      </c>
      <c r="Z34" s="425">
        <v>47.293254849999997</v>
      </c>
    </row>
    <row r="35" spans="1:26">
      <c r="A35" s="839" t="s">
        <v>620</v>
      </c>
      <c r="B35" s="99">
        <v>18.400896070000002</v>
      </c>
      <c r="C35" s="99">
        <v>18.373702999999999</v>
      </c>
      <c r="D35" s="99">
        <v>18.319147109999999</v>
      </c>
      <c r="E35" s="99">
        <v>18.264669420000001</v>
      </c>
      <c r="F35" s="99">
        <v>18.210269929999999</v>
      </c>
      <c r="G35" s="99">
        <v>19.524463650000001</v>
      </c>
      <c r="H35" s="99">
        <v>20.834054949999999</v>
      </c>
      <c r="I35" s="99">
        <v>22.139045719999999</v>
      </c>
      <c r="J35" s="99">
        <v>23.439435960000001</v>
      </c>
      <c r="K35" s="99">
        <v>24.735223770000001</v>
      </c>
      <c r="L35" s="99">
        <v>26.026411060000001</v>
      </c>
      <c r="M35" s="99">
        <v>27.312995910000001</v>
      </c>
      <c r="N35" s="99">
        <v>28.594980240000002</v>
      </c>
      <c r="O35" s="99">
        <v>29.87236214</v>
      </c>
      <c r="P35" s="99">
        <v>31.14514351</v>
      </c>
      <c r="Q35" s="99">
        <v>32.413322450000003</v>
      </c>
      <c r="R35" s="99">
        <v>33.676902769999998</v>
      </c>
      <c r="S35" s="99">
        <v>34.935882569999997</v>
      </c>
      <c r="T35" s="99">
        <v>36.190258030000003</v>
      </c>
      <c r="U35" s="99">
        <v>37.440032960000003</v>
      </c>
      <c r="V35" s="99">
        <v>38.685207370000001</v>
      </c>
      <c r="W35" s="99">
        <v>39.925777439999997</v>
      </c>
      <c r="X35" s="99">
        <v>41.161750789999999</v>
      </c>
      <c r="Y35" s="99">
        <v>41.161750789999999</v>
      </c>
      <c r="Z35" s="425">
        <v>41.161750789999999</v>
      </c>
    </row>
    <row r="36" spans="1:26">
      <c r="A36" s="837" t="s">
        <v>176</v>
      </c>
      <c r="B36" s="99"/>
      <c r="C36" s="99"/>
      <c r="D36" s="99"/>
      <c r="E36" s="99"/>
      <c r="F36" s="99"/>
      <c r="G36" s="99"/>
      <c r="H36" s="99"/>
      <c r="I36" s="99"/>
      <c r="J36" s="99"/>
      <c r="K36" s="99"/>
      <c r="L36" s="99"/>
      <c r="M36" s="99"/>
      <c r="N36" s="99"/>
      <c r="O36" s="99"/>
      <c r="P36" s="99"/>
      <c r="Q36" s="99"/>
      <c r="R36" s="99"/>
      <c r="S36" s="99"/>
      <c r="T36" s="99"/>
      <c r="U36" s="99"/>
      <c r="V36" s="99"/>
      <c r="W36" s="99"/>
      <c r="X36" s="99"/>
      <c r="Y36" s="99"/>
      <c r="Z36" s="425"/>
    </row>
    <row r="37" spans="1:26">
      <c r="A37" s="839" t="s">
        <v>620</v>
      </c>
      <c r="B37" s="99">
        <v>75.384780879999994</v>
      </c>
      <c r="C37" s="99">
        <v>75.482734679999993</v>
      </c>
      <c r="D37" s="99">
        <v>75.580261230000005</v>
      </c>
      <c r="E37" s="99">
        <v>75.677383419999998</v>
      </c>
      <c r="F37" s="99">
        <v>75.774078369999998</v>
      </c>
      <c r="G37" s="99">
        <v>75.785995479999997</v>
      </c>
      <c r="H37" s="99">
        <v>75.795989989999995</v>
      </c>
      <c r="I37" s="99">
        <v>75.804077149999998</v>
      </c>
      <c r="J37" s="99">
        <v>75.810234070000007</v>
      </c>
      <c r="K37" s="99">
        <v>75.814460749999995</v>
      </c>
      <c r="L37" s="99">
        <v>75.600471499999998</v>
      </c>
      <c r="M37" s="99">
        <v>75.383811949999995</v>
      </c>
      <c r="N37" s="99">
        <v>75.164482120000002</v>
      </c>
      <c r="O37" s="99">
        <v>74.942474369999999</v>
      </c>
      <c r="P37" s="99">
        <v>74.717781070000001</v>
      </c>
      <c r="Q37" s="99">
        <v>74.490402219999993</v>
      </c>
      <c r="R37" s="99">
        <v>74.26032257</v>
      </c>
      <c r="S37" s="99">
        <v>74.027542109999999</v>
      </c>
      <c r="T37" s="99">
        <v>73.79205322</v>
      </c>
      <c r="U37" s="99">
        <v>73.553848270000003</v>
      </c>
      <c r="V37" s="99">
        <v>73.309974670000003</v>
      </c>
      <c r="W37" s="99">
        <v>73.043434140000002</v>
      </c>
      <c r="X37" s="99">
        <v>72.774093629999996</v>
      </c>
      <c r="Y37" s="99">
        <v>72.501945500000005</v>
      </c>
      <c r="Z37" s="425">
        <v>72.226989750000001</v>
      </c>
    </row>
    <row r="38" spans="1:26">
      <c r="A38" s="837" t="s">
        <v>177</v>
      </c>
      <c r="B38" s="99"/>
      <c r="C38" s="99"/>
      <c r="D38" s="99"/>
      <c r="E38" s="99"/>
      <c r="F38" s="99"/>
      <c r="G38" s="99"/>
      <c r="H38" s="99"/>
      <c r="I38" s="99"/>
      <c r="J38" s="99"/>
      <c r="K38" s="99"/>
      <c r="L38" s="99"/>
      <c r="M38" s="99"/>
      <c r="N38" s="99"/>
      <c r="O38" s="99"/>
      <c r="P38" s="99"/>
      <c r="Q38" s="99"/>
      <c r="R38" s="99"/>
      <c r="S38" s="99"/>
      <c r="T38" s="99"/>
      <c r="U38" s="99"/>
      <c r="V38" s="99"/>
      <c r="W38" s="99"/>
      <c r="X38" s="99"/>
      <c r="Y38" s="99"/>
      <c r="Z38" s="425"/>
    </row>
    <row r="39" spans="1:26">
      <c r="A39" s="839" t="s">
        <v>621</v>
      </c>
      <c r="B39" s="99">
        <v>9.0376453399999992</v>
      </c>
      <c r="C39" s="99">
        <v>9.8810634610000001</v>
      </c>
      <c r="D39" s="99">
        <v>10.74944782</v>
      </c>
      <c r="E39" s="99">
        <v>11.62446308</v>
      </c>
      <c r="F39" s="99">
        <v>12.5070858</v>
      </c>
      <c r="G39" s="99">
        <v>13.39838028</v>
      </c>
      <c r="H39" s="99">
        <v>14.29680538</v>
      </c>
      <c r="I39" s="99">
        <v>15.201564790000001</v>
      </c>
      <c r="J39" s="99">
        <v>16.19045448</v>
      </c>
      <c r="K39" s="99">
        <v>17.195718769999999</v>
      </c>
      <c r="L39" s="99">
        <v>18.211500170000001</v>
      </c>
      <c r="M39" s="99">
        <v>19.237255099999999</v>
      </c>
      <c r="N39" s="99">
        <v>20.272991179999998</v>
      </c>
      <c r="O39" s="99">
        <v>21.322513579999999</v>
      </c>
      <c r="P39" s="99">
        <v>22.380720140000001</v>
      </c>
      <c r="Q39" s="99">
        <v>23.447553630000002</v>
      </c>
      <c r="R39" s="99">
        <v>24.56099129</v>
      </c>
      <c r="S39" s="99">
        <v>25.686958310000001</v>
      </c>
      <c r="T39" s="99">
        <v>26.825731279999999</v>
      </c>
      <c r="U39" s="99">
        <v>27.97820282</v>
      </c>
      <c r="V39" s="99">
        <v>29.144056320000001</v>
      </c>
      <c r="W39" s="99">
        <v>30.32389259</v>
      </c>
      <c r="X39" s="99">
        <v>31.516752239999999</v>
      </c>
      <c r="Y39" s="99">
        <v>32.72323608</v>
      </c>
      <c r="Z39" s="425">
        <v>33.943305969999997</v>
      </c>
    </row>
    <row r="40" spans="1:26">
      <c r="A40" s="839" t="s">
        <v>619</v>
      </c>
      <c r="B40" s="99">
        <v>2.031708241</v>
      </c>
      <c r="C40" s="99">
        <v>2.725546837</v>
      </c>
      <c r="D40" s="99">
        <v>3.4342334270000001</v>
      </c>
      <c r="E40" s="99">
        <v>4.1489458079999997</v>
      </c>
      <c r="F40" s="99">
        <v>4.8707318309999996</v>
      </c>
      <c r="G40" s="99">
        <v>5.601499081</v>
      </c>
      <c r="H40" s="99">
        <v>6.3383264539999997</v>
      </c>
      <c r="I40" s="99">
        <v>7.0812129969999997</v>
      </c>
      <c r="J40" s="99">
        <v>7.830159664</v>
      </c>
      <c r="K40" s="99">
        <v>8.5851659770000008</v>
      </c>
      <c r="L40" s="99">
        <v>9.3462324139999993</v>
      </c>
      <c r="M40" s="99">
        <v>10.1133585</v>
      </c>
      <c r="N40" s="99">
        <v>10.88654423</v>
      </c>
      <c r="O40" s="99">
        <v>11.67150784</v>
      </c>
      <c r="P40" s="99">
        <v>12.460661890000001</v>
      </c>
      <c r="Q40" s="99">
        <v>13.253875730000001</v>
      </c>
      <c r="R40" s="99">
        <v>14.10946178</v>
      </c>
      <c r="S40" s="99">
        <v>14.97649193</v>
      </c>
      <c r="T40" s="99">
        <v>15.8550787</v>
      </c>
      <c r="U40" s="99">
        <v>16.745330809999999</v>
      </c>
      <c r="V40" s="99">
        <v>17.64736366</v>
      </c>
      <c r="W40" s="99">
        <v>18.561286930000001</v>
      </c>
      <c r="X40" s="99">
        <v>19.487218859999999</v>
      </c>
      <c r="Y40" s="99">
        <v>20.425270080000001</v>
      </c>
      <c r="Z40" s="425">
        <v>21.37555695</v>
      </c>
    </row>
    <row r="41" spans="1:26">
      <c r="A41" s="839" t="s">
        <v>620</v>
      </c>
      <c r="B41" s="99">
        <v>26.108747480000002</v>
      </c>
      <c r="C41" s="99">
        <v>27.166288380000001</v>
      </c>
      <c r="D41" s="99">
        <v>28.267770769999998</v>
      </c>
      <c r="E41" s="99">
        <v>29.372543329999999</v>
      </c>
      <c r="F41" s="99">
        <v>30.48060989</v>
      </c>
      <c r="G41" s="99">
        <v>31.59196854</v>
      </c>
      <c r="H41" s="99">
        <v>32.706619259999997</v>
      </c>
      <c r="I41" s="99">
        <v>33.824565890000002</v>
      </c>
      <c r="J41" s="99">
        <v>34.945800779999999</v>
      </c>
      <c r="K41" s="99">
        <v>36.07033157</v>
      </c>
      <c r="L41" s="99">
        <v>37.198154449999997</v>
      </c>
      <c r="M41" s="99">
        <v>38.329269410000002</v>
      </c>
      <c r="N41" s="99">
        <v>39.463680269999998</v>
      </c>
      <c r="O41" s="99">
        <v>40.601379389999998</v>
      </c>
      <c r="P41" s="99">
        <v>41.742374419999997</v>
      </c>
      <c r="Q41" s="99">
        <v>42.886661529999998</v>
      </c>
      <c r="R41" s="99">
        <v>44.03424072</v>
      </c>
      <c r="S41" s="99">
        <v>45.185111999999997</v>
      </c>
      <c r="T41" s="99">
        <v>46.339279169999998</v>
      </c>
      <c r="U41" s="99">
        <v>47.496734619999998</v>
      </c>
      <c r="V41" s="99">
        <v>48.657485960000002</v>
      </c>
      <c r="W41" s="99">
        <v>49.821529390000002</v>
      </c>
      <c r="X41" s="99">
        <v>50.988864900000003</v>
      </c>
      <c r="Y41" s="99">
        <v>52.159492489999998</v>
      </c>
      <c r="Z41" s="425">
        <v>53.333415989999999</v>
      </c>
    </row>
    <row r="42" spans="1:26">
      <c r="A42" s="837" t="s">
        <v>278</v>
      </c>
      <c r="B42" s="99"/>
      <c r="C42" s="99"/>
      <c r="D42" s="99"/>
      <c r="E42" s="99"/>
      <c r="F42" s="99"/>
      <c r="G42" s="99"/>
      <c r="H42" s="99"/>
      <c r="I42" s="99"/>
      <c r="J42" s="99"/>
      <c r="K42" s="99"/>
      <c r="L42" s="99"/>
      <c r="M42" s="99"/>
      <c r="N42" s="99"/>
      <c r="O42" s="99"/>
      <c r="P42" s="99"/>
      <c r="Q42" s="99"/>
      <c r="R42" s="99"/>
      <c r="S42" s="99"/>
      <c r="T42" s="99"/>
      <c r="U42" s="99"/>
      <c r="V42" s="99"/>
      <c r="W42" s="99"/>
      <c r="X42" s="99"/>
      <c r="Y42" s="99"/>
      <c r="Z42" s="425"/>
    </row>
    <row r="43" spans="1:26">
      <c r="A43" s="839" t="s">
        <v>621</v>
      </c>
      <c r="B43" s="99"/>
      <c r="C43" s="99"/>
      <c r="D43" s="99"/>
      <c r="E43" s="99"/>
      <c r="F43" s="99"/>
      <c r="G43" s="99"/>
      <c r="H43" s="99"/>
      <c r="I43" s="99"/>
      <c r="J43" s="99"/>
      <c r="K43" s="99"/>
      <c r="L43" s="99"/>
      <c r="M43" s="99"/>
      <c r="N43" s="99"/>
      <c r="O43" s="99"/>
      <c r="P43" s="99"/>
      <c r="Q43" s="99"/>
      <c r="R43" s="99"/>
      <c r="S43" s="99"/>
      <c r="T43" s="99"/>
      <c r="U43" s="99"/>
      <c r="V43" s="99"/>
      <c r="W43" s="99"/>
      <c r="X43" s="99"/>
      <c r="Y43" s="99"/>
      <c r="Z43" s="425"/>
    </row>
    <row r="44" spans="1:26">
      <c r="A44" s="839" t="s">
        <v>619</v>
      </c>
      <c r="B44" s="99"/>
      <c r="C44" s="99"/>
      <c r="D44" s="99"/>
      <c r="E44" s="99"/>
      <c r="F44" s="99"/>
      <c r="G44" s="99"/>
      <c r="H44" s="99"/>
      <c r="I44" s="99"/>
      <c r="J44" s="99"/>
      <c r="K44" s="99"/>
      <c r="L44" s="99"/>
      <c r="M44" s="99"/>
      <c r="N44" s="99"/>
      <c r="O44" s="99"/>
      <c r="P44" s="99"/>
      <c r="Q44" s="99"/>
      <c r="R44" s="99"/>
      <c r="S44" s="99"/>
      <c r="T44" s="99"/>
      <c r="U44" s="99"/>
      <c r="V44" s="99"/>
      <c r="W44" s="99"/>
      <c r="X44" s="99"/>
      <c r="Y44" s="99"/>
      <c r="Z44" s="425"/>
    </row>
    <row r="45" spans="1:26">
      <c r="A45" s="839" t="s">
        <v>620</v>
      </c>
      <c r="B45" s="99"/>
      <c r="C45" s="99"/>
      <c r="D45" s="99"/>
      <c r="E45" s="99"/>
      <c r="F45" s="99"/>
      <c r="G45" s="99"/>
      <c r="H45" s="99"/>
      <c r="I45" s="99"/>
      <c r="J45" s="99"/>
      <c r="K45" s="99"/>
      <c r="L45" s="99"/>
      <c r="M45" s="99"/>
      <c r="N45" s="99"/>
      <c r="O45" s="99"/>
      <c r="P45" s="99"/>
      <c r="Q45" s="99"/>
      <c r="R45" s="99"/>
      <c r="S45" s="99"/>
      <c r="T45" s="99"/>
      <c r="U45" s="99"/>
      <c r="V45" s="99"/>
      <c r="W45" s="99"/>
      <c r="X45" s="99"/>
      <c r="Y45" s="99"/>
      <c r="Z45" s="425"/>
    </row>
    <row r="46" spans="1:26">
      <c r="A46" s="837" t="s">
        <v>179</v>
      </c>
      <c r="B46" s="99"/>
      <c r="C46" s="99"/>
      <c r="D46" s="99"/>
      <c r="E46" s="99"/>
      <c r="F46" s="99"/>
      <c r="G46" s="99"/>
      <c r="H46" s="99"/>
      <c r="I46" s="99"/>
      <c r="J46" s="99"/>
      <c r="K46" s="99"/>
      <c r="L46" s="99"/>
      <c r="M46" s="99"/>
      <c r="N46" s="99"/>
      <c r="O46" s="99"/>
      <c r="P46" s="99"/>
      <c r="Q46" s="99"/>
      <c r="R46" s="99"/>
      <c r="S46" s="99"/>
      <c r="T46" s="99"/>
      <c r="U46" s="99"/>
      <c r="V46" s="99"/>
      <c r="W46" s="99"/>
      <c r="X46" s="99"/>
      <c r="Y46" s="99"/>
      <c r="Z46" s="425"/>
    </row>
    <row r="47" spans="1:26">
      <c r="A47" s="839" t="s">
        <v>621</v>
      </c>
      <c r="B47" s="99"/>
      <c r="C47" s="99"/>
      <c r="D47" s="99"/>
      <c r="E47" s="99"/>
      <c r="F47" s="99"/>
      <c r="G47" s="99"/>
      <c r="H47" s="99"/>
      <c r="I47" s="99"/>
      <c r="J47" s="99"/>
      <c r="K47" s="99"/>
      <c r="L47" s="99"/>
      <c r="M47" s="99"/>
      <c r="N47" s="99"/>
      <c r="O47" s="99"/>
      <c r="P47" s="99"/>
      <c r="Q47" s="99"/>
      <c r="R47" s="99"/>
      <c r="S47" s="99"/>
      <c r="T47" s="99"/>
      <c r="U47" s="99"/>
      <c r="V47" s="99"/>
      <c r="W47" s="99"/>
      <c r="X47" s="99"/>
      <c r="Y47" s="99"/>
      <c r="Z47" s="425"/>
    </row>
    <row r="48" spans="1:26">
      <c r="A48" s="839" t="s">
        <v>619</v>
      </c>
      <c r="B48" s="99"/>
      <c r="C48" s="99"/>
      <c r="D48" s="99"/>
      <c r="E48" s="99"/>
      <c r="F48" s="99"/>
      <c r="G48" s="99"/>
      <c r="H48" s="99"/>
      <c r="I48" s="99"/>
      <c r="J48" s="99"/>
      <c r="K48" s="99"/>
      <c r="L48" s="99"/>
      <c r="M48" s="99"/>
      <c r="N48" s="99"/>
      <c r="O48" s="99"/>
      <c r="P48" s="99"/>
      <c r="Q48" s="99"/>
      <c r="R48" s="99"/>
      <c r="S48" s="99"/>
      <c r="T48" s="99"/>
      <c r="U48" s="99"/>
      <c r="V48" s="99"/>
      <c r="W48" s="99"/>
      <c r="X48" s="99"/>
      <c r="Y48" s="99"/>
      <c r="Z48" s="425"/>
    </row>
    <row r="49" spans="1:26">
      <c r="A49" s="839" t="s">
        <v>620</v>
      </c>
      <c r="B49" s="99"/>
      <c r="C49" s="99"/>
      <c r="D49" s="99"/>
      <c r="E49" s="99"/>
      <c r="F49" s="99"/>
      <c r="G49" s="99"/>
      <c r="H49" s="99"/>
      <c r="I49" s="99"/>
      <c r="J49" s="99"/>
      <c r="K49" s="99"/>
      <c r="L49" s="99"/>
      <c r="M49" s="99"/>
      <c r="N49" s="99"/>
      <c r="O49" s="99"/>
      <c r="P49" s="99"/>
      <c r="Q49" s="99"/>
      <c r="R49" s="99"/>
      <c r="S49" s="99"/>
      <c r="T49" s="99"/>
      <c r="U49" s="99"/>
      <c r="V49" s="99"/>
      <c r="W49" s="99"/>
      <c r="X49" s="99"/>
      <c r="Y49" s="99"/>
      <c r="Z49" s="425"/>
    </row>
    <row r="50" spans="1:26">
      <c r="A50" s="837" t="s">
        <v>180</v>
      </c>
      <c r="B50" s="99"/>
      <c r="C50" s="99"/>
      <c r="D50" s="99"/>
      <c r="E50" s="99"/>
      <c r="F50" s="99"/>
      <c r="G50" s="99"/>
      <c r="H50" s="99"/>
      <c r="I50" s="99"/>
      <c r="J50" s="99"/>
      <c r="K50" s="99"/>
      <c r="L50" s="99"/>
      <c r="M50" s="99"/>
      <c r="N50" s="99"/>
      <c r="O50" s="99"/>
      <c r="P50" s="99"/>
      <c r="Q50" s="99"/>
      <c r="R50" s="99"/>
      <c r="S50" s="99"/>
      <c r="T50" s="99"/>
      <c r="U50" s="99"/>
      <c r="V50" s="99"/>
      <c r="W50" s="99"/>
      <c r="X50" s="99"/>
      <c r="Y50" s="99"/>
      <c r="Z50" s="425"/>
    </row>
    <row r="51" spans="1:26">
      <c r="A51" s="839" t="s">
        <v>621</v>
      </c>
      <c r="B51" s="99">
        <v>47.385372160000003</v>
      </c>
      <c r="C51" s="99">
        <v>47.994422909999997</v>
      </c>
      <c r="D51" s="99">
        <v>48.607147220000002</v>
      </c>
      <c r="E51" s="99">
        <v>49.216541290000002</v>
      </c>
      <c r="F51" s="99">
        <v>49.819217680000001</v>
      </c>
      <c r="G51" s="99">
        <v>50.414638519999997</v>
      </c>
      <c r="H51" s="99">
        <v>51.003009800000001</v>
      </c>
      <c r="I51" s="99">
        <v>51.5842247</v>
      </c>
      <c r="J51" s="99">
        <v>52.158290860000001</v>
      </c>
      <c r="K51" s="99">
        <v>52.72470474</v>
      </c>
      <c r="L51" s="99">
        <v>53.283706670000001</v>
      </c>
      <c r="M51" s="99">
        <v>53.835136409999997</v>
      </c>
      <c r="N51" s="99">
        <v>54.378986359999999</v>
      </c>
      <c r="O51" s="99">
        <v>54.915012359999999</v>
      </c>
      <c r="P51" s="99">
        <v>55.443344119999999</v>
      </c>
      <c r="Q51" s="99">
        <v>57.32825089</v>
      </c>
      <c r="R51" s="99">
        <v>59.253982540000003</v>
      </c>
      <c r="S51" s="99">
        <v>61.221103669999998</v>
      </c>
      <c r="T51" s="99">
        <v>63.230243680000001</v>
      </c>
      <c r="U51" s="99">
        <v>65.281997680000003</v>
      </c>
      <c r="V51" s="99">
        <v>67.377037049999998</v>
      </c>
      <c r="W51" s="99">
        <v>69.515823359999999</v>
      </c>
      <c r="X51" s="99">
        <v>71.698921200000001</v>
      </c>
      <c r="Y51" s="99">
        <v>73.170173649999995</v>
      </c>
      <c r="Z51" s="425">
        <v>73.780639649999998</v>
      </c>
    </row>
    <row r="52" spans="1:26">
      <c r="A52" s="839" t="s">
        <v>620</v>
      </c>
      <c r="B52" s="99">
        <v>53.98760223</v>
      </c>
      <c r="C52" s="99">
        <v>54.125938419999997</v>
      </c>
      <c r="D52" s="99">
        <v>54.264278410000003</v>
      </c>
      <c r="E52" s="99">
        <v>54.402622219999998</v>
      </c>
      <c r="F52" s="99">
        <v>54.540962219999997</v>
      </c>
      <c r="G52" s="99">
        <v>54.679306029999999</v>
      </c>
      <c r="H52" s="99">
        <v>54.817649840000001</v>
      </c>
      <c r="I52" s="99">
        <v>54.95599747</v>
      </c>
      <c r="J52" s="99">
        <v>55.094345089999997</v>
      </c>
      <c r="K52" s="99">
        <v>55.232692720000003</v>
      </c>
      <c r="L52" s="99">
        <v>55.371044159999997</v>
      </c>
      <c r="M52" s="99">
        <v>55.509391780000001</v>
      </c>
      <c r="N52" s="99">
        <v>55.647747039999999</v>
      </c>
      <c r="O52" s="99">
        <v>55.78609848</v>
      </c>
      <c r="P52" s="99">
        <v>55.924453739999997</v>
      </c>
      <c r="Q52" s="99">
        <v>57.949668879999997</v>
      </c>
      <c r="R52" s="99">
        <v>60.013011929999998</v>
      </c>
      <c r="S52" s="99">
        <v>62.114780430000003</v>
      </c>
      <c r="T52" s="99">
        <v>64.255279540000004</v>
      </c>
      <c r="U52" s="99">
        <v>66.434806820000006</v>
      </c>
      <c r="V52" s="99">
        <v>68.653663640000005</v>
      </c>
      <c r="W52" s="99">
        <v>70.912147520000005</v>
      </c>
      <c r="X52" s="99">
        <v>73.210563660000005</v>
      </c>
      <c r="Y52" s="99">
        <v>74.579154970000005</v>
      </c>
      <c r="Z52" s="425">
        <v>74.807014469999999</v>
      </c>
    </row>
    <row r="53" spans="1:26">
      <c r="A53" s="837" t="s">
        <v>190</v>
      </c>
      <c r="B53" s="99"/>
      <c r="C53" s="99"/>
      <c r="D53" s="99"/>
      <c r="E53" s="99"/>
      <c r="F53" s="99"/>
      <c r="G53" s="99"/>
      <c r="H53" s="99"/>
      <c r="I53" s="99"/>
      <c r="J53" s="99"/>
      <c r="K53" s="99"/>
      <c r="L53" s="99"/>
      <c r="M53" s="99"/>
      <c r="N53" s="99"/>
      <c r="O53" s="99"/>
      <c r="P53" s="99"/>
      <c r="Q53" s="99"/>
      <c r="R53" s="99"/>
      <c r="S53" s="99"/>
      <c r="T53" s="99"/>
      <c r="U53" s="99"/>
      <c r="V53" s="99"/>
      <c r="W53" s="99"/>
      <c r="X53" s="99"/>
      <c r="Y53" s="99"/>
      <c r="Z53" s="425"/>
    </row>
    <row r="54" spans="1:26">
      <c r="A54" s="839" t="s">
        <v>621</v>
      </c>
      <c r="B54" s="99">
        <v>2.9235787389999999</v>
      </c>
      <c r="C54" s="99">
        <v>4.1452679630000002</v>
      </c>
      <c r="D54" s="99">
        <v>5.367612362</v>
      </c>
      <c r="E54" s="99">
        <v>6.614067554</v>
      </c>
      <c r="F54" s="99">
        <v>7.8786253930000001</v>
      </c>
      <c r="G54" s="99">
        <v>9.1422281269999992</v>
      </c>
      <c r="H54" s="99">
        <v>10.405584340000001</v>
      </c>
      <c r="I54" s="99">
        <v>11.669171329999999</v>
      </c>
      <c r="J54" s="99">
        <v>12.933868410000001</v>
      </c>
      <c r="K54" s="99">
        <v>14.13439846</v>
      </c>
      <c r="L54" s="99">
        <v>15.213497159999999</v>
      </c>
      <c r="M54" s="99">
        <v>16.317777629999998</v>
      </c>
      <c r="N54" s="99">
        <v>17.291797639999999</v>
      </c>
      <c r="O54" s="99">
        <v>18.171710969999999</v>
      </c>
      <c r="P54" s="99">
        <v>19.058143619999999</v>
      </c>
      <c r="Q54" s="99">
        <v>19.951971050000001</v>
      </c>
      <c r="R54" s="99">
        <v>20.853801730000001</v>
      </c>
      <c r="S54" s="99">
        <v>21.764671329999999</v>
      </c>
      <c r="T54" s="99">
        <v>22.685346599999999</v>
      </c>
      <c r="U54" s="99">
        <v>23.616449360000001</v>
      </c>
      <c r="V54" s="99">
        <v>24.559198380000002</v>
      </c>
      <c r="W54" s="99">
        <v>25.514064789999999</v>
      </c>
      <c r="X54" s="99">
        <v>26.482133869999998</v>
      </c>
      <c r="Y54" s="99">
        <v>27.46401024</v>
      </c>
      <c r="Z54" s="425">
        <v>28.46079254</v>
      </c>
    </row>
    <row r="55" spans="1:26">
      <c r="A55" s="839" t="s">
        <v>619</v>
      </c>
      <c r="B55" s="99">
        <v>0.20235334299999999</v>
      </c>
      <c r="C55" s="99">
        <v>1.3781381850000001</v>
      </c>
      <c r="D55" s="99">
        <v>2.5539228920000001</v>
      </c>
      <c r="E55" s="99">
        <v>3.7297077179999998</v>
      </c>
      <c r="F55" s="99">
        <v>4.8823313710000003</v>
      </c>
      <c r="G55" s="99">
        <v>6.0238523480000001</v>
      </c>
      <c r="H55" s="99">
        <v>7.1542701720000004</v>
      </c>
      <c r="I55" s="99">
        <v>8.2735853200000005</v>
      </c>
      <c r="J55" s="99">
        <v>9.3817977910000003</v>
      </c>
      <c r="K55" s="99">
        <v>10.4742651</v>
      </c>
      <c r="L55" s="99">
        <v>11.553752899999999</v>
      </c>
      <c r="M55" s="99">
        <v>12.620317460000001</v>
      </c>
      <c r="N55" s="99">
        <v>13.49278164</v>
      </c>
      <c r="O55" s="99">
        <v>14.21676731</v>
      </c>
      <c r="P55" s="99">
        <v>14.932944300000001</v>
      </c>
      <c r="Q55" s="99">
        <v>15.641310689999999</v>
      </c>
      <c r="R55" s="99">
        <v>16.341867449999999</v>
      </c>
      <c r="S55" s="99">
        <v>17.034614560000001</v>
      </c>
      <c r="T55" s="99">
        <v>17.719549180000001</v>
      </c>
      <c r="U55" s="99">
        <v>18.396673199999999</v>
      </c>
      <c r="V55" s="99">
        <v>19.065986630000001</v>
      </c>
      <c r="W55" s="99">
        <v>19.72748756</v>
      </c>
      <c r="X55" s="99">
        <v>20.381175989999999</v>
      </c>
      <c r="Y55" s="99">
        <v>21.027051929999999</v>
      </c>
      <c r="Z55" s="425">
        <v>21.665115360000001</v>
      </c>
    </row>
    <row r="56" spans="1:26">
      <c r="A56" s="839" t="s">
        <v>620</v>
      </c>
      <c r="B56" s="99">
        <v>12.400235179999999</v>
      </c>
      <c r="C56" s="99">
        <v>13.582116129999999</v>
      </c>
      <c r="D56" s="99">
        <v>14.763997079999999</v>
      </c>
      <c r="E56" s="99">
        <v>15.945877080000001</v>
      </c>
      <c r="F56" s="99">
        <v>17.251955030000001</v>
      </c>
      <c r="G56" s="99">
        <v>18.575174329999999</v>
      </c>
      <c r="H56" s="99">
        <v>19.915533069999999</v>
      </c>
      <c r="I56" s="99">
        <v>21.273033139999999</v>
      </c>
      <c r="J56" s="99">
        <v>22.647672650000001</v>
      </c>
      <c r="K56" s="99">
        <v>23.813430790000002</v>
      </c>
      <c r="L56" s="99">
        <v>24.571269990000001</v>
      </c>
      <c r="M56" s="99">
        <v>25.459611890000001</v>
      </c>
      <c r="N56" s="99">
        <v>26.373859410000001</v>
      </c>
      <c r="O56" s="99">
        <v>27.314338679999999</v>
      </c>
      <c r="P56" s="99">
        <v>28.281379699999999</v>
      </c>
      <c r="Q56" s="99">
        <v>29.275306700000002</v>
      </c>
      <c r="R56" s="99">
        <v>30.29644966</v>
      </c>
      <c r="S56" s="99">
        <v>31.34513664</v>
      </c>
      <c r="T56" s="99">
        <v>32.421695710000002</v>
      </c>
      <c r="U56" s="99">
        <v>33.52645493</v>
      </c>
      <c r="V56" s="99">
        <v>34.659736629999998</v>
      </c>
      <c r="W56" s="99">
        <v>35.821876529999997</v>
      </c>
      <c r="X56" s="99">
        <v>37.013198850000002</v>
      </c>
      <c r="Y56" s="99">
        <v>38.234031680000001</v>
      </c>
      <c r="Z56" s="425">
        <v>39.484703060000001</v>
      </c>
    </row>
    <row r="57" spans="1:26">
      <c r="A57" s="837" t="s">
        <v>182</v>
      </c>
      <c r="B57" s="99"/>
      <c r="C57" s="99"/>
      <c r="D57" s="99"/>
      <c r="E57" s="99"/>
      <c r="F57" s="99"/>
      <c r="G57" s="99"/>
      <c r="H57" s="99"/>
      <c r="I57" s="99"/>
      <c r="J57" s="99"/>
      <c r="K57" s="99"/>
      <c r="L57" s="99"/>
      <c r="M57" s="99"/>
      <c r="N57" s="99"/>
      <c r="O57" s="99"/>
      <c r="P57" s="99"/>
      <c r="Q57" s="99"/>
      <c r="R57" s="99"/>
      <c r="S57" s="99"/>
      <c r="T57" s="99"/>
      <c r="U57" s="99"/>
      <c r="V57" s="99"/>
      <c r="W57" s="99"/>
      <c r="X57" s="99"/>
      <c r="Y57" s="99"/>
      <c r="Z57" s="425"/>
    </row>
    <row r="58" spans="1:26">
      <c r="A58" s="839" t="s">
        <v>619</v>
      </c>
      <c r="B58" s="99">
        <v>7.3100566860000002</v>
      </c>
      <c r="C58" s="99">
        <v>8.2087078089999999</v>
      </c>
      <c r="D58" s="99">
        <v>9.1190166470000005</v>
      </c>
      <c r="E58" s="99">
        <v>10.040982250000001</v>
      </c>
      <c r="F58" s="99">
        <v>10.97460461</v>
      </c>
      <c r="G58" s="99">
        <v>11.919884679999999</v>
      </c>
      <c r="H58" s="99">
        <v>12.87682247</v>
      </c>
      <c r="I58" s="99">
        <v>13.845417019999999</v>
      </c>
      <c r="J58" s="99">
        <v>14.825668329999999</v>
      </c>
      <c r="K58" s="99">
        <v>15.817578320000001</v>
      </c>
      <c r="L58" s="99">
        <v>16.821144100000001</v>
      </c>
      <c r="M58" s="99">
        <v>17.83636856</v>
      </c>
      <c r="N58" s="99">
        <v>18.86324883</v>
      </c>
      <c r="O58" s="99">
        <v>19.9017868</v>
      </c>
      <c r="P58" s="99">
        <v>20.9519825</v>
      </c>
      <c r="Q58" s="99">
        <v>22.013835910000001</v>
      </c>
      <c r="R58" s="99">
        <v>23.087345119999998</v>
      </c>
      <c r="S58" s="99">
        <v>24.172512050000002</v>
      </c>
      <c r="T58" s="99">
        <v>25.2693367</v>
      </c>
      <c r="U58" s="99">
        <v>26.37781906</v>
      </c>
      <c r="V58" s="99">
        <v>27.497957230000001</v>
      </c>
      <c r="W58" s="99">
        <v>28.443805690000001</v>
      </c>
      <c r="X58" s="99">
        <v>29.389652250000001</v>
      </c>
      <c r="Y58" s="99">
        <v>30.335498810000001</v>
      </c>
      <c r="Z58" s="425">
        <v>31.281347270000001</v>
      </c>
    </row>
    <row r="59" spans="1:26">
      <c r="A59" s="837" t="s">
        <v>279</v>
      </c>
      <c r="B59" s="99"/>
      <c r="C59" s="99"/>
      <c r="D59" s="99"/>
      <c r="E59" s="99"/>
      <c r="F59" s="99"/>
      <c r="G59" s="99"/>
      <c r="H59" s="99"/>
      <c r="I59" s="99"/>
      <c r="J59" s="99"/>
      <c r="K59" s="99"/>
      <c r="L59" s="99"/>
      <c r="M59" s="99"/>
      <c r="N59" s="99"/>
      <c r="O59" s="99"/>
      <c r="P59" s="99"/>
      <c r="Q59" s="99"/>
      <c r="R59" s="99"/>
      <c r="S59" s="99"/>
      <c r="T59" s="99"/>
      <c r="U59" s="99"/>
      <c r="V59" s="99"/>
      <c r="W59" s="99"/>
      <c r="X59" s="99"/>
      <c r="Y59" s="99"/>
      <c r="Z59" s="425"/>
    </row>
    <row r="60" spans="1:26">
      <c r="A60" s="839" t="s">
        <v>621</v>
      </c>
      <c r="B60" s="99">
        <v>30.916049959999999</v>
      </c>
      <c r="C60" s="99">
        <v>30.892929079999998</v>
      </c>
      <c r="D60" s="99">
        <v>30.922218319999999</v>
      </c>
      <c r="E60" s="99">
        <v>30.95195198</v>
      </c>
      <c r="F60" s="99">
        <v>30.986570360000002</v>
      </c>
      <c r="G60" s="99">
        <v>30.666782380000001</v>
      </c>
      <c r="H60" s="99">
        <v>30.348836899999998</v>
      </c>
      <c r="I60" s="99">
        <v>30.03264618</v>
      </c>
      <c r="J60" s="99">
        <v>29.718257900000001</v>
      </c>
      <c r="K60" s="99">
        <v>29.405576709999998</v>
      </c>
      <c r="L60" s="99">
        <v>29.094663619999999</v>
      </c>
      <c r="M60" s="99">
        <v>28.433071139999999</v>
      </c>
      <c r="N60" s="99">
        <v>27.804729460000001</v>
      </c>
      <c r="O60" s="99">
        <v>27.208389279999999</v>
      </c>
      <c r="P60" s="99">
        <v>26.638832090000001</v>
      </c>
      <c r="Q60" s="99">
        <v>26.093793869999999</v>
      </c>
      <c r="R60" s="99">
        <v>25.571407319999999</v>
      </c>
      <c r="S60" s="99">
        <v>25.069812769999999</v>
      </c>
      <c r="T60" s="99">
        <v>24.587091449999999</v>
      </c>
      <c r="U60" s="99">
        <v>24.121978760000001</v>
      </c>
      <c r="V60" s="99">
        <v>23.879684449999999</v>
      </c>
      <c r="W60" s="99">
        <v>23.631284709999999</v>
      </c>
      <c r="X60" s="99">
        <v>23.613214490000001</v>
      </c>
      <c r="Y60" s="99">
        <v>23.589252470000002</v>
      </c>
      <c r="Z60" s="425">
        <v>23.559202190000001</v>
      </c>
    </row>
    <row r="61" spans="1:26">
      <c r="A61" s="839" t="s">
        <v>619</v>
      </c>
      <c r="B61" s="99">
        <v>32.81045151</v>
      </c>
      <c r="C61" s="99">
        <v>32.81045151</v>
      </c>
      <c r="D61" s="99">
        <v>32.910560609999997</v>
      </c>
      <c r="E61" s="99">
        <v>32.966274259999999</v>
      </c>
      <c r="F61" s="99">
        <v>33.021991730000003</v>
      </c>
      <c r="G61" s="99">
        <v>32.854946140000003</v>
      </c>
      <c r="H61" s="99">
        <v>32.687152859999998</v>
      </c>
      <c r="I61" s="99">
        <v>32.518608090000001</v>
      </c>
      <c r="J61" s="99">
        <v>32.349311829999998</v>
      </c>
      <c r="K61" s="99">
        <v>32.179264070000002</v>
      </c>
      <c r="L61" s="99">
        <v>32.008468630000003</v>
      </c>
      <c r="M61" s="99">
        <v>31.800037379999999</v>
      </c>
      <c r="N61" s="99">
        <v>31.596689219999998</v>
      </c>
      <c r="O61" s="99">
        <v>31.398176190000001</v>
      </c>
      <c r="P61" s="99">
        <v>31.204250340000002</v>
      </c>
      <c r="Q61" s="99">
        <v>31.014671329999999</v>
      </c>
      <c r="R61" s="99">
        <v>30.829200740000001</v>
      </c>
      <c r="S61" s="99">
        <v>30.64760399</v>
      </c>
      <c r="T61" s="99">
        <v>30.469650269999999</v>
      </c>
      <c r="U61" s="99">
        <v>30.295116419999999</v>
      </c>
      <c r="V61" s="99">
        <v>30.136001589999999</v>
      </c>
      <c r="W61" s="99">
        <v>29.975862500000002</v>
      </c>
      <c r="X61" s="99">
        <v>29.975862500000002</v>
      </c>
      <c r="Y61" s="99">
        <v>29.975862500000002</v>
      </c>
      <c r="Z61" s="425">
        <v>29.975862500000002</v>
      </c>
    </row>
    <row r="62" spans="1:26" ht="15" thickBot="1">
      <c r="A62" s="840" t="s">
        <v>620</v>
      </c>
      <c r="B62" s="426">
        <v>27.198740010000002</v>
      </c>
      <c r="C62" s="426">
        <v>27.198740010000002</v>
      </c>
      <c r="D62" s="426">
        <v>27.161418909999998</v>
      </c>
      <c r="E62" s="426">
        <v>27.124099730000001</v>
      </c>
      <c r="F62" s="426">
        <v>27.086778639999999</v>
      </c>
      <c r="G62" s="426">
        <v>26.439928049999999</v>
      </c>
      <c r="H62" s="426">
        <v>25.794757839999999</v>
      </c>
      <c r="I62" s="426">
        <v>25.15126991</v>
      </c>
      <c r="J62" s="426">
        <v>24.509464260000001</v>
      </c>
      <c r="K62" s="426">
        <v>23.869338989999999</v>
      </c>
      <c r="L62" s="426">
        <v>23.230897899999999</v>
      </c>
      <c r="M62" s="426">
        <v>21.601749420000001</v>
      </c>
      <c r="N62" s="426">
        <v>20.047807689999999</v>
      </c>
      <c r="O62" s="426">
        <v>18.567319869999999</v>
      </c>
      <c r="P62" s="426">
        <v>17.158542629999999</v>
      </c>
      <c r="Q62" s="426">
        <v>15.81974125</v>
      </c>
      <c r="R62" s="426">
        <v>14.549186710000001</v>
      </c>
      <c r="S62" s="426">
        <v>13.34515762</v>
      </c>
      <c r="T62" s="426">
        <v>12.20594215</v>
      </c>
      <c r="U62" s="426">
        <v>11.12983418</v>
      </c>
      <c r="V62" s="426">
        <v>10.73175526</v>
      </c>
      <c r="W62" s="426">
        <v>10.33503056</v>
      </c>
      <c r="X62" s="426">
        <v>10.33503056</v>
      </c>
      <c r="Y62" s="426">
        <v>10.33503056</v>
      </c>
      <c r="Z62" s="606">
        <v>10.33503056</v>
      </c>
    </row>
    <row r="64" spans="1:26">
      <c r="A64" s="29" t="s">
        <v>185</v>
      </c>
    </row>
    <row r="66" spans="1:1">
      <c r="A66" s="24" t="s">
        <v>789</v>
      </c>
    </row>
  </sheetData>
  <hyperlinks>
    <hyperlink ref="AC3" location="'TC3'!A1" display="Back to Content Page" xr:uid="{510D9608-4734-40D1-809A-E463D9D55B09}"/>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AL73"/>
  <sheetViews>
    <sheetView topLeftCell="V1" zoomScale="102" zoomScaleNormal="102" workbookViewId="0">
      <selection activeCell="AB3" sqref="AB3"/>
    </sheetView>
  </sheetViews>
  <sheetFormatPr defaultColWidth="9.21875" defaultRowHeight="14.4"/>
  <cols>
    <col min="1" max="1" width="33.77734375" customWidth="1"/>
    <col min="2" max="2" width="7.77734375" customWidth="1"/>
    <col min="3" max="17" width="7" customWidth="1"/>
  </cols>
  <sheetData>
    <row r="1" spans="1:38">
      <c r="A1" s="29" t="s">
        <v>787</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38" ht="15" thickBot="1">
      <c r="A2" s="24" t="s">
        <v>76</v>
      </c>
      <c r="B2" s="24"/>
      <c r="C2" s="24"/>
      <c r="D2" s="24"/>
      <c r="E2" s="24"/>
      <c r="F2" s="24"/>
      <c r="G2" s="24"/>
      <c r="H2" s="24"/>
      <c r="I2" s="24"/>
      <c r="J2" s="24"/>
      <c r="K2" s="24"/>
      <c r="L2" s="24"/>
      <c r="M2" s="24"/>
      <c r="N2" s="24"/>
      <c r="O2" s="24"/>
      <c r="P2" s="24"/>
      <c r="Q2" s="24"/>
      <c r="R2" s="24"/>
      <c r="S2" s="24"/>
      <c r="T2" s="24"/>
      <c r="V2" s="24"/>
      <c r="W2" s="24"/>
      <c r="X2" s="24"/>
      <c r="Y2" s="24"/>
      <c r="Z2" s="24"/>
      <c r="AA2" s="24"/>
      <c r="AB2" s="24"/>
      <c r="AC2" s="24"/>
      <c r="AD2" s="24"/>
      <c r="AE2" s="24"/>
      <c r="AF2" s="24"/>
      <c r="AG2" s="24"/>
      <c r="AH2" s="24"/>
      <c r="AI2" s="24"/>
      <c r="AJ2" s="24"/>
      <c r="AK2" s="24"/>
      <c r="AL2" s="24"/>
    </row>
    <row r="3" spans="1:38">
      <c r="A3" s="842" t="s">
        <v>618</v>
      </c>
      <c r="B3" s="843">
        <v>2000</v>
      </c>
      <c r="C3" s="843">
        <v>2001</v>
      </c>
      <c r="D3" s="843">
        <v>2002</v>
      </c>
      <c r="E3" s="843">
        <v>2003</v>
      </c>
      <c r="F3" s="843">
        <v>2004</v>
      </c>
      <c r="G3" s="843">
        <v>2005</v>
      </c>
      <c r="H3" s="843">
        <v>2006</v>
      </c>
      <c r="I3" s="843">
        <v>2007</v>
      </c>
      <c r="J3" s="843">
        <v>2008</v>
      </c>
      <c r="K3" s="843">
        <v>2009</v>
      </c>
      <c r="L3" s="843">
        <v>2010</v>
      </c>
      <c r="M3" s="843">
        <v>2011</v>
      </c>
      <c r="N3" s="843">
        <v>2012</v>
      </c>
      <c r="O3" s="843">
        <v>2013</v>
      </c>
      <c r="P3" s="843">
        <v>2014</v>
      </c>
      <c r="Q3" s="843">
        <v>2015</v>
      </c>
      <c r="R3" s="843">
        <v>2016</v>
      </c>
      <c r="S3" s="843">
        <v>2017</v>
      </c>
      <c r="T3" s="843">
        <v>2018</v>
      </c>
      <c r="U3" s="843">
        <v>2019</v>
      </c>
      <c r="V3" s="843">
        <v>2020</v>
      </c>
      <c r="W3" s="843">
        <v>2021</v>
      </c>
      <c r="X3" s="843">
        <v>2022</v>
      </c>
      <c r="Y3" s="844">
        <v>2023</v>
      </c>
      <c r="Z3" s="23"/>
      <c r="AB3" s="856" t="s">
        <v>166</v>
      </c>
    </row>
    <row r="4" spans="1:38">
      <c r="A4" s="837" t="s">
        <v>167</v>
      </c>
      <c r="B4" s="490"/>
      <c r="C4" s="490"/>
      <c r="D4" s="490"/>
      <c r="E4" s="490"/>
      <c r="F4" s="490"/>
      <c r="G4" s="490"/>
      <c r="H4" s="490"/>
      <c r="I4" s="490"/>
      <c r="J4" s="490"/>
      <c r="K4" s="490"/>
      <c r="L4" s="490"/>
      <c r="M4" s="490"/>
      <c r="N4" s="490"/>
      <c r="O4" s="490"/>
      <c r="P4" s="490"/>
      <c r="Q4" s="490"/>
      <c r="R4" s="490"/>
      <c r="S4" s="490"/>
      <c r="T4" s="490"/>
      <c r="U4" s="490"/>
      <c r="V4" s="490"/>
      <c r="W4" s="490"/>
      <c r="X4" s="490"/>
      <c r="Y4" s="838"/>
    </row>
    <row r="5" spans="1:38">
      <c r="A5" s="839" t="s">
        <v>621</v>
      </c>
      <c r="B5" s="117">
        <v>24.2</v>
      </c>
      <c r="C5" s="117">
        <v>20</v>
      </c>
      <c r="D5" s="117">
        <v>26.3</v>
      </c>
      <c r="E5" s="117">
        <v>27.4</v>
      </c>
      <c r="F5" s="117">
        <v>28.4</v>
      </c>
      <c r="G5" s="117">
        <v>29.4</v>
      </c>
      <c r="H5" s="117">
        <v>30.5</v>
      </c>
      <c r="I5" s="117">
        <v>37.5</v>
      </c>
      <c r="J5" s="117">
        <v>38.5</v>
      </c>
      <c r="K5" s="102" t="s">
        <v>790</v>
      </c>
      <c r="L5" s="117">
        <v>35</v>
      </c>
      <c r="M5" s="102" t="s">
        <v>791</v>
      </c>
      <c r="N5" s="117">
        <v>37.299999999999997</v>
      </c>
      <c r="O5" s="117">
        <v>38.4</v>
      </c>
      <c r="P5" s="117">
        <v>32</v>
      </c>
      <c r="Q5" s="117">
        <v>42</v>
      </c>
      <c r="R5" s="117">
        <v>41.8</v>
      </c>
      <c r="S5" s="117">
        <v>42.9</v>
      </c>
      <c r="T5" s="117">
        <v>45.3</v>
      </c>
      <c r="U5" s="117">
        <v>45.6</v>
      </c>
      <c r="V5" s="117">
        <v>47</v>
      </c>
      <c r="W5" s="117">
        <v>48.2</v>
      </c>
      <c r="X5" s="117">
        <v>48.469119999999997</v>
      </c>
      <c r="Y5" s="180">
        <v>51.081270000000004</v>
      </c>
    </row>
    <row r="6" spans="1:38">
      <c r="A6" s="839" t="s">
        <v>619</v>
      </c>
      <c r="B6" s="117">
        <v>3.5</v>
      </c>
      <c r="C6" s="117">
        <v>9.5</v>
      </c>
      <c r="D6" s="117">
        <v>2.8</v>
      </c>
      <c r="E6" s="117">
        <v>2.2999999999999998</v>
      </c>
      <c r="F6" s="117">
        <v>1.7</v>
      </c>
      <c r="G6" s="117">
        <v>1</v>
      </c>
      <c r="H6" s="117">
        <v>0.7</v>
      </c>
      <c r="I6" s="117"/>
      <c r="J6" s="117">
        <v>6.6</v>
      </c>
      <c r="K6" s="117"/>
      <c r="L6" s="117"/>
      <c r="M6" s="117"/>
      <c r="N6" s="117"/>
      <c r="O6" s="117"/>
      <c r="P6" s="117"/>
      <c r="Q6" s="117">
        <v>3.8</v>
      </c>
      <c r="R6" s="117"/>
      <c r="S6" s="117"/>
      <c r="T6" s="117">
        <v>7.3</v>
      </c>
      <c r="U6" s="117"/>
      <c r="V6" s="117"/>
      <c r="W6" s="117"/>
      <c r="X6" s="117"/>
      <c r="Y6" s="180"/>
    </row>
    <row r="7" spans="1:38">
      <c r="A7" s="839" t="s">
        <v>620</v>
      </c>
      <c r="B7" s="117">
        <v>44.9</v>
      </c>
      <c r="C7" s="117">
        <v>30</v>
      </c>
      <c r="D7" s="117">
        <v>47.7</v>
      </c>
      <c r="E7" s="117">
        <v>49</v>
      </c>
      <c r="F7" s="117">
        <v>50.4</v>
      </c>
      <c r="G7" s="117">
        <v>51.8</v>
      </c>
      <c r="H7" s="117">
        <v>53.3</v>
      </c>
      <c r="I7" s="117">
        <v>66.099999999999994</v>
      </c>
      <c r="J7" s="117">
        <v>61.3</v>
      </c>
      <c r="K7" s="117"/>
      <c r="L7" s="117">
        <v>73.599999999999994</v>
      </c>
      <c r="M7" s="117"/>
      <c r="N7" s="117">
        <v>70.3</v>
      </c>
      <c r="O7" s="117">
        <v>68.599999999999994</v>
      </c>
      <c r="P7" s="117">
        <v>51</v>
      </c>
      <c r="Q7" s="117">
        <v>64</v>
      </c>
      <c r="R7" s="117">
        <v>67.900000000000006</v>
      </c>
      <c r="S7" s="117">
        <v>69.400000000000006</v>
      </c>
      <c r="T7" s="117">
        <v>65.3</v>
      </c>
      <c r="U7" s="117">
        <v>72.2</v>
      </c>
      <c r="V7" s="117">
        <v>73.599999999999994</v>
      </c>
      <c r="W7" s="117">
        <v>75</v>
      </c>
      <c r="X7" s="117">
        <v>76.223309999999998</v>
      </c>
      <c r="Y7" s="180">
        <v>77.861829999999998</v>
      </c>
    </row>
    <row r="8" spans="1:38">
      <c r="A8" s="837" t="s">
        <v>168</v>
      </c>
      <c r="B8" s="801"/>
      <c r="C8" s="801"/>
      <c r="D8" s="801"/>
      <c r="E8" s="801"/>
      <c r="F8" s="801"/>
      <c r="G8" s="801"/>
      <c r="H8" s="801"/>
      <c r="I8" s="801"/>
      <c r="J8" s="801"/>
      <c r="K8" s="801"/>
      <c r="L8" s="801"/>
      <c r="M8" s="801"/>
      <c r="N8" s="801"/>
      <c r="O8" s="801"/>
      <c r="P8" s="801"/>
      <c r="Q8" s="801"/>
      <c r="R8" s="801"/>
      <c r="S8" s="801"/>
      <c r="T8" s="801"/>
      <c r="U8" s="801"/>
      <c r="V8" s="801"/>
      <c r="W8" s="801"/>
      <c r="X8" s="801"/>
      <c r="Y8" s="845"/>
    </row>
    <row r="9" spans="1:38">
      <c r="A9" s="839" t="s">
        <v>621</v>
      </c>
      <c r="B9" s="117">
        <v>26.5</v>
      </c>
      <c r="C9" s="117">
        <v>24.8</v>
      </c>
      <c r="D9" s="117">
        <v>27</v>
      </c>
      <c r="E9" s="117">
        <v>33.1</v>
      </c>
      <c r="F9" s="117">
        <v>35.299999999999997</v>
      </c>
      <c r="G9" s="117">
        <v>37.5</v>
      </c>
      <c r="H9" s="117">
        <v>39.700000000000003</v>
      </c>
      <c r="I9" s="117">
        <v>41.9</v>
      </c>
      <c r="J9" s="117">
        <v>44.5</v>
      </c>
      <c r="K9" s="117">
        <v>43.4</v>
      </c>
      <c r="L9" s="117">
        <v>52</v>
      </c>
      <c r="M9" s="117">
        <v>53.2</v>
      </c>
      <c r="N9" s="117">
        <v>56</v>
      </c>
      <c r="O9" s="117">
        <v>58</v>
      </c>
      <c r="P9" s="117">
        <v>60</v>
      </c>
      <c r="Q9" s="117">
        <v>62.1</v>
      </c>
      <c r="R9" s="117">
        <v>64.2</v>
      </c>
      <c r="S9" s="117">
        <v>67.400000000000006</v>
      </c>
      <c r="T9" s="117">
        <v>68.3</v>
      </c>
      <c r="U9" s="117">
        <v>70.099999999999994</v>
      </c>
      <c r="V9" s="117">
        <v>71.8</v>
      </c>
      <c r="W9" s="117">
        <v>73.7</v>
      </c>
      <c r="X9" s="117">
        <v>75.938320000000004</v>
      </c>
      <c r="Y9" s="180">
        <v>76.045919999999995</v>
      </c>
    </row>
    <row r="10" spans="1:38">
      <c r="A10" s="839" t="s">
        <v>619</v>
      </c>
      <c r="B10" s="117">
        <v>12.1</v>
      </c>
      <c r="C10" s="117">
        <v>10.4</v>
      </c>
      <c r="D10" s="117">
        <v>6.4</v>
      </c>
      <c r="E10" s="117">
        <v>16.399999999999999</v>
      </c>
      <c r="F10" s="117">
        <v>17.899999999999999</v>
      </c>
      <c r="G10" s="117">
        <v>19.3</v>
      </c>
      <c r="H10" s="117">
        <v>20.7</v>
      </c>
      <c r="I10" s="117">
        <v>21.3</v>
      </c>
      <c r="J10" s="117">
        <v>21.6</v>
      </c>
      <c r="K10" s="117">
        <v>16.2</v>
      </c>
      <c r="L10" s="117">
        <v>25.2</v>
      </c>
      <c r="M10" s="117">
        <v>25.2</v>
      </c>
      <c r="N10" s="117">
        <v>25.3</v>
      </c>
      <c r="O10" s="117">
        <v>25.9</v>
      </c>
      <c r="P10" s="117">
        <v>26.8</v>
      </c>
      <c r="Q10" s="117">
        <v>26.5</v>
      </c>
      <c r="R10" s="117">
        <v>28.8</v>
      </c>
      <c r="S10" s="117">
        <v>31</v>
      </c>
      <c r="T10" s="117">
        <v>29.1</v>
      </c>
      <c r="U10" s="117">
        <v>27.9</v>
      </c>
      <c r="V10" s="117">
        <v>26.2</v>
      </c>
      <c r="W10" s="117">
        <v>25</v>
      </c>
      <c r="X10" s="117">
        <v>24.990549999999999</v>
      </c>
      <c r="Y10" s="180">
        <v>24.97</v>
      </c>
    </row>
    <row r="11" spans="1:38">
      <c r="A11" s="839" t="s">
        <v>620</v>
      </c>
      <c r="B11" s="117">
        <v>39.200000000000003</v>
      </c>
      <c r="C11" s="117">
        <v>37</v>
      </c>
      <c r="D11" s="117">
        <v>44.2</v>
      </c>
      <c r="E11" s="117">
        <v>46.7</v>
      </c>
      <c r="F11" s="117">
        <v>49.2</v>
      </c>
      <c r="G11" s="117">
        <v>51.7</v>
      </c>
      <c r="H11" s="117">
        <v>54.3</v>
      </c>
      <c r="I11" s="117">
        <v>56.9</v>
      </c>
      <c r="J11" s="117">
        <v>60.1</v>
      </c>
      <c r="K11" s="117">
        <v>60.8</v>
      </c>
      <c r="L11" s="117">
        <v>68.2</v>
      </c>
      <c r="M11" s="117">
        <v>69.099999999999994</v>
      </c>
      <c r="N11" s="117">
        <v>72.599999999999994</v>
      </c>
      <c r="O11" s="117">
        <v>74.8</v>
      </c>
      <c r="P11" s="117">
        <v>76.8</v>
      </c>
      <c r="Q11" s="117">
        <v>79.599999999999994</v>
      </c>
      <c r="R11" s="117">
        <v>80.900000000000006</v>
      </c>
      <c r="S11" s="117">
        <v>84</v>
      </c>
      <c r="T11" s="117">
        <v>85.5</v>
      </c>
      <c r="U11" s="117">
        <v>88</v>
      </c>
      <c r="V11" s="117">
        <v>90.6</v>
      </c>
      <c r="W11" s="117">
        <v>93.1</v>
      </c>
      <c r="X11" s="117">
        <v>95.5</v>
      </c>
      <c r="Y11" s="180">
        <v>97.697220000000002</v>
      </c>
    </row>
    <row r="12" spans="1:38">
      <c r="A12" s="837" t="s">
        <v>188</v>
      </c>
      <c r="B12" s="801"/>
      <c r="C12" s="801"/>
      <c r="D12" s="801"/>
      <c r="E12" s="801"/>
      <c r="F12" s="801"/>
      <c r="G12" s="801"/>
      <c r="H12" s="801"/>
      <c r="I12" s="801"/>
      <c r="J12" s="801"/>
      <c r="K12" s="801"/>
      <c r="L12" s="801"/>
      <c r="M12" s="801"/>
      <c r="N12" s="801"/>
      <c r="O12" s="801"/>
      <c r="P12" s="801"/>
      <c r="Q12" s="801"/>
      <c r="R12" s="801"/>
      <c r="S12" s="801"/>
      <c r="T12" s="801"/>
      <c r="U12" s="801"/>
      <c r="V12" s="801"/>
      <c r="W12" s="801"/>
      <c r="X12" s="801"/>
      <c r="Y12" s="845"/>
    </row>
    <row r="13" spans="1:38">
      <c r="A13" s="839" t="s">
        <v>621</v>
      </c>
      <c r="B13" s="117">
        <v>39.799999999999997</v>
      </c>
      <c r="C13" s="117">
        <v>42</v>
      </c>
      <c r="D13" s="117">
        <v>44.8</v>
      </c>
      <c r="E13" s="117">
        <v>46.5</v>
      </c>
      <c r="F13" s="117">
        <v>48.7</v>
      </c>
      <c r="G13" s="117">
        <v>51</v>
      </c>
      <c r="H13" s="117">
        <v>53.2</v>
      </c>
      <c r="I13" s="117">
        <v>55.5</v>
      </c>
      <c r="J13" s="117">
        <v>57.8</v>
      </c>
      <c r="K13" s="117">
        <v>60.1</v>
      </c>
      <c r="L13" s="117">
        <v>69.7</v>
      </c>
      <c r="M13" s="117">
        <v>69.3</v>
      </c>
      <c r="N13" s="117">
        <v>69.3</v>
      </c>
      <c r="O13" s="117">
        <v>69.400000000000006</v>
      </c>
      <c r="P13" s="117">
        <v>71.8</v>
      </c>
      <c r="Q13" s="117">
        <v>74.099999999999994</v>
      </c>
      <c r="R13" s="117">
        <v>76.400000000000006</v>
      </c>
      <c r="S13" s="117">
        <v>78.7</v>
      </c>
      <c r="T13" s="117">
        <v>81</v>
      </c>
      <c r="U13" s="117">
        <v>83.3</v>
      </c>
      <c r="V13" s="117">
        <v>85.6</v>
      </c>
      <c r="W13" s="117">
        <v>87.9</v>
      </c>
      <c r="X13" s="117">
        <v>89.909139999999994</v>
      </c>
      <c r="Y13" s="180">
        <v>89.759180000000001</v>
      </c>
    </row>
    <row r="14" spans="1:38">
      <c r="A14" s="839" t="s">
        <v>619</v>
      </c>
      <c r="B14" s="117">
        <v>30.2</v>
      </c>
      <c r="C14" s="117">
        <v>32.700000000000003</v>
      </c>
      <c r="D14" s="117">
        <v>33.200000000000003</v>
      </c>
      <c r="E14" s="117">
        <v>37.6</v>
      </c>
      <c r="F14" s="117">
        <v>40.1</v>
      </c>
      <c r="G14" s="117">
        <v>42.5</v>
      </c>
      <c r="H14" s="117">
        <v>45</v>
      </c>
      <c r="I14" s="117">
        <v>47.5</v>
      </c>
      <c r="J14" s="117">
        <v>50</v>
      </c>
      <c r="K14" s="117">
        <v>52.5</v>
      </c>
      <c r="L14" s="117">
        <v>63.7</v>
      </c>
      <c r="M14" s="117">
        <v>63.3</v>
      </c>
      <c r="N14" s="117">
        <v>63.1</v>
      </c>
      <c r="O14" s="117">
        <v>62.5</v>
      </c>
      <c r="P14" s="117">
        <v>65</v>
      </c>
      <c r="Q14" s="117">
        <v>67.599999999999994</v>
      </c>
      <c r="R14" s="117">
        <v>70.099999999999994</v>
      </c>
      <c r="S14" s="117">
        <v>72.599999999999994</v>
      </c>
      <c r="T14" s="117">
        <v>75.099999999999994</v>
      </c>
      <c r="U14" s="117">
        <v>77.599999999999994</v>
      </c>
      <c r="V14" s="117">
        <v>80.099999999999994</v>
      </c>
      <c r="W14" s="117">
        <v>82.9</v>
      </c>
      <c r="X14" s="117">
        <v>82.86985</v>
      </c>
      <c r="Y14" s="180">
        <v>86.07</v>
      </c>
    </row>
    <row r="15" spans="1:38">
      <c r="A15" s="839" t="s">
        <v>620</v>
      </c>
      <c r="B15" s="117">
        <v>64.400000000000006</v>
      </c>
      <c r="C15" s="117">
        <v>66</v>
      </c>
      <c r="D15" s="117">
        <v>74.599999999999994</v>
      </c>
      <c r="E15" s="117">
        <v>69.400000000000006</v>
      </c>
      <c r="F15" s="117">
        <v>71.099999999999994</v>
      </c>
      <c r="G15" s="117">
        <v>72.8</v>
      </c>
      <c r="H15" s="117">
        <v>74.5</v>
      </c>
      <c r="I15" s="117">
        <v>76.3</v>
      </c>
      <c r="J15" s="117">
        <v>78</v>
      </c>
      <c r="K15" s="117">
        <v>79.8</v>
      </c>
      <c r="L15" s="117">
        <v>85</v>
      </c>
      <c r="M15" s="117">
        <v>84.9</v>
      </c>
      <c r="N15" s="117">
        <v>85.1</v>
      </c>
      <c r="O15" s="117">
        <v>87</v>
      </c>
      <c r="P15" s="117">
        <v>88.7</v>
      </c>
      <c r="Q15" s="117">
        <v>90.5</v>
      </c>
      <c r="R15" s="117">
        <v>92.2</v>
      </c>
      <c r="S15" s="117">
        <v>93.9</v>
      </c>
      <c r="T15" s="117">
        <v>95.6</v>
      </c>
      <c r="U15" s="117">
        <v>97.3</v>
      </c>
      <c r="V15" s="117">
        <v>99</v>
      </c>
      <c r="W15" s="117">
        <v>100</v>
      </c>
      <c r="X15" s="117">
        <v>100</v>
      </c>
      <c r="Y15" s="180">
        <v>98.315730000000002</v>
      </c>
    </row>
    <row r="16" spans="1:38">
      <c r="A16" s="837" t="s">
        <v>277</v>
      </c>
      <c r="B16" s="801"/>
      <c r="C16" s="801"/>
      <c r="D16" s="801"/>
      <c r="E16" s="801"/>
      <c r="F16" s="801"/>
      <c r="G16" s="801"/>
      <c r="H16" s="801"/>
      <c r="I16" s="801"/>
      <c r="J16" s="801"/>
      <c r="K16" s="801"/>
      <c r="L16" s="801"/>
      <c r="M16" s="801"/>
      <c r="N16" s="801"/>
      <c r="O16" s="801"/>
      <c r="P16" s="801"/>
      <c r="Q16" s="801"/>
      <c r="R16" s="801"/>
      <c r="S16" s="801"/>
      <c r="T16" s="801"/>
      <c r="U16" s="801"/>
      <c r="V16" s="801"/>
      <c r="W16" s="801"/>
      <c r="X16" s="801"/>
      <c r="Y16" s="845"/>
    </row>
    <row r="17" spans="1:25">
      <c r="A17" s="839" t="s">
        <v>621</v>
      </c>
      <c r="B17" s="117">
        <v>6.7</v>
      </c>
      <c r="C17" s="117">
        <v>7.1</v>
      </c>
      <c r="D17" s="117">
        <v>7.7</v>
      </c>
      <c r="E17" s="117">
        <v>8.3000000000000007</v>
      </c>
      <c r="F17" s="117">
        <v>9</v>
      </c>
      <c r="G17" s="117">
        <v>6</v>
      </c>
      <c r="H17" s="117">
        <v>10.199999999999999</v>
      </c>
      <c r="I17" s="117">
        <v>15.2</v>
      </c>
      <c r="J17" s="117">
        <v>11.6</v>
      </c>
      <c r="K17" s="117">
        <v>12.3</v>
      </c>
      <c r="L17" s="117">
        <v>13</v>
      </c>
      <c r="M17" s="117">
        <v>13.7</v>
      </c>
      <c r="N17" s="117">
        <v>15.4</v>
      </c>
      <c r="O17" s="117">
        <v>15.2</v>
      </c>
      <c r="P17" s="117">
        <v>13.5</v>
      </c>
      <c r="Q17" s="117">
        <v>16.600000000000001</v>
      </c>
      <c r="R17" s="117">
        <v>17.3</v>
      </c>
      <c r="S17" s="117">
        <v>18</v>
      </c>
      <c r="T17" s="117">
        <v>18.7</v>
      </c>
      <c r="U17" s="117">
        <v>19.100000000000001</v>
      </c>
      <c r="V17" s="117">
        <v>20.100000000000001</v>
      </c>
      <c r="W17" s="117">
        <v>20.8</v>
      </c>
      <c r="X17" s="117">
        <v>21.50939</v>
      </c>
      <c r="Y17" s="180">
        <v>22.128499999999999</v>
      </c>
    </row>
    <row r="18" spans="1:25">
      <c r="A18" s="839" t="s">
        <v>619</v>
      </c>
      <c r="B18" s="117"/>
      <c r="C18" s="117"/>
      <c r="D18" s="117"/>
      <c r="E18" s="117"/>
      <c r="F18" s="117"/>
      <c r="G18" s="117"/>
      <c r="H18" s="117"/>
      <c r="I18" s="117">
        <v>1.8</v>
      </c>
      <c r="J18" s="117"/>
      <c r="K18" s="117"/>
      <c r="L18" s="117"/>
      <c r="M18" s="117"/>
      <c r="N18" s="117"/>
      <c r="O18" s="117"/>
      <c r="P18" s="117"/>
      <c r="Q18" s="117">
        <v>1</v>
      </c>
      <c r="R18" s="117">
        <v>1</v>
      </c>
      <c r="S18" s="117">
        <v>1</v>
      </c>
      <c r="T18" s="117">
        <v>1</v>
      </c>
      <c r="U18" s="117">
        <v>1</v>
      </c>
      <c r="V18" s="117">
        <v>1</v>
      </c>
      <c r="W18" s="117">
        <v>1</v>
      </c>
      <c r="X18" s="117">
        <v>1</v>
      </c>
      <c r="Y18" s="180">
        <v>1</v>
      </c>
    </row>
    <row r="19" spans="1:25">
      <c r="A19" s="839" t="s">
        <v>620</v>
      </c>
      <c r="B19" s="117">
        <v>20</v>
      </c>
      <c r="C19" s="117">
        <v>23.9</v>
      </c>
      <c r="D19" s="117">
        <v>25.4</v>
      </c>
      <c r="E19" s="117">
        <v>26.9</v>
      </c>
      <c r="F19" s="117">
        <v>28.4</v>
      </c>
      <c r="G19" s="117">
        <v>30</v>
      </c>
      <c r="H19" s="117">
        <v>31.4</v>
      </c>
      <c r="I19" s="117">
        <v>36.6</v>
      </c>
      <c r="J19" s="117">
        <v>34.6</v>
      </c>
      <c r="K19" s="117">
        <v>36.200000000000003</v>
      </c>
      <c r="L19" s="117">
        <v>37.799999999999997</v>
      </c>
      <c r="M19" s="117">
        <v>39.4</v>
      </c>
      <c r="N19" s="117">
        <v>40.799999999999997</v>
      </c>
      <c r="O19" s="117">
        <v>42.5</v>
      </c>
      <c r="P19" s="117">
        <v>42</v>
      </c>
      <c r="Q19" s="117">
        <v>37.5</v>
      </c>
      <c r="R19" s="117">
        <v>38.6</v>
      </c>
      <c r="S19" s="117">
        <v>39.700000000000003</v>
      </c>
      <c r="T19" s="117">
        <v>40.799999999999997</v>
      </c>
      <c r="U19" s="117">
        <v>41.2</v>
      </c>
      <c r="V19" s="117">
        <v>42.8</v>
      </c>
      <c r="W19" s="117">
        <v>43.8</v>
      </c>
      <c r="X19" s="117">
        <v>45.3</v>
      </c>
      <c r="Y19" s="180">
        <v>55.62</v>
      </c>
    </row>
    <row r="20" spans="1:25">
      <c r="A20" s="837" t="s">
        <v>172</v>
      </c>
      <c r="B20" s="801"/>
      <c r="C20" s="801"/>
      <c r="D20" s="801"/>
      <c r="E20" s="801"/>
      <c r="F20" s="801"/>
      <c r="G20" s="801"/>
      <c r="H20" s="801"/>
      <c r="I20" s="801"/>
      <c r="J20" s="801"/>
      <c r="K20" s="801"/>
      <c r="L20" s="801"/>
      <c r="M20" s="801"/>
      <c r="N20" s="801"/>
      <c r="O20" s="801"/>
      <c r="P20" s="801"/>
      <c r="Q20" s="801"/>
      <c r="R20" s="801"/>
      <c r="S20" s="801"/>
      <c r="T20" s="801"/>
      <c r="U20" s="801"/>
      <c r="V20" s="801"/>
      <c r="W20" s="801"/>
      <c r="X20" s="801"/>
      <c r="Y20" s="845"/>
    </row>
    <row r="21" spans="1:25">
      <c r="A21" s="839" t="s">
        <v>621</v>
      </c>
      <c r="B21" s="117">
        <v>20.399999999999999</v>
      </c>
      <c r="C21" s="117">
        <v>26.9</v>
      </c>
      <c r="D21" s="117">
        <v>25.9</v>
      </c>
      <c r="E21" s="117">
        <v>28.7</v>
      </c>
      <c r="F21" s="117">
        <v>31.4</v>
      </c>
      <c r="G21" s="117">
        <v>34.200000000000003</v>
      </c>
      <c r="H21" s="117">
        <v>35.200000000000003</v>
      </c>
      <c r="I21" s="117">
        <v>39.799999999999997</v>
      </c>
      <c r="J21" s="117">
        <v>42.6</v>
      </c>
      <c r="K21" s="117">
        <v>38.6</v>
      </c>
      <c r="L21" s="117">
        <v>45.6</v>
      </c>
      <c r="M21" s="117">
        <v>51.2</v>
      </c>
      <c r="N21" s="117">
        <v>54.3</v>
      </c>
      <c r="O21" s="117">
        <v>57.5</v>
      </c>
      <c r="P21" s="117">
        <v>65</v>
      </c>
      <c r="Q21" s="117">
        <v>64.099999999999994</v>
      </c>
      <c r="R21" s="117">
        <v>63.4</v>
      </c>
      <c r="S21" s="117">
        <v>73.5</v>
      </c>
      <c r="T21" s="117">
        <v>74</v>
      </c>
      <c r="U21" s="117">
        <v>77</v>
      </c>
      <c r="V21" s="117">
        <v>80</v>
      </c>
      <c r="W21" s="117">
        <v>82.9</v>
      </c>
      <c r="X21" s="117">
        <v>82.3</v>
      </c>
      <c r="Y21" s="180">
        <v>86.381910000000005</v>
      </c>
    </row>
    <row r="22" spans="1:25">
      <c r="A22" s="839" t="s">
        <v>619</v>
      </c>
      <c r="B22" s="117">
        <v>10.4</v>
      </c>
      <c r="C22" s="117">
        <v>18.3</v>
      </c>
      <c r="D22" s="117">
        <v>16.7</v>
      </c>
      <c r="E22" s="117">
        <v>19.8</v>
      </c>
      <c r="F22" s="117">
        <v>23</v>
      </c>
      <c r="G22" s="117">
        <v>26.1</v>
      </c>
      <c r="H22" s="117">
        <v>27.3</v>
      </c>
      <c r="I22" s="117">
        <v>32.4</v>
      </c>
      <c r="J22" s="117">
        <v>35.5</v>
      </c>
      <c r="K22" s="117">
        <v>28.9</v>
      </c>
      <c r="L22" s="117">
        <v>39.799999999999997</v>
      </c>
      <c r="M22" s="117">
        <v>44.7</v>
      </c>
      <c r="N22" s="117">
        <v>48.2</v>
      </c>
      <c r="O22" s="117">
        <v>51.8</v>
      </c>
      <c r="P22" s="117">
        <v>59.3</v>
      </c>
      <c r="Q22" s="117">
        <v>59.1</v>
      </c>
      <c r="R22" s="117">
        <v>58.1</v>
      </c>
      <c r="S22" s="117">
        <v>69.8</v>
      </c>
      <c r="T22" s="117">
        <v>69.7</v>
      </c>
      <c r="U22" s="117">
        <v>72.900000000000006</v>
      </c>
      <c r="V22" s="117">
        <v>76.099999999999994</v>
      </c>
      <c r="W22" s="117">
        <v>79.099999999999994</v>
      </c>
      <c r="X22" s="117">
        <v>81.599999999999994</v>
      </c>
      <c r="Y22" s="180">
        <v>84.856440000000006</v>
      </c>
    </row>
    <row r="23" spans="1:25">
      <c r="A23" s="839" t="s">
        <v>620</v>
      </c>
      <c r="B23" s="117">
        <v>54.8</v>
      </c>
      <c r="C23" s="117">
        <v>56.4</v>
      </c>
      <c r="D23" s="117">
        <v>58</v>
      </c>
      <c r="E23" s="117">
        <v>59.6</v>
      </c>
      <c r="F23" s="117">
        <v>61.2</v>
      </c>
      <c r="G23" s="117">
        <v>62.9</v>
      </c>
      <c r="H23" s="117">
        <v>63.4</v>
      </c>
      <c r="I23" s="117">
        <v>66.3</v>
      </c>
      <c r="J23" s="117">
        <v>68</v>
      </c>
      <c r="K23" s="117">
        <v>72.599999999999994</v>
      </c>
      <c r="L23" s="117">
        <v>65.400000000000006</v>
      </c>
      <c r="M23" s="117">
        <v>73.2</v>
      </c>
      <c r="N23" s="117">
        <v>74.900000000000006</v>
      </c>
      <c r="O23" s="117">
        <v>76.7</v>
      </c>
      <c r="P23" s="117">
        <v>84</v>
      </c>
      <c r="Q23" s="117">
        <v>80.599999999999994</v>
      </c>
      <c r="R23" s="117">
        <v>81</v>
      </c>
      <c r="S23" s="117">
        <v>85.3</v>
      </c>
      <c r="T23" s="117">
        <v>87.7</v>
      </c>
      <c r="U23" s="117">
        <v>90</v>
      </c>
      <c r="V23" s="117">
        <v>92.3</v>
      </c>
      <c r="W23" s="117">
        <v>94.6</v>
      </c>
      <c r="X23" s="117">
        <v>86.1</v>
      </c>
      <c r="Y23" s="180">
        <v>91.01</v>
      </c>
    </row>
    <row r="24" spans="1:25">
      <c r="A24" s="837" t="s">
        <v>173</v>
      </c>
      <c r="B24" s="801"/>
      <c r="C24" s="801"/>
      <c r="D24" s="801"/>
      <c r="E24" s="801"/>
      <c r="F24" s="801"/>
      <c r="G24" s="801"/>
      <c r="H24" s="801"/>
      <c r="I24" s="801"/>
      <c r="J24" s="801"/>
      <c r="K24" s="801"/>
      <c r="L24" s="801"/>
      <c r="M24" s="801"/>
      <c r="N24" s="801"/>
      <c r="O24" s="801"/>
      <c r="P24" s="801"/>
      <c r="Q24" s="801"/>
      <c r="R24" s="801"/>
      <c r="S24" s="801"/>
      <c r="T24" s="801"/>
      <c r="U24" s="801"/>
      <c r="V24" s="801"/>
      <c r="W24" s="801"/>
      <c r="X24" s="801"/>
      <c r="Y24" s="845"/>
    </row>
    <row r="25" spans="1:25">
      <c r="A25" s="839" t="s">
        <v>621</v>
      </c>
      <c r="B25" s="117">
        <v>4.3</v>
      </c>
      <c r="C25" s="117">
        <v>1.3</v>
      </c>
      <c r="D25" s="117">
        <v>3.4</v>
      </c>
      <c r="E25" s="117">
        <v>5.4</v>
      </c>
      <c r="F25" s="117">
        <v>6.8</v>
      </c>
      <c r="G25" s="117">
        <v>9.6</v>
      </c>
      <c r="H25" s="117">
        <v>9.6999999999999993</v>
      </c>
      <c r="I25" s="117">
        <v>13.9</v>
      </c>
      <c r="J25" s="117">
        <v>16</v>
      </c>
      <c r="K25" s="117">
        <v>17</v>
      </c>
      <c r="L25" s="117">
        <v>17</v>
      </c>
      <c r="M25" s="117">
        <v>22.5</v>
      </c>
      <c r="N25" s="117">
        <v>20.6</v>
      </c>
      <c r="O25" s="117">
        <v>26.9</v>
      </c>
      <c r="P25" s="117">
        <v>27.8</v>
      </c>
      <c r="Q25" s="117">
        <v>31.8</v>
      </c>
      <c r="R25" s="117">
        <v>35.1</v>
      </c>
      <c r="S25" s="117">
        <v>33.700000000000003</v>
      </c>
      <c r="T25" s="117">
        <v>47</v>
      </c>
      <c r="U25" s="117">
        <v>44.6</v>
      </c>
      <c r="V25" s="117">
        <v>47.5</v>
      </c>
      <c r="W25" s="117">
        <v>50.4</v>
      </c>
      <c r="X25" s="117">
        <v>50</v>
      </c>
      <c r="Y25" s="180">
        <v>57.286270000000002</v>
      </c>
    </row>
    <row r="26" spans="1:25">
      <c r="A26" s="839" t="s">
        <v>619</v>
      </c>
      <c r="B26" s="117">
        <v>2</v>
      </c>
      <c r="C26" s="117"/>
      <c r="D26" s="117"/>
      <c r="E26" s="117"/>
      <c r="F26" s="117">
        <v>1.4</v>
      </c>
      <c r="G26" s="117">
        <v>3.7</v>
      </c>
      <c r="H26" s="117">
        <v>2.6</v>
      </c>
      <c r="I26" s="117">
        <v>6.9</v>
      </c>
      <c r="J26" s="117">
        <v>8.6</v>
      </c>
      <c r="K26" s="117">
        <v>8.6</v>
      </c>
      <c r="L26" s="117">
        <v>4.4000000000000004</v>
      </c>
      <c r="M26" s="117">
        <v>10.8</v>
      </c>
      <c r="N26" s="117">
        <v>7.2</v>
      </c>
      <c r="O26" s="117">
        <v>14.8</v>
      </c>
      <c r="P26" s="117">
        <v>15.6</v>
      </c>
      <c r="Q26" s="117">
        <v>19.7</v>
      </c>
      <c r="R26" s="117">
        <v>23.3</v>
      </c>
      <c r="S26" s="117">
        <v>20.2</v>
      </c>
      <c r="T26" s="117"/>
      <c r="U26" s="117">
        <v>32.6</v>
      </c>
      <c r="V26" s="117">
        <v>35.200000000000003</v>
      </c>
      <c r="W26" s="117">
        <v>37.700000000000003</v>
      </c>
      <c r="X26" s="117">
        <v>37.73319</v>
      </c>
      <c r="Y26" s="180">
        <v>45.172840000000001</v>
      </c>
    </row>
    <row r="27" spans="1:25">
      <c r="A27" s="839" t="s">
        <v>620</v>
      </c>
      <c r="B27" s="117">
        <v>13.6</v>
      </c>
      <c r="C27" s="117">
        <v>18.100000000000001</v>
      </c>
      <c r="D27" s="117">
        <v>21.2</v>
      </c>
      <c r="E27" s="117">
        <v>24.3</v>
      </c>
      <c r="F27" s="117">
        <v>26.2</v>
      </c>
      <c r="G27" s="117">
        <v>30.4</v>
      </c>
      <c r="H27" s="117">
        <v>33.6</v>
      </c>
      <c r="I27" s="117">
        <v>36.700000000000003</v>
      </c>
      <c r="J27" s="117">
        <v>39.9</v>
      </c>
      <c r="K27" s="117">
        <v>43.2</v>
      </c>
      <c r="L27" s="117">
        <v>55.2</v>
      </c>
      <c r="M27" s="117">
        <v>57.2</v>
      </c>
      <c r="N27" s="117">
        <v>59.1</v>
      </c>
      <c r="O27" s="117">
        <v>61</v>
      </c>
      <c r="P27" s="117">
        <v>61.5</v>
      </c>
      <c r="Q27" s="117">
        <v>64.599999999999994</v>
      </c>
      <c r="R27" s="117">
        <v>66.400000000000006</v>
      </c>
      <c r="S27" s="117">
        <v>68.8</v>
      </c>
      <c r="T27" s="117">
        <v>70.7</v>
      </c>
      <c r="U27" s="117">
        <v>74.400000000000006</v>
      </c>
      <c r="V27" s="117">
        <v>77.5</v>
      </c>
      <c r="W27" s="117">
        <v>80.599999999999994</v>
      </c>
      <c r="X27" s="117">
        <v>83.552049999999994</v>
      </c>
      <c r="Y27" s="180">
        <v>85</v>
      </c>
    </row>
    <row r="28" spans="1:25">
      <c r="A28" s="837" t="s">
        <v>174</v>
      </c>
      <c r="B28" s="801"/>
      <c r="C28" s="801"/>
      <c r="D28" s="801"/>
      <c r="E28" s="801"/>
      <c r="F28" s="801"/>
      <c r="G28" s="801"/>
      <c r="H28" s="801"/>
      <c r="I28" s="801"/>
      <c r="J28" s="801"/>
      <c r="K28" s="801"/>
      <c r="L28" s="801"/>
      <c r="M28" s="801"/>
      <c r="N28" s="801"/>
      <c r="O28" s="801"/>
      <c r="P28" s="801"/>
      <c r="Q28" s="801"/>
      <c r="R28" s="801"/>
      <c r="S28" s="801"/>
      <c r="T28" s="801"/>
      <c r="U28" s="801"/>
      <c r="V28" s="801"/>
      <c r="W28" s="801"/>
      <c r="X28" s="801"/>
      <c r="Y28" s="845"/>
    </row>
    <row r="29" spans="1:25">
      <c r="A29" s="839" t="s">
        <v>621</v>
      </c>
      <c r="B29" s="117">
        <v>12.6</v>
      </c>
      <c r="C29" s="117">
        <v>14.8</v>
      </c>
      <c r="D29" s="117">
        <v>14</v>
      </c>
      <c r="E29" s="117">
        <v>20.3</v>
      </c>
      <c r="F29" s="117">
        <v>15.3</v>
      </c>
      <c r="G29" s="117">
        <v>16</v>
      </c>
      <c r="H29" s="117">
        <v>16.8</v>
      </c>
      <c r="I29" s="117">
        <v>17.5</v>
      </c>
      <c r="J29" s="117">
        <v>18.3</v>
      </c>
      <c r="K29" s="117">
        <v>17.399999999999999</v>
      </c>
      <c r="L29" s="117">
        <v>12.3</v>
      </c>
      <c r="M29" s="117">
        <v>14.3</v>
      </c>
      <c r="N29" s="117">
        <v>18.7</v>
      </c>
      <c r="O29" s="117">
        <v>12.9</v>
      </c>
      <c r="P29" s="117">
        <v>23</v>
      </c>
      <c r="Q29" s="117">
        <v>23.8</v>
      </c>
      <c r="R29" s="117">
        <v>22.9</v>
      </c>
      <c r="S29" s="117">
        <v>24.1</v>
      </c>
      <c r="T29" s="109" t="s">
        <v>792</v>
      </c>
      <c r="U29" s="117">
        <v>31</v>
      </c>
      <c r="V29" s="117">
        <v>32</v>
      </c>
      <c r="W29" s="117">
        <v>35.1</v>
      </c>
      <c r="X29" s="117">
        <v>36.1</v>
      </c>
      <c r="Y29" s="180">
        <v>39.354149999999997</v>
      </c>
    </row>
    <row r="30" spans="1:25">
      <c r="A30" s="839" t="s">
        <v>619</v>
      </c>
      <c r="B30" s="117"/>
      <c r="C30" s="117">
        <v>4.5</v>
      </c>
      <c r="D30" s="117"/>
      <c r="E30" s="117">
        <v>7.7</v>
      </c>
      <c r="F30" s="117">
        <v>0.9</v>
      </c>
      <c r="G30" s="117">
        <v>1</v>
      </c>
      <c r="H30" s="117">
        <v>1.2</v>
      </c>
      <c r="I30" s="117">
        <v>1.3</v>
      </c>
      <c r="J30" s="117">
        <v>1.4</v>
      </c>
      <c r="K30" s="117"/>
      <c r="L30" s="117"/>
      <c r="M30" s="117"/>
      <c r="N30" s="117"/>
      <c r="O30" s="117"/>
      <c r="P30" s="117">
        <v>1.7</v>
      </c>
      <c r="Q30" s="117">
        <v>1.7</v>
      </c>
      <c r="R30" s="117"/>
      <c r="S30" s="117"/>
      <c r="T30" s="117">
        <v>16</v>
      </c>
      <c r="U30" s="117">
        <v>13</v>
      </c>
      <c r="V30" s="117">
        <v>6.7</v>
      </c>
      <c r="W30" s="117">
        <v>10.9</v>
      </c>
      <c r="X30" s="117">
        <v>10.931950000000001</v>
      </c>
      <c r="Y30" s="180">
        <v>14.61839</v>
      </c>
    </row>
    <row r="31" spans="1:25">
      <c r="A31" s="839" t="s">
        <v>620</v>
      </c>
      <c r="B31" s="117">
        <v>47.9</v>
      </c>
      <c r="C31" s="117">
        <v>42.1</v>
      </c>
      <c r="D31" s="117">
        <v>50</v>
      </c>
      <c r="E31" s="117">
        <v>52.7</v>
      </c>
      <c r="F31" s="117">
        <v>52</v>
      </c>
      <c r="G31" s="117">
        <v>53.1</v>
      </c>
      <c r="H31" s="117">
        <v>54.2</v>
      </c>
      <c r="I31" s="117">
        <v>55.3</v>
      </c>
      <c r="J31" s="117">
        <v>56.4</v>
      </c>
      <c r="K31" s="117">
        <v>68.599999999999994</v>
      </c>
      <c r="L31" s="117">
        <v>39.1</v>
      </c>
      <c r="M31" s="117">
        <v>61.5</v>
      </c>
      <c r="N31" s="117">
        <v>72.8</v>
      </c>
      <c r="O31" s="117">
        <v>60.7</v>
      </c>
      <c r="P31" s="117">
        <v>63.2</v>
      </c>
      <c r="Q31" s="117">
        <v>64.3</v>
      </c>
      <c r="R31" s="117">
        <v>67.3</v>
      </c>
      <c r="S31" s="117">
        <v>66.599999999999994</v>
      </c>
      <c r="T31" s="117">
        <v>71.2</v>
      </c>
      <c r="U31" s="117">
        <v>60.7</v>
      </c>
      <c r="V31" s="117">
        <v>72.400000000000006</v>
      </c>
      <c r="W31" s="117">
        <v>72.599999999999994</v>
      </c>
      <c r="X31" s="117">
        <v>71.62312</v>
      </c>
      <c r="Y31" s="180">
        <v>75.61</v>
      </c>
    </row>
    <row r="32" spans="1:25">
      <c r="A32" s="837" t="s">
        <v>175</v>
      </c>
      <c r="B32" s="801"/>
      <c r="C32" s="801"/>
      <c r="D32" s="801"/>
      <c r="E32" s="801"/>
      <c r="F32" s="801"/>
      <c r="G32" s="801"/>
      <c r="H32" s="801"/>
      <c r="I32" s="801"/>
      <c r="J32" s="801"/>
      <c r="K32" s="801"/>
      <c r="L32" s="801"/>
      <c r="M32" s="801"/>
      <c r="N32" s="801"/>
      <c r="O32" s="801"/>
      <c r="P32" s="801"/>
      <c r="Q32" s="801"/>
      <c r="R32" s="801"/>
      <c r="S32" s="801"/>
      <c r="T32" s="801"/>
      <c r="U32" s="801"/>
      <c r="V32" s="801"/>
      <c r="W32" s="801"/>
      <c r="X32" s="801"/>
      <c r="Y32" s="845"/>
    </row>
    <row r="33" spans="1:25">
      <c r="A33" s="839" t="s">
        <v>621</v>
      </c>
      <c r="B33" s="117">
        <v>4.8</v>
      </c>
      <c r="C33" s="117">
        <v>5.2</v>
      </c>
      <c r="D33" s="117">
        <v>5.6</v>
      </c>
      <c r="E33" s="117">
        <v>6.2</v>
      </c>
      <c r="F33" s="117">
        <v>6.9</v>
      </c>
      <c r="G33" s="117">
        <v>6.6</v>
      </c>
      <c r="H33" s="117">
        <v>3.7</v>
      </c>
      <c r="I33" s="117">
        <v>7.4</v>
      </c>
      <c r="J33" s="117">
        <v>7.8</v>
      </c>
      <c r="K33" s="109" t="s">
        <v>793</v>
      </c>
      <c r="L33" s="102" t="s">
        <v>794</v>
      </c>
      <c r="M33" s="117">
        <v>7.6</v>
      </c>
      <c r="N33" s="117">
        <v>7.4</v>
      </c>
      <c r="O33" s="117">
        <v>9</v>
      </c>
      <c r="P33" s="117">
        <v>11.9</v>
      </c>
      <c r="Q33" s="102" t="s">
        <v>795</v>
      </c>
      <c r="R33" s="102" t="s">
        <v>795</v>
      </c>
      <c r="S33" s="117">
        <v>12.7</v>
      </c>
      <c r="T33" s="117">
        <v>18</v>
      </c>
      <c r="U33" s="117">
        <v>11.2</v>
      </c>
      <c r="V33" s="117">
        <v>11.5</v>
      </c>
      <c r="W33" s="117">
        <v>14.2</v>
      </c>
      <c r="X33" s="117">
        <v>13.98254</v>
      </c>
      <c r="Y33" s="180">
        <v>15.5831</v>
      </c>
    </row>
    <row r="34" spans="1:25">
      <c r="A34" s="839" t="s">
        <v>619</v>
      </c>
      <c r="B34" s="117">
        <v>0.7</v>
      </c>
      <c r="C34" s="117">
        <v>1.3</v>
      </c>
      <c r="D34" s="117">
        <v>1.5</v>
      </c>
      <c r="E34" s="117">
        <v>0.8</v>
      </c>
      <c r="F34" s="117">
        <v>2.8</v>
      </c>
      <c r="G34" s="117">
        <v>2.1</v>
      </c>
      <c r="H34" s="117"/>
      <c r="I34" s="117">
        <v>2.6</v>
      </c>
      <c r="J34" s="117">
        <v>2.8</v>
      </c>
      <c r="K34" s="117"/>
      <c r="L34" s="117"/>
      <c r="M34" s="117">
        <v>3</v>
      </c>
      <c r="N34" s="117">
        <v>1.8</v>
      </c>
      <c r="O34" s="117">
        <v>3.8</v>
      </c>
      <c r="P34" s="117">
        <v>5.3</v>
      </c>
      <c r="Q34" s="117"/>
      <c r="R34" s="117"/>
      <c r="S34" s="117">
        <v>3.7</v>
      </c>
      <c r="T34" s="117">
        <v>11.7</v>
      </c>
      <c r="U34" s="117">
        <v>4.0999999999999996</v>
      </c>
      <c r="V34" s="117">
        <v>3.5</v>
      </c>
      <c r="W34" s="117">
        <v>5.6</v>
      </c>
      <c r="X34" s="117">
        <v>5.57918</v>
      </c>
      <c r="Y34" s="180">
        <v>6.1462899999999996</v>
      </c>
    </row>
    <row r="35" spans="1:25">
      <c r="A35" s="839" t="s">
        <v>620</v>
      </c>
      <c r="B35" s="117">
        <v>28.7</v>
      </c>
      <c r="C35" s="117">
        <v>27.8</v>
      </c>
      <c r="D35" s="117">
        <v>28.9</v>
      </c>
      <c r="E35" s="117">
        <v>37.1</v>
      </c>
      <c r="F35" s="117">
        <v>30.2</v>
      </c>
      <c r="G35" s="117">
        <v>32.1</v>
      </c>
      <c r="H35" s="117">
        <v>23.6</v>
      </c>
      <c r="I35" s="117">
        <v>34.299999999999997</v>
      </c>
      <c r="J35" s="117">
        <v>35.5</v>
      </c>
      <c r="K35" s="117"/>
      <c r="L35" s="117"/>
      <c r="M35" s="117">
        <v>32.6</v>
      </c>
      <c r="N35" s="117">
        <v>37.1</v>
      </c>
      <c r="O35" s="117">
        <v>36.6</v>
      </c>
      <c r="P35" s="117">
        <v>46.1</v>
      </c>
      <c r="Q35" s="117"/>
      <c r="R35" s="117"/>
      <c r="S35" s="117">
        <v>57.5</v>
      </c>
      <c r="T35" s="117">
        <v>49</v>
      </c>
      <c r="U35" s="117">
        <v>45.5</v>
      </c>
      <c r="V35" s="117">
        <v>49.6</v>
      </c>
      <c r="W35" s="117">
        <v>54.2</v>
      </c>
      <c r="X35" s="117">
        <v>54</v>
      </c>
      <c r="Y35" s="180">
        <v>57.77</v>
      </c>
    </row>
    <row r="36" spans="1:25">
      <c r="A36" s="837" t="s">
        <v>176</v>
      </c>
      <c r="B36" s="801"/>
      <c r="C36" s="801"/>
      <c r="D36" s="801"/>
      <c r="E36" s="801"/>
      <c r="F36" s="801"/>
      <c r="G36" s="801"/>
      <c r="H36" s="801"/>
      <c r="I36" s="801"/>
      <c r="J36" s="801"/>
      <c r="K36" s="801"/>
      <c r="L36" s="801"/>
      <c r="M36" s="801"/>
      <c r="N36" s="801"/>
      <c r="O36" s="801"/>
      <c r="P36" s="801"/>
      <c r="Q36" s="801"/>
      <c r="R36" s="801"/>
      <c r="S36" s="801"/>
      <c r="T36" s="801"/>
      <c r="U36" s="801"/>
      <c r="V36" s="801"/>
      <c r="W36" s="801"/>
      <c r="X36" s="801"/>
      <c r="Y36" s="845"/>
    </row>
    <row r="37" spans="1:25">
      <c r="A37" s="839" t="s">
        <v>621</v>
      </c>
      <c r="B37" s="117">
        <v>99</v>
      </c>
      <c r="C37" s="117">
        <v>99.2</v>
      </c>
      <c r="D37" s="117">
        <v>99.4</v>
      </c>
      <c r="E37" s="117">
        <v>99.1</v>
      </c>
      <c r="F37" s="117">
        <v>99</v>
      </c>
      <c r="G37" s="117">
        <v>99</v>
      </c>
      <c r="H37" s="117">
        <v>99</v>
      </c>
      <c r="I37" s="117">
        <v>99</v>
      </c>
      <c r="J37" s="117">
        <v>99</v>
      </c>
      <c r="K37" s="117">
        <v>99</v>
      </c>
      <c r="L37" s="109" t="s">
        <v>796</v>
      </c>
      <c r="M37" s="117">
        <v>99.6</v>
      </c>
      <c r="N37" s="117">
        <v>99.4</v>
      </c>
      <c r="O37" s="117">
        <v>99.4</v>
      </c>
      <c r="P37" s="117">
        <v>99.5</v>
      </c>
      <c r="Q37" s="117">
        <v>99.6</v>
      </c>
      <c r="R37" s="117">
        <v>99.7</v>
      </c>
      <c r="S37" s="117">
        <v>99.6</v>
      </c>
      <c r="T37" s="117">
        <v>99.8</v>
      </c>
      <c r="U37" s="117">
        <v>100</v>
      </c>
      <c r="V37" s="117">
        <v>99.5</v>
      </c>
      <c r="W37" s="109" t="s">
        <v>797</v>
      </c>
      <c r="X37" s="117">
        <v>100</v>
      </c>
      <c r="Y37" s="180">
        <v>100</v>
      </c>
    </row>
    <row r="38" spans="1:25">
      <c r="A38" s="839" t="s">
        <v>619</v>
      </c>
      <c r="B38" s="117">
        <v>98.3</v>
      </c>
      <c r="C38" s="117">
        <v>98.7</v>
      </c>
      <c r="D38" s="117">
        <v>99</v>
      </c>
      <c r="E38" s="117">
        <v>98.6</v>
      </c>
      <c r="F38" s="117">
        <v>98.6</v>
      </c>
      <c r="G38" s="117">
        <v>98.6</v>
      </c>
      <c r="H38" s="117">
        <v>98.6</v>
      </c>
      <c r="I38" s="117">
        <v>98.6</v>
      </c>
      <c r="J38" s="117">
        <v>98.6</v>
      </c>
      <c r="K38" s="117">
        <v>98.7</v>
      </c>
      <c r="L38" s="117"/>
      <c r="M38" s="117">
        <v>99.5</v>
      </c>
      <c r="N38" s="117">
        <v>99.1</v>
      </c>
      <c r="O38" s="117">
        <v>99.1</v>
      </c>
      <c r="P38" s="117">
        <v>99.3</v>
      </c>
      <c r="Q38" s="117">
        <v>99.5</v>
      </c>
      <c r="R38" s="117">
        <v>99.8</v>
      </c>
      <c r="S38" s="117">
        <v>99.6</v>
      </c>
      <c r="T38" s="117">
        <v>100</v>
      </c>
      <c r="U38" s="117">
        <v>100</v>
      </c>
      <c r="V38" s="117">
        <v>99.5</v>
      </c>
      <c r="W38" s="117"/>
      <c r="X38" s="117">
        <v>100</v>
      </c>
      <c r="Y38" s="180">
        <v>100</v>
      </c>
    </row>
    <row r="39" spans="1:25">
      <c r="A39" s="839" t="s">
        <v>620</v>
      </c>
      <c r="B39" s="117">
        <v>100</v>
      </c>
      <c r="C39" s="117">
        <v>99.9</v>
      </c>
      <c r="D39" s="117">
        <v>100</v>
      </c>
      <c r="E39" s="117">
        <v>99.7</v>
      </c>
      <c r="F39" s="117">
        <v>99.6</v>
      </c>
      <c r="G39" s="117">
        <v>99.6</v>
      </c>
      <c r="H39" s="117">
        <v>99.5</v>
      </c>
      <c r="I39" s="117">
        <v>99.5</v>
      </c>
      <c r="J39" s="117">
        <v>99.5</v>
      </c>
      <c r="K39" s="117">
        <v>99.5</v>
      </c>
      <c r="L39" s="117"/>
      <c r="M39" s="117">
        <v>99.8</v>
      </c>
      <c r="N39" s="117">
        <v>99.7</v>
      </c>
      <c r="O39" s="117">
        <v>99.8</v>
      </c>
      <c r="P39" s="117">
        <v>99.7</v>
      </c>
      <c r="Q39" s="117">
        <v>99.6</v>
      </c>
      <c r="R39" s="117">
        <v>99.6</v>
      </c>
      <c r="S39" s="117">
        <v>99.6</v>
      </c>
      <c r="T39" s="117">
        <v>99.5</v>
      </c>
      <c r="U39" s="117">
        <v>100</v>
      </c>
      <c r="V39" s="117">
        <v>99.4</v>
      </c>
      <c r="W39" s="117"/>
      <c r="X39" s="117">
        <v>98.999510000000001</v>
      </c>
      <c r="Y39" s="180">
        <v>100</v>
      </c>
    </row>
    <row r="40" spans="1:25">
      <c r="A40" s="837" t="s">
        <v>177</v>
      </c>
      <c r="B40" s="801"/>
      <c r="C40" s="801"/>
      <c r="D40" s="801"/>
      <c r="E40" s="801"/>
      <c r="F40" s="801"/>
      <c r="G40" s="801"/>
      <c r="H40" s="801"/>
      <c r="I40" s="801"/>
      <c r="J40" s="801"/>
      <c r="K40" s="801"/>
      <c r="L40" s="801"/>
      <c r="M40" s="801"/>
      <c r="N40" s="801"/>
      <c r="O40" s="801"/>
      <c r="P40" s="801"/>
      <c r="Q40" s="801"/>
      <c r="R40" s="801"/>
      <c r="S40" s="801"/>
      <c r="T40" s="801"/>
      <c r="U40" s="801"/>
      <c r="V40" s="801"/>
      <c r="W40" s="801"/>
      <c r="X40" s="801"/>
      <c r="Y40" s="845"/>
    </row>
    <row r="41" spans="1:25">
      <c r="A41" s="839" t="s">
        <v>621</v>
      </c>
      <c r="B41" s="117">
        <v>6.1</v>
      </c>
      <c r="C41" s="117">
        <v>5.7</v>
      </c>
      <c r="D41" s="117">
        <v>8.4</v>
      </c>
      <c r="E41" s="117">
        <v>8.1</v>
      </c>
      <c r="F41" s="117">
        <v>10.7</v>
      </c>
      <c r="G41" s="117">
        <v>11.8</v>
      </c>
      <c r="H41" s="117">
        <v>13</v>
      </c>
      <c r="I41" s="117">
        <v>12.4</v>
      </c>
      <c r="J41" s="117">
        <v>13.6</v>
      </c>
      <c r="K41" s="117">
        <v>15</v>
      </c>
      <c r="L41" s="117">
        <v>18.899999999999999</v>
      </c>
      <c r="M41" s="117">
        <v>20.2</v>
      </c>
      <c r="N41" s="117">
        <v>21.2</v>
      </c>
      <c r="O41" s="117">
        <v>22.4</v>
      </c>
      <c r="P41" s="117">
        <v>24.8</v>
      </c>
      <c r="Q41" s="117">
        <v>24</v>
      </c>
      <c r="R41" s="117">
        <v>26.2</v>
      </c>
      <c r="S41" s="117">
        <v>24.3</v>
      </c>
      <c r="T41" s="117">
        <v>31.1</v>
      </c>
      <c r="U41" s="102" t="s">
        <v>798</v>
      </c>
      <c r="V41" s="102" t="s">
        <v>798</v>
      </c>
      <c r="W41" s="117">
        <v>31.5</v>
      </c>
      <c r="X41" s="102" t="s">
        <v>799</v>
      </c>
      <c r="Y41" s="191" t="s">
        <v>799</v>
      </c>
    </row>
    <row r="42" spans="1:25">
      <c r="A42" s="839" t="s">
        <v>619</v>
      </c>
      <c r="B42" s="117"/>
      <c r="C42" s="117"/>
      <c r="D42" s="117"/>
      <c r="E42" s="117">
        <v>1</v>
      </c>
      <c r="F42" s="117">
        <v>1</v>
      </c>
      <c r="G42" s="117">
        <v>1.5</v>
      </c>
      <c r="H42" s="117">
        <v>2</v>
      </c>
      <c r="I42" s="117">
        <v>1.5</v>
      </c>
      <c r="J42" s="117">
        <v>2.2999999999999998</v>
      </c>
      <c r="K42" s="117">
        <v>2.2000000000000002</v>
      </c>
      <c r="L42" s="117">
        <v>1.4</v>
      </c>
      <c r="M42" s="117">
        <v>3.8</v>
      </c>
      <c r="N42" s="117">
        <v>2.2999999999999998</v>
      </c>
      <c r="O42" s="117">
        <v>2.8</v>
      </c>
      <c r="P42" s="117">
        <v>2.7</v>
      </c>
      <c r="Q42" s="117">
        <v>0.9</v>
      </c>
      <c r="R42" s="117">
        <v>4.7</v>
      </c>
      <c r="S42" s="117">
        <v>4.4000000000000004</v>
      </c>
      <c r="T42" s="117">
        <v>8</v>
      </c>
      <c r="U42" s="117"/>
      <c r="V42" s="117"/>
      <c r="W42" s="117">
        <v>3.8</v>
      </c>
      <c r="X42" s="117"/>
      <c r="Y42" s="180"/>
    </row>
    <row r="43" spans="1:25">
      <c r="A43" s="839" t="s">
        <v>620</v>
      </c>
      <c r="B43" s="117">
        <v>23.3</v>
      </c>
      <c r="C43" s="117">
        <v>20.100000000000001</v>
      </c>
      <c r="D43" s="117">
        <v>28.3</v>
      </c>
      <c r="E43" s="117">
        <v>25</v>
      </c>
      <c r="F43" s="117">
        <v>33.4</v>
      </c>
      <c r="G43" s="117">
        <v>35.9</v>
      </c>
      <c r="H43" s="117">
        <v>38.5</v>
      </c>
      <c r="I43" s="117">
        <v>37.5</v>
      </c>
      <c r="J43" s="117">
        <v>38.9</v>
      </c>
      <c r="K43" s="117">
        <v>43.1</v>
      </c>
      <c r="L43" s="117">
        <v>56.5</v>
      </c>
      <c r="M43" s="117">
        <v>54.5</v>
      </c>
      <c r="N43" s="117">
        <v>59.9</v>
      </c>
      <c r="O43" s="117">
        <v>61.6</v>
      </c>
      <c r="P43" s="117">
        <v>68</v>
      </c>
      <c r="Q43" s="117">
        <v>68</v>
      </c>
      <c r="R43" s="117">
        <v>66.2</v>
      </c>
      <c r="S43" s="117">
        <v>60.5</v>
      </c>
      <c r="T43" s="117">
        <v>72.2</v>
      </c>
      <c r="U43" s="117"/>
      <c r="V43" s="117"/>
      <c r="W43" s="117">
        <v>77.400000000000006</v>
      </c>
      <c r="X43" s="117"/>
      <c r="Y43" s="180"/>
    </row>
    <row r="44" spans="1:25">
      <c r="A44" s="837" t="s">
        <v>278</v>
      </c>
      <c r="B44" s="801"/>
      <c r="C44" s="801"/>
      <c r="D44" s="801"/>
      <c r="E44" s="801"/>
      <c r="F44" s="801"/>
      <c r="G44" s="801"/>
      <c r="H44" s="801"/>
      <c r="I44" s="801"/>
      <c r="J44" s="801"/>
      <c r="K44" s="801"/>
      <c r="L44" s="801"/>
      <c r="M44" s="801"/>
      <c r="N44" s="801"/>
      <c r="O44" s="801"/>
      <c r="P44" s="801"/>
      <c r="Q44" s="801"/>
      <c r="R44" s="801"/>
      <c r="S44" s="801"/>
      <c r="T44" s="801"/>
      <c r="U44" s="801"/>
      <c r="V44" s="801"/>
      <c r="W44" s="801"/>
      <c r="X44" s="801"/>
      <c r="Y44" s="845"/>
    </row>
    <row r="45" spans="1:25">
      <c r="A45" s="839" t="s">
        <v>621</v>
      </c>
      <c r="B45" s="117">
        <v>36.5</v>
      </c>
      <c r="C45" s="117">
        <v>36</v>
      </c>
      <c r="D45" s="117">
        <v>36.9</v>
      </c>
      <c r="E45" s="117">
        <v>37.799999999999997</v>
      </c>
      <c r="F45" s="117">
        <v>38.700000000000003</v>
      </c>
      <c r="G45" s="117">
        <v>39.6</v>
      </c>
      <c r="H45" s="117">
        <v>40.5</v>
      </c>
      <c r="I45" s="117">
        <v>43.7</v>
      </c>
      <c r="J45" s="117">
        <v>42.4</v>
      </c>
      <c r="K45" s="117">
        <v>44.1</v>
      </c>
      <c r="L45" s="117">
        <v>44.4</v>
      </c>
      <c r="M45" s="117">
        <v>42.3</v>
      </c>
      <c r="N45" s="117">
        <v>46.4</v>
      </c>
      <c r="O45" s="117">
        <v>47.4</v>
      </c>
      <c r="P45" s="117">
        <v>48.4</v>
      </c>
      <c r="Q45" s="117">
        <v>51.6</v>
      </c>
      <c r="R45" s="117">
        <v>49.7</v>
      </c>
      <c r="S45" s="117">
        <v>52.5</v>
      </c>
      <c r="T45" s="117">
        <v>52.3</v>
      </c>
      <c r="U45" s="117">
        <v>53.3</v>
      </c>
      <c r="V45" s="117">
        <v>52.3</v>
      </c>
      <c r="W45" s="117">
        <v>55.2</v>
      </c>
      <c r="X45" s="117">
        <v>56.194499999999998</v>
      </c>
      <c r="Y45" s="180">
        <v>56.668689999999998</v>
      </c>
    </row>
    <row r="46" spans="1:25">
      <c r="A46" s="839" t="s">
        <v>619</v>
      </c>
      <c r="B46" s="117">
        <v>18.899999999999999</v>
      </c>
      <c r="C46" s="117">
        <v>18.5</v>
      </c>
      <c r="D46" s="117">
        <v>19.100000000000001</v>
      </c>
      <c r="E46" s="117">
        <v>19.7</v>
      </c>
      <c r="F46" s="117">
        <v>20.2</v>
      </c>
      <c r="G46" s="117">
        <v>20.8</v>
      </c>
      <c r="H46" s="117">
        <v>21.4</v>
      </c>
      <c r="I46" s="117">
        <v>22.4</v>
      </c>
      <c r="J46" s="117">
        <v>22.7</v>
      </c>
      <c r="K46" s="117">
        <v>20.7</v>
      </c>
      <c r="L46" s="117">
        <v>24</v>
      </c>
      <c r="M46" s="117">
        <v>21.6</v>
      </c>
      <c r="N46" s="117">
        <v>25.4</v>
      </c>
      <c r="O46" s="117">
        <v>27.3</v>
      </c>
      <c r="P46" s="117">
        <v>26.9</v>
      </c>
      <c r="Q46" s="117">
        <v>31.3</v>
      </c>
      <c r="R46" s="117">
        <v>31.6</v>
      </c>
      <c r="S46" s="117">
        <v>31.6</v>
      </c>
      <c r="T46" s="117">
        <v>30.2</v>
      </c>
      <c r="U46" s="117">
        <v>31.2</v>
      </c>
      <c r="V46" s="117"/>
      <c r="W46" s="117">
        <v>33.200000000000003</v>
      </c>
      <c r="X46" s="117">
        <v>33.214680000000001</v>
      </c>
      <c r="Y46" s="180">
        <v>34.130000000000003</v>
      </c>
    </row>
    <row r="47" spans="1:25">
      <c r="A47" s="839" t="s">
        <v>620</v>
      </c>
      <c r="B47" s="117">
        <v>73.2</v>
      </c>
      <c r="C47" s="117">
        <v>71.599999999999994</v>
      </c>
      <c r="D47" s="117">
        <v>71.7</v>
      </c>
      <c r="E47" s="117">
        <v>71.8</v>
      </c>
      <c r="F47" s="117">
        <v>71.900000000000006</v>
      </c>
      <c r="G47" s="117">
        <v>72.099999999999994</v>
      </c>
      <c r="H47" s="117">
        <v>72.2</v>
      </c>
      <c r="I47" s="117">
        <v>77.599999999999994</v>
      </c>
      <c r="J47" s="117">
        <v>72.599999999999994</v>
      </c>
      <c r="K47" s="117">
        <v>78.400000000000006</v>
      </c>
      <c r="L47" s="117">
        <v>73</v>
      </c>
      <c r="M47" s="117">
        <v>70.099999999999994</v>
      </c>
      <c r="N47" s="117">
        <v>73.400000000000006</v>
      </c>
      <c r="O47" s="117">
        <v>72.2</v>
      </c>
      <c r="P47" s="117">
        <v>73.8</v>
      </c>
      <c r="Q47" s="117">
        <v>74.599999999999994</v>
      </c>
      <c r="R47" s="117">
        <v>69.3</v>
      </c>
      <c r="S47" s="117">
        <v>74.3</v>
      </c>
      <c r="T47" s="117">
        <v>74.400000000000006</v>
      </c>
      <c r="U47" s="117">
        <v>74.5</v>
      </c>
      <c r="V47" s="117">
        <v>74.7</v>
      </c>
      <c r="W47" s="117">
        <v>74.7</v>
      </c>
      <c r="X47" s="117">
        <v>74.751429999999999</v>
      </c>
      <c r="Y47" s="180">
        <v>75</v>
      </c>
    </row>
    <row r="48" spans="1:25">
      <c r="A48" s="837" t="s">
        <v>179</v>
      </c>
      <c r="B48" s="801"/>
      <c r="C48" s="801"/>
      <c r="D48" s="801"/>
      <c r="E48" s="801"/>
      <c r="F48" s="801"/>
      <c r="G48" s="801"/>
      <c r="H48" s="801"/>
      <c r="I48" s="801"/>
      <c r="J48" s="801"/>
      <c r="K48" s="801"/>
      <c r="L48" s="801"/>
      <c r="M48" s="801"/>
      <c r="N48" s="801"/>
      <c r="O48" s="801"/>
      <c r="P48" s="801"/>
      <c r="Q48" s="801"/>
      <c r="R48" s="801"/>
      <c r="S48" s="801"/>
      <c r="T48" s="801"/>
      <c r="U48" s="801"/>
      <c r="V48" s="801"/>
      <c r="W48" s="801"/>
      <c r="X48" s="801"/>
      <c r="Y48" s="845"/>
    </row>
    <row r="49" spans="1:25">
      <c r="A49" s="839" t="s">
        <v>621</v>
      </c>
      <c r="B49" s="117">
        <v>94.1</v>
      </c>
      <c r="C49" s="117">
        <v>94.4</v>
      </c>
      <c r="D49" s="117">
        <v>96.1</v>
      </c>
      <c r="E49" s="117">
        <v>94.9</v>
      </c>
      <c r="F49" s="117">
        <v>95.2</v>
      </c>
      <c r="G49" s="117">
        <v>95.5</v>
      </c>
      <c r="H49" s="117">
        <v>99</v>
      </c>
      <c r="I49" s="117">
        <v>96.1</v>
      </c>
      <c r="J49" s="117">
        <v>96.5</v>
      </c>
      <c r="K49" s="117">
        <v>96.8</v>
      </c>
      <c r="L49" s="117">
        <v>97</v>
      </c>
      <c r="M49" s="117">
        <v>98.1</v>
      </c>
      <c r="N49" s="117">
        <v>98.3</v>
      </c>
      <c r="O49" s="117">
        <v>98</v>
      </c>
      <c r="P49" s="117">
        <v>100</v>
      </c>
      <c r="Q49" s="117">
        <v>100</v>
      </c>
      <c r="R49" s="117">
        <v>100</v>
      </c>
      <c r="S49" s="117">
        <v>100</v>
      </c>
      <c r="T49" s="117">
        <v>100</v>
      </c>
      <c r="U49" s="117">
        <v>100</v>
      </c>
      <c r="V49" s="117">
        <v>100</v>
      </c>
      <c r="W49" s="117">
        <v>100</v>
      </c>
      <c r="X49" s="117">
        <v>100</v>
      </c>
      <c r="Y49" s="180">
        <v>100</v>
      </c>
    </row>
    <row r="50" spans="1:25">
      <c r="A50" s="839" t="s">
        <v>619</v>
      </c>
      <c r="B50" s="117">
        <v>89.5</v>
      </c>
      <c r="C50" s="117">
        <v>90</v>
      </c>
      <c r="D50" s="117">
        <v>93.4</v>
      </c>
      <c r="E50" s="117">
        <v>91</v>
      </c>
      <c r="F50" s="117">
        <v>91.5</v>
      </c>
      <c r="G50" s="117">
        <v>92.1</v>
      </c>
      <c r="H50" s="117">
        <v>99.2</v>
      </c>
      <c r="I50" s="117">
        <v>93.1</v>
      </c>
      <c r="J50" s="117">
        <v>93.7</v>
      </c>
      <c r="K50" s="117">
        <v>94.3</v>
      </c>
      <c r="L50" s="117">
        <v>94.4</v>
      </c>
      <c r="M50" s="117">
        <v>96.4</v>
      </c>
      <c r="N50" s="117">
        <v>96.7</v>
      </c>
      <c r="O50" s="117">
        <v>96.2</v>
      </c>
      <c r="P50" s="117">
        <v>100</v>
      </c>
      <c r="Q50" s="117">
        <v>100</v>
      </c>
      <c r="R50" s="117">
        <v>100</v>
      </c>
      <c r="S50" s="117">
        <v>100</v>
      </c>
      <c r="T50" s="117">
        <v>100</v>
      </c>
      <c r="U50" s="117">
        <v>100</v>
      </c>
      <c r="V50" s="117">
        <v>100</v>
      </c>
      <c r="W50" s="117">
        <v>100</v>
      </c>
      <c r="X50" s="117">
        <v>100</v>
      </c>
      <c r="Y50" s="180">
        <v>100</v>
      </c>
    </row>
    <row r="51" spans="1:25">
      <c r="A51" s="839" t="s">
        <v>620</v>
      </c>
      <c r="B51" s="117">
        <v>98.7</v>
      </c>
      <c r="C51" s="117">
        <v>98.7</v>
      </c>
      <c r="D51" s="117">
        <v>98.7</v>
      </c>
      <c r="E51" s="117">
        <v>98.7</v>
      </c>
      <c r="F51" s="117">
        <v>98.7</v>
      </c>
      <c r="G51" s="117">
        <v>98.7</v>
      </c>
      <c r="H51" s="117">
        <v>98.8</v>
      </c>
      <c r="I51" s="117">
        <v>98.9</v>
      </c>
      <c r="J51" s="117">
        <v>99</v>
      </c>
      <c r="K51" s="117">
        <v>99.1</v>
      </c>
      <c r="L51" s="117">
        <v>99.3</v>
      </c>
      <c r="M51" s="117">
        <v>99.5</v>
      </c>
      <c r="N51" s="117">
        <v>99.7</v>
      </c>
      <c r="O51" s="117">
        <v>99.5</v>
      </c>
      <c r="P51" s="117">
        <v>100</v>
      </c>
      <c r="Q51" s="117">
        <v>100</v>
      </c>
      <c r="R51" s="117">
        <v>100</v>
      </c>
      <c r="S51" s="117">
        <v>100</v>
      </c>
      <c r="T51" s="117">
        <v>100</v>
      </c>
      <c r="U51" s="117">
        <v>100</v>
      </c>
      <c r="V51" s="117">
        <v>100</v>
      </c>
      <c r="W51" s="117">
        <v>100</v>
      </c>
      <c r="X51" s="117">
        <v>100</v>
      </c>
      <c r="Y51" s="180">
        <v>100</v>
      </c>
    </row>
    <row r="52" spans="1:25">
      <c r="A52" s="837" t="s">
        <v>180</v>
      </c>
      <c r="B52" s="801"/>
      <c r="C52" s="801"/>
      <c r="D52" s="801"/>
      <c r="E52" s="801"/>
      <c r="F52" s="801"/>
      <c r="G52" s="801"/>
      <c r="H52" s="801"/>
      <c r="I52" s="801"/>
      <c r="J52" s="801"/>
      <c r="K52" s="801"/>
      <c r="L52" s="801"/>
      <c r="M52" s="801"/>
      <c r="N52" s="801"/>
      <c r="O52" s="801"/>
      <c r="P52" s="801"/>
      <c r="Q52" s="801"/>
      <c r="R52" s="801"/>
      <c r="S52" s="801"/>
      <c r="T52" s="801"/>
      <c r="U52" s="801"/>
      <c r="V52" s="801"/>
      <c r="W52" s="801"/>
      <c r="X52" s="801"/>
      <c r="Y52" s="845"/>
    </row>
    <row r="53" spans="1:25">
      <c r="A53" s="839" t="s">
        <v>621</v>
      </c>
      <c r="B53" s="117">
        <v>72.400000000000006</v>
      </c>
      <c r="C53" s="117">
        <v>70.2</v>
      </c>
      <c r="D53" s="117">
        <v>76.7</v>
      </c>
      <c r="E53" s="117">
        <v>78.8</v>
      </c>
      <c r="F53" s="117">
        <v>80.599999999999994</v>
      </c>
      <c r="G53" s="117">
        <v>80.8</v>
      </c>
      <c r="H53" s="117">
        <v>80.7</v>
      </c>
      <c r="I53" s="117">
        <v>82</v>
      </c>
      <c r="J53" s="117">
        <v>81.900000000000006</v>
      </c>
      <c r="K53" s="117">
        <v>82.6</v>
      </c>
      <c r="L53" s="117">
        <v>82.8</v>
      </c>
      <c r="M53" s="117">
        <v>83.6</v>
      </c>
      <c r="N53" s="117">
        <v>85.2</v>
      </c>
      <c r="O53" s="117">
        <v>85.2</v>
      </c>
      <c r="P53" s="117">
        <v>85.9</v>
      </c>
      <c r="Q53" s="117">
        <v>85.3</v>
      </c>
      <c r="R53" s="117">
        <v>83.9</v>
      </c>
      <c r="S53" s="117">
        <v>84.4</v>
      </c>
      <c r="T53" s="117">
        <v>84.7</v>
      </c>
      <c r="U53" s="117">
        <v>85</v>
      </c>
      <c r="V53" s="117">
        <v>90</v>
      </c>
      <c r="W53" s="117">
        <v>89.3</v>
      </c>
      <c r="X53" s="117">
        <v>86.5</v>
      </c>
      <c r="Y53" s="180">
        <v>87.726190000000003</v>
      </c>
    </row>
    <row r="54" spans="1:25">
      <c r="A54" s="839" t="s">
        <v>619</v>
      </c>
      <c r="B54" s="117">
        <v>54.9</v>
      </c>
      <c r="C54" s="117">
        <v>49.4</v>
      </c>
      <c r="D54" s="117">
        <v>64.3</v>
      </c>
      <c r="E54" s="117">
        <v>66.3</v>
      </c>
      <c r="F54" s="117">
        <v>73.2</v>
      </c>
      <c r="G54" s="117">
        <v>73.400000000000006</v>
      </c>
      <c r="H54" s="117">
        <v>72.900000000000006</v>
      </c>
      <c r="I54" s="117">
        <v>75.900000000000006</v>
      </c>
      <c r="J54" s="117">
        <v>75.3</v>
      </c>
      <c r="K54" s="117">
        <v>76.7</v>
      </c>
      <c r="L54" s="117">
        <v>76.900000000000006</v>
      </c>
      <c r="M54" s="117">
        <v>78.599999999999994</v>
      </c>
      <c r="N54" s="117">
        <v>82.6</v>
      </c>
      <c r="O54" s="117">
        <v>82.4</v>
      </c>
      <c r="P54" s="117">
        <v>84.1</v>
      </c>
      <c r="Q54" s="117">
        <v>82.1</v>
      </c>
      <c r="R54" s="117">
        <v>77.900000000000006</v>
      </c>
      <c r="S54" s="117">
        <v>79.099999999999994</v>
      </c>
      <c r="T54" s="117">
        <v>79.7</v>
      </c>
      <c r="U54" s="117">
        <v>80.400000000000006</v>
      </c>
      <c r="V54" s="117">
        <v>95.5</v>
      </c>
      <c r="W54" s="117">
        <v>93.4</v>
      </c>
      <c r="X54" s="117">
        <v>93.378950000000003</v>
      </c>
      <c r="Y54" s="180">
        <v>94</v>
      </c>
    </row>
    <row r="55" spans="1:25">
      <c r="A55" s="839" t="s">
        <v>620</v>
      </c>
      <c r="B55" s="117">
        <v>85.6</v>
      </c>
      <c r="C55" s="117">
        <v>85.7</v>
      </c>
      <c r="D55" s="117">
        <v>85.7</v>
      </c>
      <c r="E55" s="117">
        <v>87.7</v>
      </c>
      <c r="F55" s="117">
        <v>85.7</v>
      </c>
      <c r="G55" s="117">
        <v>85.8</v>
      </c>
      <c r="H55" s="117">
        <v>85.9</v>
      </c>
      <c r="I55" s="117">
        <v>86</v>
      </c>
      <c r="J55" s="117">
        <v>86.1</v>
      </c>
      <c r="K55" s="117">
        <v>86.3</v>
      </c>
      <c r="L55" s="117">
        <v>86.4</v>
      </c>
      <c r="M55" s="117">
        <v>86.5</v>
      </c>
      <c r="N55" s="117">
        <v>86.7</v>
      </c>
      <c r="O55" s="117">
        <v>86.8</v>
      </c>
      <c r="P55" s="117">
        <v>86.9</v>
      </c>
      <c r="Q55" s="117">
        <v>87</v>
      </c>
      <c r="R55" s="117">
        <v>87.1</v>
      </c>
      <c r="S55" s="117">
        <v>87.2</v>
      </c>
      <c r="T55" s="117">
        <v>87.2</v>
      </c>
      <c r="U55" s="117">
        <v>87.3</v>
      </c>
      <c r="V55" s="117">
        <v>87.3</v>
      </c>
      <c r="W55" s="117">
        <v>87.4</v>
      </c>
      <c r="X55" s="117">
        <v>87.103070000000002</v>
      </c>
      <c r="Y55" s="180">
        <v>96</v>
      </c>
    </row>
    <row r="56" spans="1:25">
      <c r="A56" s="837" t="s">
        <v>190</v>
      </c>
      <c r="B56" s="801"/>
      <c r="C56" s="801"/>
      <c r="D56" s="801"/>
      <c r="E56" s="801"/>
      <c r="F56" s="801"/>
      <c r="G56" s="801"/>
      <c r="H56" s="801"/>
      <c r="I56" s="801"/>
      <c r="J56" s="801"/>
      <c r="K56" s="801"/>
      <c r="L56" s="801"/>
      <c r="M56" s="801"/>
      <c r="N56" s="801"/>
      <c r="O56" s="801"/>
      <c r="P56" s="801"/>
      <c r="Q56" s="801"/>
      <c r="R56" s="801"/>
      <c r="S56" s="801"/>
      <c r="T56" s="801"/>
      <c r="U56" s="801"/>
      <c r="V56" s="801"/>
      <c r="W56" s="801"/>
      <c r="X56" s="801"/>
      <c r="Y56" s="845"/>
    </row>
    <row r="57" spans="1:25">
      <c r="A57" s="839" t="s">
        <v>621</v>
      </c>
      <c r="B57" s="117">
        <v>8.6999999999999993</v>
      </c>
      <c r="C57" s="117">
        <v>9.6999999999999993</v>
      </c>
      <c r="D57" s="117">
        <v>10.7</v>
      </c>
      <c r="E57" s="117">
        <v>11.1</v>
      </c>
      <c r="F57" s="117">
        <v>11.4</v>
      </c>
      <c r="G57" s="117">
        <v>13.8</v>
      </c>
      <c r="H57" s="117">
        <v>14.9</v>
      </c>
      <c r="I57" s="117">
        <v>15.9</v>
      </c>
      <c r="J57" s="117">
        <v>11.5</v>
      </c>
      <c r="K57" s="102" t="s">
        <v>800</v>
      </c>
      <c r="L57" s="102" t="s">
        <v>801</v>
      </c>
      <c r="M57" s="117">
        <v>14.2</v>
      </c>
      <c r="N57" s="117">
        <v>15.3</v>
      </c>
      <c r="O57" s="117">
        <v>16.399999999999999</v>
      </c>
      <c r="P57" s="117">
        <v>23.5</v>
      </c>
      <c r="Q57" s="117">
        <v>26.2</v>
      </c>
      <c r="R57" s="117">
        <v>32.799999999999997</v>
      </c>
      <c r="S57" s="117">
        <v>32.1</v>
      </c>
      <c r="T57" s="117">
        <v>34.9</v>
      </c>
      <c r="U57" s="117">
        <v>37.700000000000003</v>
      </c>
      <c r="V57" s="117">
        <v>39.9</v>
      </c>
      <c r="W57" s="117">
        <v>42.7</v>
      </c>
      <c r="X57" s="117">
        <v>45.8</v>
      </c>
      <c r="Y57" s="180">
        <v>48.303890000000003</v>
      </c>
    </row>
    <row r="58" spans="1:25">
      <c r="A58" s="839" t="s">
        <v>619</v>
      </c>
      <c r="B58" s="117">
        <v>1.7</v>
      </c>
      <c r="C58" s="117">
        <v>2.5</v>
      </c>
      <c r="D58" s="117">
        <v>3.2</v>
      </c>
      <c r="E58" s="117">
        <v>3.2</v>
      </c>
      <c r="F58" s="117">
        <v>2.6</v>
      </c>
      <c r="G58" s="117">
        <v>4.9000000000000004</v>
      </c>
      <c r="H58" s="117">
        <v>5.5</v>
      </c>
      <c r="I58" s="117">
        <v>6</v>
      </c>
      <c r="J58" s="117">
        <v>1</v>
      </c>
      <c r="K58" s="117"/>
      <c r="L58" s="117"/>
      <c r="M58" s="117">
        <v>2.6</v>
      </c>
      <c r="N58" s="117">
        <v>2.2999999999999998</v>
      </c>
      <c r="O58" s="117">
        <v>1.7</v>
      </c>
      <c r="P58" s="117">
        <v>10</v>
      </c>
      <c r="Q58" s="117">
        <v>11.3</v>
      </c>
      <c r="R58" s="117">
        <v>17.3</v>
      </c>
      <c r="S58" s="117">
        <v>16</v>
      </c>
      <c r="T58" s="117">
        <v>18.100000000000001</v>
      </c>
      <c r="U58" s="117">
        <v>19</v>
      </c>
      <c r="V58" s="117">
        <v>22</v>
      </c>
      <c r="W58" s="117">
        <v>23.3</v>
      </c>
      <c r="X58" s="117">
        <v>36</v>
      </c>
      <c r="Y58" s="180">
        <v>27.89565</v>
      </c>
    </row>
    <row r="59" spans="1:25">
      <c r="A59" s="839" t="s">
        <v>620</v>
      </c>
      <c r="B59" s="117">
        <v>32.700000000000003</v>
      </c>
      <c r="C59" s="117">
        <v>34.299999999999997</v>
      </c>
      <c r="D59" s="117">
        <v>35.9</v>
      </c>
      <c r="E59" s="117">
        <v>36.5</v>
      </c>
      <c r="F59" s="117">
        <v>38.9</v>
      </c>
      <c r="G59" s="117">
        <v>40.6</v>
      </c>
      <c r="H59" s="117">
        <v>42.3</v>
      </c>
      <c r="I59" s="117">
        <v>44</v>
      </c>
      <c r="J59" s="117">
        <v>40.1</v>
      </c>
      <c r="K59" s="117"/>
      <c r="L59" s="117"/>
      <c r="M59" s="117">
        <v>42.9</v>
      </c>
      <c r="N59" s="117">
        <v>46.4</v>
      </c>
      <c r="O59" s="117">
        <v>50.3</v>
      </c>
      <c r="P59" s="117">
        <v>53.6</v>
      </c>
      <c r="Q59" s="117">
        <v>58.4</v>
      </c>
      <c r="R59" s="117">
        <v>65.3</v>
      </c>
      <c r="S59" s="117">
        <v>64.8</v>
      </c>
      <c r="T59" s="117">
        <v>67.900000000000006</v>
      </c>
      <c r="U59" s="117">
        <v>73.2</v>
      </c>
      <c r="V59" s="117">
        <v>72.900000000000006</v>
      </c>
      <c r="W59" s="117">
        <v>77.3</v>
      </c>
      <c r="X59" s="117">
        <v>74.7</v>
      </c>
      <c r="Y59" s="180">
        <v>82.45</v>
      </c>
    </row>
    <row r="60" spans="1:25">
      <c r="A60" s="837" t="s">
        <v>182</v>
      </c>
      <c r="B60" s="801"/>
      <c r="C60" s="801"/>
      <c r="D60" s="801"/>
      <c r="E60" s="801"/>
      <c r="F60" s="801"/>
      <c r="G60" s="801"/>
      <c r="H60" s="801"/>
      <c r="I60" s="801"/>
      <c r="J60" s="801"/>
      <c r="K60" s="801"/>
      <c r="L60" s="801"/>
      <c r="M60" s="801"/>
      <c r="N60" s="801"/>
      <c r="O60" s="801"/>
      <c r="P60" s="801"/>
      <c r="Q60" s="801"/>
      <c r="R60" s="801"/>
      <c r="S60" s="801"/>
      <c r="T60" s="801"/>
      <c r="U60" s="801"/>
      <c r="V60" s="801"/>
      <c r="W60" s="801"/>
      <c r="X60" s="801"/>
      <c r="Y60" s="845"/>
    </row>
    <row r="61" spans="1:25">
      <c r="A61" s="839" t="s">
        <v>621</v>
      </c>
      <c r="B61" s="117">
        <v>16.7</v>
      </c>
      <c r="C61" s="117">
        <v>20.2</v>
      </c>
      <c r="D61" s="117">
        <v>17.399999999999999</v>
      </c>
      <c r="E61" s="117">
        <v>18.5</v>
      </c>
      <c r="F61" s="117">
        <v>20.3</v>
      </c>
      <c r="G61" s="117">
        <v>23.3</v>
      </c>
      <c r="H61" s="117">
        <v>24.1</v>
      </c>
      <c r="I61" s="117">
        <v>18.5</v>
      </c>
      <c r="J61" s="117">
        <v>25.7</v>
      </c>
      <c r="K61" s="117">
        <v>26.6</v>
      </c>
      <c r="L61" s="117">
        <v>22</v>
      </c>
      <c r="M61" s="117">
        <v>28.3</v>
      </c>
      <c r="N61" s="117">
        <v>29.2</v>
      </c>
      <c r="O61" s="117">
        <v>30.1</v>
      </c>
      <c r="P61" s="117">
        <v>27.9</v>
      </c>
      <c r="Q61" s="117">
        <v>31.1</v>
      </c>
      <c r="R61" s="117">
        <v>35.4</v>
      </c>
      <c r="S61" s="117">
        <v>40.299999999999997</v>
      </c>
      <c r="T61" s="117">
        <v>40.200000000000003</v>
      </c>
      <c r="U61" s="117">
        <v>43</v>
      </c>
      <c r="V61" s="117">
        <v>44.6</v>
      </c>
      <c r="W61" s="117">
        <v>46.7</v>
      </c>
      <c r="X61" s="117">
        <v>47.83</v>
      </c>
      <c r="Y61" s="180">
        <v>51.091340000000002</v>
      </c>
    </row>
    <row r="62" spans="1:25">
      <c r="A62" s="839" t="s">
        <v>619</v>
      </c>
      <c r="B62" s="117">
        <v>2.1</v>
      </c>
      <c r="C62" s="117">
        <v>5.8</v>
      </c>
      <c r="D62" s="117">
        <v>2.2000000000000002</v>
      </c>
      <c r="E62" s="117">
        <v>1.9</v>
      </c>
      <c r="F62" s="117">
        <v>4.7</v>
      </c>
      <c r="G62" s="117">
        <v>6.7</v>
      </c>
      <c r="H62" s="117">
        <v>7</v>
      </c>
      <c r="I62" s="117">
        <v>0.6</v>
      </c>
      <c r="J62" s="117">
        <v>7.4</v>
      </c>
      <c r="K62" s="117">
        <v>7.6</v>
      </c>
      <c r="L62" s="117">
        <v>4</v>
      </c>
      <c r="M62" s="117">
        <v>8.1</v>
      </c>
      <c r="N62" s="117">
        <v>8.1999999999999993</v>
      </c>
      <c r="O62" s="117">
        <v>8.4</v>
      </c>
      <c r="P62" s="117">
        <v>4.2</v>
      </c>
      <c r="Q62" s="117">
        <v>4.7</v>
      </c>
      <c r="R62" s="117">
        <v>9.9</v>
      </c>
      <c r="S62" s="117">
        <v>14</v>
      </c>
      <c r="T62" s="117">
        <v>12.4</v>
      </c>
      <c r="U62" s="117">
        <v>14.2</v>
      </c>
      <c r="V62" s="117">
        <v>14</v>
      </c>
      <c r="W62" s="117">
        <v>14.5</v>
      </c>
      <c r="X62" s="117">
        <v>14.50095</v>
      </c>
      <c r="Y62" s="180">
        <v>17.590589999999999</v>
      </c>
    </row>
    <row r="63" spans="1:25">
      <c r="A63" s="839" t="s">
        <v>620</v>
      </c>
      <c r="B63" s="117">
        <v>44.1</v>
      </c>
      <c r="C63" s="117">
        <v>47</v>
      </c>
      <c r="D63" s="117">
        <v>45.1</v>
      </c>
      <c r="E63" s="117">
        <v>48</v>
      </c>
      <c r="F63" s="117">
        <v>47.6</v>
      </c>
      <c r="G63" s="117">
        <v>51.6</v>
      </c>
      <c r="H63" s="117">
        <v>52.7</v>
      </c>
      <c r="I63" s="117">
        <v>47.8</v>
      </c>
      <c r="J63" s="117">
        <v>55.2</v>
      </c>
      <c r="K63" s="117">
        <v>56.4</v>
      </c>
      <c r="L63" s="117">
        <v>49.8</v>
      </c>
      <c r="M63" s="117">
        <v>58.9</v>
      </c>
      <c r="N63" s="117">
        <v>60.1</v>
      </c>
      <c r="O63" s="117">
        <v>61.4</v>
      </c>
      <c r="P63" s="117">
        <v>61.5</v>
      </c>
      <c r="Q63" s="117">
        <v>67.7</v>
      </c>
      <c r="R63" s="117">
        <v>69.900000000000006</v>
      </c>
      <c r="S63" s="117">
        <v>75.2</v>
      </c>
      <c r="T63" s="117">
        <v>76.3</v>
      </c>
      <c r="U63" s="117">
        <v>79.5</v>
      </c>
      <c r="V63" s="117">
        <v>82.6</v>
      </c>
      <c r="W63" s="117">
        <v>85.7</v>
      </c>
      <c r="X63" s="117">
        <v>87</v>
      </c>
      <c r="Y63" s="180">
        <v>89.891750000000002</v>
      </c>
    </row>
    <row r="64" spans="1:25">
      <c r="A64" s="837" t="s">
        <v>279</v>
      </c>
      <c r="B64" s="801"/>
      <c r="C64" s="801"/>
      <c r="D64" s="801"/>
      <c r="E64" s="801"/>
      <c r="F64" s="801"/>
      <c r="G64" s="801"/>
      <c r="H64" s="801"/>
      <c r="I64" s="801"/>
      <c r="J64" s="801"/>
      <c r="K64" s="801"/>
      <c r="L64" s="801"/>
      <c r="M64" s="801"/>
      <c r="N64" s="801"/>
      <c r="O64" s="801"/>
      <c r="P64" s="801"/>
      <c r="Q64" s="801"/>
      <c r="R64" s="801"/>
      <c r="S64" s="801"/>
      <c r="T64" s="801"/>
      <c r="U64" s="801"/>
      <c r="V64" s="801"/>
      <c r="W64" s="801"/>
      <c r="X64" s="801"/>
      <c r="Y64" s="845"/>
    </row>
    <row r="65" spans="1:25">
      <c r="A65" s="839" t="s">
        <v>621</v>
      </c>
      <c r="B65" s="117">
        <v>33.700000000000003</v>
      </c>
      <c r="C65" s="117">
        <v>34.200000000000003</v>
      </c>
      <c r="D65" s="117">
        <v>34.200000000000003</v>
      </c>
      <c r="E65" s="117">
        <v>35.1</v>
      </c>
      <c r="F65" s="117">
        <v>35.6</v>
      </c>
      <c r="G65" s="117">
        <v>36.1</v>
      </c>
      <c r="H65" s="117">
        <v>37.200000000000003</v>
      </c>
      <c r="I65" s="117">
        <v>37.200000000000003</v>
      </c>
      <c r="J65" s="117">
        <v>37.700000000000003</v>
      </c>
      <c r="K65" s="117">
        <v>43.4</v>
      </c>
      <c r="L65" s="117">
        <v>38.9</v>
      </c>
      <c r="M65" s="117">
        <v>36.9</v>
      </c>
      <c r="N65" s="117">
        <v>44</v>
      </c>
      <c r="O65" s="117">
        <v>40.6</v>
      </c>
      <c r="P65" s="117">
        <v>32.299999999999997</v>
      </c>
      <c r="Q65" s="117">
        <v>33.700000000000003</v>
      </c>
      <c r="R65" s="117">
        <v>42.5</v>
      </c>
      <c r="S65" s="117">
        <v>44</v>
      </c>
      <c r="T65" s="117">
        <v>45.4</v>
      </c>
      <c r="U65" s="117">
        <v>46.7</v>
      </c>
      <c r="V65" s="117">
        <v>52.7</v>
      </c>
      <c r="W65" s="117">
        <v>49</v>
      </c>
      <c r="X65" s="117">
        <v>50.14</v>
      </c>
      <c r="Y65" s="180">
        <v>62</v>
      </c>
    </row>
    <row r="66" spans="1:25">
      <c r="A66" s="839" t="s">
        <v>619</v>
      </c>
      <c r="B66" s="117">
        <v>7.3</v>
      </c>
      <c r="C66" s="117">
        <v>7.6</v>
      </c>
      <c r="D66" s="117">
        <v>7.2</v>
      </c>
      <c r="E66" s="117">
        <v>8.8000000000000007</v>
      </c>
      <c r="F66" s="117">
        <v>9.8000000000000007</v>
      </c>
      <c r="G66" s="117">
        <v>10.7</v>
      </c>
      <c r="H66" s="117">
        <v>9.4</v>
      </c>
      <c r="I66" s="117">
        <v>12.7</v>
      </c>
      <c r="J66" s="117">
        <v>13.8</v>
      </c>
      <c r="K66" s="117">
        <v>19.600000000000001</v>
      </c>
      <c r="L66" s="117">
        <v>15.8</v>
      </c>
      <c r="M66" s="117">
        <v>14.1</v>
      </c>
      <c r="N66" s="117">
        <v>23.8</v>
      </c>
      <c r="O66" s="117">
        <v>18.899999999999999</v>
      </c>
      <c r="P66" s="117">
        <v>7.7</v>
      </c>
      <c r="Q66" s="117">
        <v>10.9</v>
      </c>
      <c r="R66" s="117">
        <v>21.9</v>
      </c>
      <c r="S66" s="117">
        <v>24.2</v>
      </c>
      <c r="T66" s="117">
        <v>26.4</v>
      </c>
      <c r="U66" s="117">
        <v>28.3</v>
      </c>
      <c r="V66" s="117">
        <v>37.1</v>
      </c>
      <c r="W66" s="117">
        <v>31.6</v>
      </c>
      <c r="X66" s="117">
        <v>33.700000000000003</v>
      </c>
      <c r="Y66" s="180">
        <v>51.4</v>
      </c>
    </row>
    <row r="67" spans="1:25" ht="15" thickBot="1">
      <c r="A67" s="840" t="s">
        <v>620</v>
      </c>
      <c r="B67" s="181">
        <v>85.4</v>
      </c>
      <c r="C67" s="181">
        <v>85.3</v>
      </c>
      <c r="D67" s="181">
        <v>85.3</v>
      </c>
      <c r="E67" s="181">
        <v>85.2</v>
      </c>
      <c r="F67" s="181">
        <v>85.2</v>
      </c>
      <c r="G67" s="181">
        <v>85.1</v>
      </c>
      <c r="H67" s="181">
        <v>91.4</v>
      </c>
      <c r="I67" s="181">
        <v>85.2</v>
      </c>
      <c r="J67" s="181">
        <v>85.2</v>
      </c>
      <c r="K67" s="181">
        <v>90.9</v>
      </c>
      <c r="L67" s="181">
        <v>85.3</v>
      </c>
      <c r="M67" s="181">
        <v>83.2</v>
      </c>
      <c r="N67" s="181">
        <v>85.4</v>
      </c>
      <c r="O67" s="181">
        <v>85.5</v>
      </c>
      <c r="P67" s="181">
        <v>83.4</v>
      </c>
      <c r="Q67" s="181">
        <v>81.2</v>
      </c>
      <c r="R67" s="181">
        <v>85.5</v>
      </c>
      <c r="S67" s="181">
        <v>85.5</v>
      </c>
      <c r="T67" s="181">
        <v>85.4</v>
      </c>
      <c r="U67" s="181">
        <v>85.4</v>
      </c>
      <c r="V67" s="181">
        <v>85.7</v>
      </c>
      <c r="W67" s="181">
        <v>85.3</v>
      </c>
      <c r="X67" s="181">
        <v>89</v>
      </c>
      <c r="Y67" s="182">
        <v>84</v>
      </c>
    </row>
    <row r="70" spans="1:25">
      <c r="A70" s="29" t="s">
        <v>185</v>
      </c>
    </row>
    <row r="72" spans="1:25">
      <c r="A72" s="24" t="s">
        <v>789</v>
      </c>
    </row>
    <row r="73" spans="1:25">
      <c r="A73" s="24" t="s">
        <v>802</v>
      </c>
    </row>
  </sheetData>
  <hyperlinks>
    <hyperlink ref="AB3" location="'TC3'!A1" display="Back to Content Page" xr:uid="{46FF1D92-9E76-4F02-A127-5B02B2C26DCD}"/>
  </hyperlinks>
  <pageMargins left="0.7" right="0.7" top="0.75" bottom="0.75" header="0.3" footer="0.3"/>
  <pageSetup paperSize="9" scale="58" orientation="landscape" r:id="rId1"/>
  <headerFooter>
    <oddFooter>&amp;C&amp;P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T30"/>
  <sheetViews>
    <sheetView zoomScale="81" zoomScaleNormal="81" workbookViewId="0">
      <selection activeCell="T3" sqref="T3"/>
    </sheetView>
  </sheetViews>
  <sheetFormatPr defaultColWidth="9.21875" defaultRowHeight="14.4"/>
  <cols>
    <col min="1" max="1" width="34.77734375" customWidth="1"/>
    <col min="2" max="11" width="7" customWidth="1"/>
    <col min="12" max="17" width="7.77734375" customWidth="1"/>
  </cols>
  <sheetData>
    <row r="1" spans="1:20">
      <c r="A1" s="32" t="s">
        <v>788</v>
      </c>
      <c r="B1" s="24"/>
      <c r="C1" s="24"/>
      <c r="D1" s="24"/>
      <c r="E1" s="24"/>
      <c r="F1" s="24"/>
      <c r="G1" s="24"/>
      <c r="H1" s="24"/>
      <c r="I1" s="24"/>
      <c r="J1" s="24"/>
      <c r="K1" s="24"/>
      <c r="L1" s="24"/>
      <c r="M1" s="24"/>
      <c r="N1" s="24"/>
      <c r="O1" s="24"/>
      <c r="P1" s="24"/>
      <c r="Q1" s="24"/>
    </row>
    <row r="2" spans="1:20" ht="15" thickBot="1">
      <c r="A2" s="24"/>
      <c r="B2" s="24"/>
      <c r="C2" s="24"/>
      <c r="D2" s="24"/>
      <c r="E2" s="24"/>
      <c r="F2" s="24"/>
      <c r="G2" s="24"/>
      <c r="H2" s="24"/>
      <c r="I2" s="24"/>
      <c r="J2" s="24"/>
      <c r="K2" s="24"/>
      <c r="L2" s="24"/>
      <c r="M2" s="24"/>
      <c r="N2" s="24"/>
      <c r="O2" s="24"/>
      <c r="P2" s="24"/>
      <c r="Q2" s="24"/>
    </row>
    <row r="3" spans="1:20">
      <c r="A3" s="311" t="s">
        <v>564</v>
      </c>
      <c r="B3" s="159">
        <v>2007</v>
      </c>
      <c r="C3" s="159">
        <v>2008</v>
      </c>
      <c r="D3" s="159">
        <v>2009</v>
      </c>
      <c r="E3" s="159">
        <v>2010</v>
      </c>
      <c r="F3" s="159">
        <v>2011</v>
      </c>
      <c r="G3" s="159">
        <v>2012</v>
      </c>
      <c r="H3" s="159">
        <v>2013</v>
      </c>
      <c r="I3" s="159">
        <v>2014</v>
      </c>
      <c r="J3" s="159">
        <v>2015</v>
      </c>
      <c r="K3" s="159">
        <v>2016</v>
      </c>
      <c r="L3" s="159">
        <v>2017</v>
      </c>
      <c r="M3" s="159">
        <v>2018</v>
      </c>
      <c r="N3" s="159">
        <v>2019</v>
      </c>
      <c r="O3" s="159">
        <v>2020</v>
      </c>
      <c r="P3" s="159">
        <v>2021</v>
      </c>
      <c r="Q3" s="159">
        <v>2022</v>
      </c>
      <c r="R3" s="343">
        <v>2023</v>
      </c>
      <c r="T3" s="856" t="s">
        <v>166</v>
      </c>
    </row>
    <row r="4" spans="1:20">
      <c r="A4" s="163" t="s">
        <v>167</v>
      </c>
      <c r="B4" s="117">
        <v>41.91</v>
      </c>
      <c r="C4" s="117">
        <v>42.58</v>
      </c>
      <c r="D4" s="117">
        <v>43.32</v>
      </c>
      <c r="E4" s="117">
        <v>44.1</v>
      </c>
      <c r="F4" s="117">
        <v>44.8</v>
      </c>
      <c r="G4" s="117">
        <v>45.36</v>
      </c>
      <c r="H4" s="117">
        <v>46.15</v>
      </c>
      <c r="I4" s="117">
        <v>46.67</v>
      </c>
      <c r="J4" s="117">
        <v>47.36</v>
      </c>
      <c r="K4" s="117">
        <v>48.05</v>
      </c>
      <c r="L4" s="322">
        <v>48.2</v>
      </c>
      <c r="M4" s="117">
        <v>50.6</v>
      </c>
      <c r="N4" s="117">
        <v>50.6</v>
      </c>
      <c r="O4" s="322">
        <v>49.4</v>
      </c>
      <c r="P4" s="322">
        <v>49.8</v>
      </c>
      <c r="Q4" s="322">
        <v>50</v>
      </c>
      <c r="R4" s="846">
        <v>50.2</v>
      </c>
    </row>
    <row r="5" spans="1:20">
      <c r="A5" s="163" t="s">
        <v>168</v>
      </c>
      <c r="B5" s="322">
        <v>54.39</v>
      </c>
      <c r="C5" s="322">
        <v>55.38</v>
      </c>
      <c r="D5" s="322">
        <v>56.73</v>
      </c>
      <c r="E5" s="322">
        <v>57.59</v>
      </c>
      <c r="F5" s="322">
        <v>58.72</v>
      </c>
      <c r="G5" s="322">
        <v>59.92</v>
      </c>
      <c r="H5" s="322">
        <v>61.05</v>
      </c>
      <c r="I5" s="322">
        <v>62.12</v>
      </c>
      <c r="J5" s="322">
        <v>63.15</v>
      </c>
      <c r="K5" s="322">
        <v>64.08</v>
      </c>
      <c r="L5" s="322">
        <v>65.400000000000006</v>
      </c>
      <c r="M5" s="322">
        <v>65.400000000000006</v>
      </c>
      <c r="N5" s="322">
        <v>65.400000000000006</v>
      </c>
      <c r="O5" s="322">
        <v>65.099999999999994</v>
      </c>
      <c r="P5" s="322">
        <v>65.599999999999994</v>
      </c>
      <c r="Q5" s="322">
        <v>66</v>
      </c>
      <c r="R5" s="846">
        <v>66.400000000000006</v>
      </c>
      <c r="T5" s="48"/>
    </row>
    <row r="6" spans="1:20">
      <c r="A6" s="163" t="s">
        <v>188</v>
      </c>
      <c r="B6" s="322">
        <v>2.11</v>
      </c>
      <c r="C6" s="322">
        <v>2.58</v>
      </c>
      <c r="D6" s="322">
        <v>3.12</v>
      </c>
      <c r="E6" s="322">
        <v>3.6800000000000099</v>
      </c>
      <c r="F6" s="322">
        <v>4.3099999999999996</v>
      </c>
      <c r="G6" s="322">
        <v>5.1000000000000103</v>
      </c>
      <c r="H6" s="322">
        <v>6.06</v>
      </c>
      <c r="I6" s="322">
        <v>7.05</v>
      </c>
      <c r="J6" s="322">
        <v>8.15</v>
      </c>
      <c r="K6" s="322">
        <v>9.34</v>
      </c>
      <c r="L6" s="322">
        <v>6.6</v>
      </c>
      <c r="M6" s="322">
        <v>7.1</v>
      </c>
      <c r="N6" s="322">
        <v>7.7</v>
      </c>
      <c r="O6" s="322">
        <v>8.3000000000000007</v>
      </c>
      <c r="P6" s="322">
        <v>9</v>
      </c>
      <c r="Q6" s="322">
        <v>9.6999999999999993</v>
      </c>
      <c r="R6" s="846">
        <v>10.4</v>
      </c>
      <c r="T6" s="48"/>
    </row>
    <row r="7" spans="1:20">
      <c r="A7" s="163" t="s">
        <v>189</v>
      </c>
      <c r="B7" s="322">
        <v>3.65</v>
      </c>
      <c r="C7" s="322">
        <v>3.6800000000000099</v>
      </c>
      <c r="D7" s="322">
        <v>3.73</v>
      </c>
      <c r="E7" s="322">
        <v>3.77999999999999</v>
      </c>
      <c r="F7" s="322">
        <v>3.84</v>
      </c>
      <c r="G7" s="322">
        <v>3.83</v>
      </c>
      <c r="H7" s="322">
        <v>3.9</v>
      </c>
      <c r="I7" s="322">
        <v>3.93</v>
      </c>
      <c r="J7" s="322">
        <v>3.94</v>
      </c>
      <c r="K7" s="322">
        <v>4.0199999999999996</v>
      </c>
      <c r="L7" s="322">
        <v>4.0999999999999996</v>
      </c>
      <c r="M7" s="322">
        <v>4.2</v>
      </c>
      <c r="N7" s="322">
        <v>4.4000000000000004</v>
      </c>
      <c r="O7" s="322">
        <v>4.4000000000000004</v>
      </c>
      <c r="P7" s="322">
        <v>4.5999999999999996</v>
      </c>
      <c r="Q7" s="322">
        <v>4.8</v>
      </c>
      <c r="R7" s="846">
        <v>5</v>
      </c>
    </row>
    <row r="8" spans="1:20">
      <c r="A8" s="163" t="s">
        <v>172</v>
      </c>
      <c r="B8" s="322">
        <v>37.26</v>
      </c>
      <c r="C8" s="322">
        <v>38.78</v>
      </c>
      <c r="D8" s="322">
        <v>40.01</v>
      </c>
      <c r="E8" s="322">
        <v>41.57</v>
      </c>
      <c r="F8" s="322">
        <v>42.82</v>
      </c>
      <c r="G8" s="322">
        <v>44.49</v>
      </c>
      <c r="H8" s="322">
        <v>45.73</v>
      </c>
      <c r="I8" s="322">
        <v>47.15</v>
      </c>
      <c r="J8" s="322">
        <v>48.52</v>
      </c>
      <c r="K8" s="322">
        <v>49.7</v>
      </c>
      <c r="L8" s="322">
        <v>47.75</v>
      </c>
      <c r="M8" s="322">
        <v>48.4</v>
      </c>
      <c r="N8" s="322">
        <v>48.7</v>
      </c>
      <c r="O8" s="322">
        <v>49.4</v>
      </c>
      <c r="P8" s="322">
        <v>49.5</v>
      </c>
      <c r="Q8" s="322">
        <v>49.9</v>
      </c>
      <c r="R8" s="846">
        <v>50.3</v>
      </c>
    </row>
    <row r="9" spans="1:20">
      <c r="A9" s="163" t="s">
        <v>173</v>
      </c>
      <c r="B9" s="322">
        <v>26.69</v>
      </c>
      <c r="C9" s="322">
        <v>27.63</v>
      </c>
      <c r="D9" s="322">
        <v>28.78</v>
      </c>
      <c r="E9" s="322">
        <v>29.86</v>
      </c>
      <c r="F9" s="322">
        <v>30.68</v>
      </c>
      <c r="G9" s="322">
        <v>31.96</v>
      </c>
      <c r="H9" s="322">
        <v>32.99</v>
      </c>
      <c r="I9" s="322">
        <v>33.93</v>
      </c>
      <c r="J9" s="322">
        <v>34.74</v>
      </c>
      <c r="K9" s="322">
        <v>35.61</v>
      </c>
      <c r="L9" s="322">
        <v>42.6</v>
      </c>
      <c r="M9" s="322">
        <v>44.4</v>
      </c>
      <c r="N9" s="322">
        <v>46.2</v>
      </c>
      <c r="O9" s="322">
        <v>48.1</v>
      </c>
      <c r="P9" s="322">
        <v>49.8</v>
      </c>
      <c r="Q9" s="322">
        <v>51.8</v>
      </c>
      <c r="R9" s="846">
        <v>53.8</v>
      </c>
    </row>
    <row r="10" spans="1:20">
      <c r="A10" s="163" t="s">
        <v>174</v>
      </c>
      <c r="B10" s="322">
        <v>1.02</v>
      </c>
      <c r="C10" s="322">
        <v>0.99000000000000199</v>
      </c>
      <c r="D10" s="322">
        <v>0.97000000000000397</v>
      </c>
      <c r="E10" s="322">
        <v>0.96000000000000496</v>
      </c>
      <c r="F10" s="322">
        <v>0.93999999999999595</v>
      </c>
      <c r="G10" s="322">
        <v>0.96000000000000496</v>
      </c>
      <c r="H10" s="322">
        <v>0.93999999999999595</v>
      </c>
      <c r="I10" s="322">
        <v>0.91999999999999904</v>
      </c>
      <c r="J10" s="322">
        <v>0.90000000000000102</v>
      </c>
      <c r="K10" s="322">
        <v>0.91</v>
      </c>
      <c r="L10" s="322">
        <v>1.1000000000000001</v>
      </c>
      <c r="M10" s="322">
        <v>0.7714390742132321</v>
      </c>
      <c r="N10" s="322">
        <v>1.2</v>
      </c>
      <c r="O10" s="322">
        <v>1.3</v>
      </c>
      <c r="P10" s="322">
        <v>1.4</v>
      </c>
      <c r="Q10" s="322">
        <v>1.5</v>
      </c>
      <c r="R10" s="846">
        <v>1.6</v>
      </c>
    </row>
    <row r="11" spans="1:20">
      <c r="A11" s="163" t="s">
        <v>175</v>
      </c>
      <c r="B11" s="322">
        <v>2.0700000000000101</v>
      </c>
      <c r="C11" s="322">
        <v>2.15</v>
      </c>
      <c r="D11" s="322">
        <v>2.2000000000000002</v>
      </c>
      <c r="E11" s="322">
        <v>2.1800000000000002</v>
      </c>
      <c r="F11" s="322">
        <v>2.25</v>
      </c>
      <c r="G11" s="322">
        <v>2.33</v>
      </c>
      <c r="H11" s="322">
        <v>2.35</v>
      </c>
      <c r="I11" s="322">
        <v>2.4300000000000002</v>
      </c>
      <c r="J11" s="322">
        <v>2.4900000000000002</v>
      </c>
      <c r="K11" s="322">
        <v>2.5</v>
      </c>
      <c r="L11" s="322">
        <v>2.1</v>
      </c>
      <c r="M11" s="322">
        <v>1.9</v>
      </c>
      <c r="N11" s="322">
        <v>1.9</v>
      </c>
      <c r="O11" s="322">
        <v>1.8</v>
      </c>
      <c r="P11" s="322">
        <v>1.7</v>
      </c>
      <c r="Q11" s="322">
        <v>1.6</v>
      </c>
      <c r="R11" s="846">
        <v>1.5</v>
      </c>
    </row>
    <row r="12" spans="1:20">
      <c r="A12" s="163" t="s">
        <v>176</v>
      </c>
      <c r="B12" s="322"/>
      <c r="C12" s="322"/>
      <c r="D12" s="322"/>
      <c r="E12" s="322"/>
      <c r="F12" s="117">
        <v>97.8</v>
      </c>
      <c r="G12" s="109"/>
      <c r="H12" s="109"/>
      <c r="I12" s="109"/>
      <c r="J12" s="109"/>
      <c r="K12" s="109"/>
      <c r="L12" s="322">
        <v>98.7</v>
      </c>
      <c r="M12" s="322">
        <v>98.8</v>
      </c>
      <c r="N12" s="322">
        <v>98.9</v>
      </c>
      <c r="O12" s="322">
        <v>99</v>
      </c>
      <c r="P12" s="322">
        <v>99</v>
      </c>
      <c r="Q12" s="117">
        <v>99.7</v>
      </c>
      <c r="R12" s="846">
        <v>99.1</v>
      </c>
    </row>
    <row r="13" spans="1:20">
      <c r="A13" s="163" t="s">
        <v>177</v>
      </c>
      <c r="B13" s="322">
        <v>3.25</v>
      </c>
      <c r="C13" s="322">
        <v>3.3</v>
      </c>
      <c r="D13" s="322">
        <v>3.28000000000001</v>
      </c>
      <c r="E13" s="322">
        <v>3.4</v>
      </c>
      <c r="F13" s="322">
        <v>3.46</v>
      </c>
      <c r="G13" s="322">
        <v>3.4800000000000102</v>
      </c>
      <c r="H13" s="322">
        <v>3.56</v>
      </c>
      <c r="I13" s="322">
        <v>3.56</v>
      </c>
      <c r="J13" s="322">
        <v>3.62</v>
      </c>
      <c r="K13" s="322">
        <v>3.69</v>
      </c>
      <c r="L13" s="322">
        <v>4.9000000000000004</v>
      </c>
      <c r="M13" s="322">
        <v>5.2</v>
      </c>
      <c r="N13" s="322">
        <v>5.6</v>
      </c>
      <c r="O13" s="322">
        <v>6.1</v>
      </c>
      <c r="P13" s="322">
        <v>6.5</v>
      </c>
      <c r="Q13" s="322">
        <v>6.9</v>
      </c>
      <c r="R13" s="846">
        <v>7.4</v>
      </c>
    </row>
    <row r="14" spans="1:20">
      <c r="A14" s="163" t="s">
        <v>278</v>
      </c>
      <c r="B14" s="322">
        <v>37.31</v>
      </c>
      <c r="C14" s="322">
        <v>37.72</v>
      </c>
      <c r="D14" s="322">
        <v>38.340000000000003</v>
      </c>
      <c r="E14" s="322">
        <v>38.880000000000003</v>
      </c>
      <c r="F14" s="322">
        <v>39.590000000000003</v>
      </c>
      <c r="G14" s="322">
        <v>40.11</v>
      </c>
      <c r="H14" s="322">
        <v>40.53</v>
      </c>
      <c r="I14" s="322">
        <v>41.25</v>
      </c>
      <c r="J14" s="322">
        <v>41.32</v>
      </c>
      <c r="K14" s="322">
        <v>46.8</v>
      </c>
      <c r="L14" s="322">
        <v>45.4</v>
      </c>
      <c r="M14" s="322">
        <v>45.7</v>
      </c>
      <c r="N14" s="322">
        <v>46.4</v>
      </c>
      <c r="O14" s="322">
        <v>46.9</v>
      </c>
      <c r="P14" s="322">
        <v>47.5</v>
      </c>
      <c r="Q14" s="322">
        <v>47.7</v>
      </c>
      <c r="R14" s="846">
        <v>48</v>
      </c>
    </row>
    <row r="15" spans="1:20">
      <c r="A15" s="163" t="s">
        <v>179</v>
      </c>
      <c r="B15" s="322">
        <v>71.459999999999994</v>
      </c>
      <c r="C15" s="322">
        <v>73.349999999999994</v>
      </c>
      <c r="D15" s="322">
        <v>75.040000000000006</v>
      </c>
      <c r="E15" s="322">
        <v>76.650000000000006</v>
      </c>
      <c r="F15" s="322">
        <v>78.209999999999994</v>
      </c>
      <c r="G15" s="322">
        <v>79.650000000000006</v>
      </c>
      <c r="H15" s="322">
        <v>81</v>
      </c>
      <c r="I15" s="322">
        <v>82.36</v>
      </c>
      <c r="J15" s="322">
        <v>83.64</v>
      </c>
      <c r="K15" s="322">
        <v>84.75</v>
      </c>
      <c r="L15" s="322">
        <v>100</v>
      </c>
      <c r="M15" s="322">
        <v>100</v>
      </c>
      <c r="N15" s="322">
        <v>100</v>
      </c>
      <c r="O15" s="322">
        <v>100</v>
      </c>
      <c r="P15" s="322">
        <v>100</v>
      </c>
      <c r="Q15" s="322">
        <v>100</v>
      </c>
      <c r="R15" s="846">
        <v>100</v>
      </c>
    </row>
    <row r="16" spans="1:20">
      <c r="A16" s="163" t="s">
        <v>180</v>
      </c>
      <c r="B16" s="322">
        <v>85.78</v>
      </c>
      <c r="C16" s="322">
        <v>87</v>
      </c>
      <c r="D16" s="322">
        <v>87.5</v>
      </c>
      <c r="E16" s="322">
        <v>88.23</v>
      </c>
      <c r="F16" s="322">
        <v>88.99</v>
      </c>
      <c r="G16" s="322">
        <v>88.85</v>
      </c>
      <c r="H16" s="322">
        <v>89.27</v>
      </c>
      <c r="I16" s="322">
        <v>89.76</v>
      </c>
      <c r="J16" s="322">
        <v>90.23</v>
      </c>
      <c r="K16" s="322">
        <v>90.36</v>
      </c>
      <c r="L16" s="322">
        <v>85.8</v>
      </c>
      <c r="M16" s="322">
        <v>86.6</v>
      </c>
      <c r="N16" s="322">
        <v>87.3</v>
      </c>
      <c r="O16" s="322">
        <v>88.1</v>
      </c>
      <c r="P16" s="322">
        <v>88.7</v>
      </c>
      <c r="Q16" s="322">
        <v>89.2</v>
      </c>
      <c r="R16" s="846">
        <v>89.8</v>
      </c>
    </row>
    <row r="17" spans="1:18">
      <c r="A17" s="163" t="s">
        <v>190</v>
      </c>
      <c r="B17" s="322">
        <v>1.44</v>
      </c>
      <c r="C17" s="322">
        <v>1.53</v>
      </c>
      <c r="D17" s="322">
        <v>1.54</v>
      </c>
      <c r="E17" s="322">
        <v>1.6599999999999899</v>
      </c>
      <c r="F17" s="322">
        <v>1.74</v>
      </c>
      <c r="G17" s="322">
        <v>1.85</v>
      </c>
      <c r="H17" s="322">
        <v>1.93</v>
      </c>
      <c r="I17" s="322">
        <v>2</v>
      </c>
      <c r="J17" s="322">
        <v>2.15</v>
      </c>
      <c r="K17" s="322">
        <v>2.16</v>
      </c>
      <c r="L17" s="322">
        <v>4.5999999999999996</v>
      </c>
      <c r="M17" s="322">
        <v>5.4</v>
      </c>
      <c r="N17" s="322">
        <v>6</v>
      </c>
      <c r="O17" s="322">
        <v>6.9</v>
      </c>
      <c r="P17" s="322">
        <v>7.8</v>
      </c>
      <c r="Q17" s="322">
        <v>8.6999999999999993</v>
      </c>
      <c r="R17" s="846">
        <v>9.8000000000000007</v>
      </c>
    </row>
    <row r="18" spans="1:18">
      <c r="A18" s="163" t="s">
        <v>182</v>
      </c>
      <c r="B18" s="322">
        <v>15.08</v>
      </c>
      <c r="C18" s="322">
        <v>15.25</v>
      </c>
      <c r="D18" s="322">
        <v>15.43</v>
      </c>
      <c r="E18" s="322">
        <v>15.47</v>
      </c>
      <c r="F18" s="322">
        <v>15.71</v>
      </c>
      <c r="G18" s="322">
        <v>15.9</v>
      </c>
      <c r="H18" s="322">
        <v>15.99</v>
      </c>
      <c r="I18" s="322">
        <v>16.23</v>
      </c>
      <c r="J18" s="322">
        <v>16.309999999999999</v>
      </c>
      <c r="K18" s="322">
        <v>16.43</v>
      </c>
      <c r="L18" s="322">
        <v>12.8</v>
      </c>
      <c r="M18" s="322">
        <v>12.1</v>
      </c>
      <c r="N18" s="322">
        <v>11.5</v>
      </c>
      <c r="O18" s="322">
        <v>10.9</v>
      </c>
      <c r="P18" s="322">
        <v>10.199999999999999</v>
      </c>
      <c r="Q18" s="322">
        <v>9.6999999999999993</v>
      </c>
      <c r="R18" s="846">
        <v>9.1999999999999993</v>
      </c>
    </row>
    <row r="19" spans="1:18" ht="15" thickBot="1">
      <c r="A19" s="174" t="s">
        <v>279</v>
      </c>
      <c r="B19" s="847">
        <v>31.17</v>
      </c>
      <c r="C19" s="847">
        <v>30.97</v>
      </c>
      <c r="D19" s="847">
        <v>30.81</v>
      </c>
      <c r="E19" s="847">
        <v>30.46</v>
      </c>
      <c r="F19" s="847">
        <v>30.27</v>
      </c>
      <c r="G19" s="847">
        <v>30.02</v>
      </c>
      <c r="H19" s="847">
        <v>29.88</v>
      </c>
      <c r="I19" s="847">
        <v>29.63</v>
      </c>
      <c r="J19" s="847">
        <v>29.36</v>
      </c>
      <c r="K19" s="847">
        <v>29.05</v>
      </c>
      <c r="L19" s="847">
        <v>29.9</v>
      </c>
      <c r="M19" s="847">
        <v>30.1</v>
      </c>
      <c r="N19" s="181">
        <v>29.7</v>
      </c>
      <c r="O19" s="847">
        <v>30.3</v>
      </c>
      <c r="P19" s="847">
        <v>30.3</v>
      </c>
      <c r="Q19" s="847">
        <v>30.5</v>
      </c>
      <c r="R19" s="848">
        <v>30.7</v>
      </c>
    </row>
    <row r="20" spans="1:18">
      <c r="A20" s="137"/>
      <c r="B20" s="24"/>
      <c r="C20" s="24"/>
      <c r="D20" s="24"/>
      <c r="E20" s="24"/>
      <c r="F20" s="24"/>
      <c r="G20" s="24"/>
      <c r="H20" s="24"/>
      <c r="I20" s="24"/>
      <c r="J20" s="24"/>
      <c r="K20" s="24"/>
      <c r="L20" s="24"/>
      <c r="M20" s="24"/>
      <c r="N20" s="24"/>
      <c r="O20" s="24"/>
      <c r="P20" s="24"/>
      <c r="Q20" s="24"/>
      <c r="R20" s="24"/>
    </row>
    <row r="21" spans="1:18" ht="14.7" customHeight="1">
      <c r="A21" s="136" t="s">
        <v>567</v>
      </c>
      <c r="B21" s="28"/>
      <c r="C21" s="28"/>
      <c r="D21" s="28"/>
      <c r="E21" s="28"/>
      <c r="F21" s="28"/>
      <c r="G21" s="28"/>
      <c r="H21" s="28"/>
      <c r="I21" s="28"/>
      <c r="J21" s="28"/>
      <c r="K21" s="28"/>
      <c r="L21" s="28"/>
      <c r="M21" s="28"/>
      <c r="N21" s="28"/>
      <c r="O21" s="28"/>
      <c r="P21" s="28"/>
      <c r="Q21" s="28"/>
      <c r="R21" s="28"/>
    </row>
    <row r="22" spans="1:18" ht="15" customHeight="1">
      <c r="A22" s="874" t="s">
        <v>626</v>
      </c>
      <c r="B22" s="874"/>
      <c r="C22" s="874"/>
      <c r="D22" s="874"/>
      <c r="E22" s="874"/>
      <c r="F22" s="874"/>
      <c r="G22" s="874"/>
      <c r="H22" s="874"/>
      <c r="I22" s="874"/>
      <c r="J22" s="874"/>
      <c r="K22" s="874"/>
      <c r="L22" s="874"/>
      <c r="M22" s="874"/>
      <c r="N22" s="874"/>
      <c r="O22" s="151"/>
      <c r="P22" s="151"/>
      <c r="Q22" s="151"/>
      <c r="R22" s="151"/>
    </row>
    <row r="23" spans="1:18" ht="8.25" customHeight="1">
      <c r="A23" s="874"/>
      <c r="B23" s="874"/>
      <c r="C23" s="874"/>
      <c r="D23" s="874"/>
      <c r="E23" s="874"/>
      <c r="F23" s="874"/>
      <c r="G23" s="874"/>
      <c r="H23" s="874"/>
      <c r="I23" s="874"/>
      <c r="J23" s="874"/>
      <c r="K23" s="874"/>
      <c r="L23" s="874"/>
      <c r="M23" s="874"/>
      <c r="N23" s="874"/>
      <c r="O23" s="151"/>
      <c r="P23" s="151"/>
      <c r="Q23" s="151"/>
      <c r="R23" s="151"/>
    </row>
    <row r="24" spans="1:18" ht="15" hidden="1" customHeight="1">
      <c r="A24" s="874"/>
      <c r="B24" s="874"/>
      <c r="C24" s="874"/>
      <c r="D24" s="874"/>
      <c r="E24" s="874"/>
      <c r="F24" s="874"/>
      <c r="G24" s="874"/>
      <c r="H24" s="874"/>
      <c r="I24" s="874"/>
      <c r="J24" s="874"/>
      <c r="K24" s="874"/>
      <c r="L24" s="874"/>
      <c r="M24" s="874"/>
      <c r="N24" s="874"/>
      <c r="O24" s="151"/>
      <c r="P24" s="151"/>
      <c r="Q24" s="151"/>
      <c r="R24" s="151"/>
    </row>
    <row r="25" spans="1:18" ht="14.55" hidden="1" customHeight="1">
      <c r="A25" s="874"/>
      <c r="B25" s="874"/>
      <c r="C25" s="874"/>
      <c r="D25" s="874"/>
      <c r="E25" s="874"/>
      <c r="F25" s="874"/>
      <c r="G25" s="874"/>
      <c r="H25" s="874"/>
      <c r="I25" s="874"/>
      <c r="J25" s="874"/>
      <c r="K25" s="874"/>
      <c r="L25" s="874"/>
      <c r="M25" s="874"/>
      <c r="N25" s="874"/>
      <c r="O25" s="151"/>
      <c r="P25" s="151"/>
      <c r="Q25" s="151"/>
      <c r="R25" s="151"/>
    </row>
    <row r="26" spans="1:18" ht="25.5" customHeight="1">
      <c r="A26" s="904" t="s">
        <v>627</v>
      </c>
      <c r="B26" s="904"/>
      <c r="C26" s="904"/>
      <c r="D26" s="904"/>
      <c r="E26" s="904"/>
      <c r="F26" s="904"/>
      <c r="G26" s="904"/>
      <c r="H26" s="904"/>
      <c r="I26" s="904"/>
      <c r="J26" s="904"/>
      <c r="K26" s="904"/>
      <c r="L26" s="904"/>
      <c r="M26" s="904"/>
      <c r="N26" s="904"/>
      <c r="O26" s="138"/>
      <c r="P26" s="138"/>
      <c r="Q26" s="138"/>
      <c r="R26" s="138"/>
    </row>
    <row r="27" spans="1:18" ht="14.7" customHeight="1">
      <c r="A27" s="904" t="s">
        <v>803</v>
      </c>
      <c r="B27" s="904"/>
      <c r="C27" s="904"/>
      <c r="D27" s="904"/>
      <c r="E27" s="904"/>
      <c r="F27" s="904"/>
      <c r="G27" s="904"/>
      <c r="H27" s="904"/>
      <c r="I27" s="904"/>
      <c r="J27" s="904"/>
      <c r="K27" s="904"/>
      <c r="L27" s="904"/>
      <c r="M27" s="904"/>
      <c r="N27" s="904"/>
      <c r="O27" s="138"/>
      <c r="P27" s="138"/>
      <c r="Q27" s="138"/>
      <c r="R27" s="138"/>
    </row>
    <row r="28" spans="1:18">
      <c r="A28" s="904" t="s">
        <v>804</v>
      </c>
      <c r="B28" s="904"/>
      <c r="C28" s="904"/>
      <c r="D28" s="904"/>
      <c r="E28" s="904"/>
      <c r="F28" s="904"/>
      <c r="G28" s="904"/>
      <c r="H28" s="904"/>
      <c r="I28" s="904"/>
      <c r="J28" s="904"/>
      <c r="K28" s="904"/>
      <c r="L28" s="904"/>
      <c r="M28" s="904"/>
      <c r="N28" s="904"/>
      <c r="O28" s="138"/>
      <c r="P28" s="138"/>
      <c r="Q28" s="138"/>
      <c r="R28" s="138"/>
    </row>
    <row r="29" spans="1:18">
      <c r="A29" s="138"/>
      <c r="B29" s="138"/>
      <c r="C29" s="138"/>
      <c r="D29" s="138"/>
      <c r="E29" s="138"/>
      <c r="F29" s="138"/>
      <c r="G29" s="138"/>
      <c r="H29" s="138"/>
      <c r="I29" s="138"/>
      <c r="J29" s="138"/>
      <c r="K29" s="138"/>
      <c r="L29" s="138"/>
      <c r="M29" s="138"/>
      <c r="N29" s="138"/>
      <c r="O29" s="138"/>
      <c r="P29" s="138"/>
      <c r="Q29" s="138"/>
      <c r="R29" s="138"/>
    </row>
    <row r="30" spans="1:18" ht="26.25" customHeight="1">
      <c r="A30" s="138"/>
      <c r="B30" s="138"/>
      <c r="C30" s="138"/>
      <c r="D30" s="138"/>
      <c r="E30" s="138"/>
      <c r="F30" s="138"/>
      <c r="G30" s="138"/>
      <c r="H30" s="138"/>
      <c r="I30" s="138"/>
      <c r="J30" s="138"/>
      <c r="K30" s="138"/>
      <c r="L30" s="138"/>
      <c r="M30" s="138"/>
      <c r="N30" s="138"/>
      <c r="O30" s="138"/>
      <c r="P30" s="138"/>
      <c r="Q30" s="138"/>
      <c r="R30" s="138"/>
    </row>
  </sheetData>
  <mergeCells count="4">
    <mergeCell ref="A22:N25"/>
    <mergeCell ref="A26:N26"/>
    <mergeCell ref="A27:N27"/>
    <mergeCell ref="A28:N28"/>
  </mergeCells>
  <hyperlinks>
    <hyperlink ref="T3" location="'TC3'!A1" display="Back to Content Page" xr:uid="{4752FCD0-350B-47EB-850F-51A0F909AD2A}"/>
  </hyperlinks>
  <pageMargins left="0.7" right="0.7" top="0.75" bottom="0.75" header="0.3" footer="0.3"/>
  <pageSetup orientation="landscape" r:id="rId1"/>
  <headerFooter>
    <oddFooter>&amp;C&amp;P</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5815-D572-4E8A-899B-C2B3E8A0BECA}">
  <sheetPr>
    <pageSetUpPr fitToPage="1"/>
  </sheetPr>
  <dimension ref="B8:U11"/>
  <sheetViews>
    <sheetView workbookViewId="0">
      <selection activeCell="P8" sqref="P8"/>
    </sheetView>
  </sheetViews>
  <sheetFormatPr defaultColWidth="9.21875" defaultRowHeight="14.4"/>
  <cols>
    <col min="3" max="3" width="9.77734375" customWidth="1"/>
  </cols>
  <sheetData>
    <row r="8" spans="2:21" ht="58.8">
      <c r="B8" s="863">
        <v>3</v>
      </c>
      <c r="C8" s="863"/>
      <c r="D8" s="863"/>
      <c r="E8" s="863"/>
      <c r="F8" s="863"/>
      <c r="G8" s="863"/>
      <c r="H8" s="863"/>
      <c r="I8" s="863"/>
      <c r="J8" s="863"/>
      <c r="K8" s="863"/>
      <c r="L8" s="863"/>
      <c r="M8" s="863"/>
      <c r="N8" s="863"/>
      <c r="O8" s="127"/>
      <c r="P8" s="127"/>
      <c r="Q8" s="127"/>
      <c r="R8" s="127"/>
      <c r="S8" s="127"/>
      <c r="T8" s="127"/>
      <c r="U8" s="127"/>
    </row>
    <row r="9" spans="2:21" ht="58.8">
      <c r="B9" s="863" t="s">
        <v>628</v>
      </c>
      <c r="C9" s="863"/>
      <c r="D9" s="863"/>
      <c r="E9" s="863"/>
      <c r="F9" s="863"/>
      <c r="G9" s="863"/>
      <c r="H9" s="863"/>
      <c r="I9" s="863"/>
      <c r="J9" s="863"/>
      <c r="K9" s="863"/>
      <c r="L9" s="863"/>
      <c r="M9" s="863"/>
      <c r="N9" s="863"/>
      <c r="O9" s="127"/>
      <c r="P9" s="127"/>
      <c r="Q9" s="127"/>
      <c r="R9" s="127"/>
      <c r="S9" s="127"/>
      <c r="T9" s="127"/>
      <c r="U9" s="127"/>
    </row>
    <row r="10" spans="2:21" ht="58.8">
      <c r="B10" s="863" t="s">
        <v>629</v>
      </c>
      <c r="C10" s="863"/>
      <c r="D10" s="863"/>
      <c r="E10" s="863"/>
      <c r="F10" s="863"/>
      <c r="G10" s="863"/>
      <c r="H10" s="863"/>
      <c r="I10" s="863"/>
      <c r="J10" s="863"/>
      <c r="K10" s="863"/>
      <c r="L10" s="863"/>
      <c r="M10" s="863"/>
      <c r="N10" s="863"/>
      <c r="O10" s="127"/>
      <c r="P10" s="127"/>
      <c r="Q10" s="127"/>
      <c r="R10" s="127"/>
      <c r="S10" s="127"/>
      <c r="T10" s="127"/>
      <c r="U10" s="127"/>
    </row>
    <row r="11" spans="2:21" ht="58.8">
      <c r="B11" s="863" t="s">
        <v>630</v>
      </c>
      <c r="C11" s="863"/>
      <c r="D11" s="863"/>
      <c r="E11" s="863"/>
      <c r="F11" s="863"/>
      <c r="G11" s="863"/>
      <c r="H11" s="863"/>
      <c r="I11" s="863"/>
      <c r="J11" s="863"/>
      <c r="K11" s="863"/>
      <c r="L11" s="863"/>
      <c r="M11" s="863"/>
      <c r="N11" s="863"/>
    </row>
  </sheetData>
  <mergeCells count="4">
    <mergeCell ref="B8:N8"/>
    <mergeCell ref="B9:N9"/>
    <mergeCell ref="B10:N10"/>
    <mergeCell ref="B11:N11"/>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R30"/>
  <sheetViews>
    <sheetView zoomScale="81" zoomScaleNormal="81" workbookViewId="0">
      <selection activeCell="A23" sqref="A23"/>
    </sheetView>
  </sheetViews>
  <sheetFormatPr defaultColWidth="9.21875" defaultRowHeight="14.4"/>
  <cols>
    <col min="1" max="1" width="34.77734375" customWidth="1"/>
    <col min="2" max="16" width="11.5546875" customWidth="1"/>
  </cols>
  <sheetData>
    <row r="1" spans="1:18" ht="20.55" customHeight="1">
      <c r="A1" s="32" t="s">
        <v>631</v>
      </c>
      <c r="B1" s="24"/>
      <c r="C1" s="24"/>
      <c r="D1" s="24"/>
      <c r="E1" s="24"/>
      <c r="F1" s="24"/>
      <c r="G1" s="24"/>
      <c r="H1" s="24"/>
      <c r="I1" s="24"/>
      <c r="J1" s="24"/>
      <c r="K1" s="24"/>
      <c r="L1" s="24"/>
      <c r="M1" s="24"/>
      <c r="N1" s="24"/>
      <c r="O1" s="24"/>
      <c r="P1" s="24"/>
    </row>
    <row r="2" spans="1:18" ht="15" thickBot="1">
      <c r="A2" s="24"/>
      <c r="B2" s="24"/>
      <c r="C2" s="24"/>
      <c r="D2" s="24"/>
      <c r="E2" s="24"/>
      <c r="F2" s="24"/>
      <c r="G2" s="24"/>
      <c r="H2" s="24"/>
      <c r="I2" s="24"/>
      <c r="J2" s="24"/>
      <c r="K2" s="24"/>
      <c r="L2" s="24"/>
      <c r="M2" s="24"/>
      <c r="N2" s="24"/>
      <c r="O2" s="24"/>
      <c r="P2" s="24"/>
    </row>
    <row r="3" spans="1:18">
      <c r="A3" s="311"/>
      <c r="B3" s="159">
        <v>2010</v>
      </c>
      <c r="C3" s="159">
        <v>2011</v>
      </c>
      <c r="D3" s="159">
        <v>2012</v>
      </c>
      <c r="E3" s="159">
        <v>2013</v>
      </c>
      <c r="F3" s="159">
        <v>2014</v>
      </c>
      <c r="G3" s="159">
        <v>2015</v>
      </c>
      <c r="H3" s="159">
        <v>2016</v>
      </c>
      <c r="I3" s="159">
        <v>2017</v>
      </c>
      <c r="J3" s="159">
        <v>2018</v>
      </c>
      <c r="K3" s="159">
        <v>2019</v>
      </c>
      <c r="L3" s="159">
        <v>2020</v>
      </c>
      <c r="M3" s="159">
        <v>2021</v>
      </c>
      <c r="N3" s="159">
        <v>2022</v>
      </c>
      <c r="O3" s="159">
        <v>2023</v>
      </c>
      <c r="P3" s="159">
        <v>2024</v>
      </c>
    </row>
    <row r="4" spans="1:18">
      <c r="A4" s="163" t="s">
        <v>167</v>
      </c>
      <c r="B4" s="331">
        <v>146</v>
      </c>
      <c r="C4" s="331">
        <v>148</v>
      </c>
      <c r="D4" s="331">
        <v>148</v>
      </c>
      <c r="E4" s="331">
        <v>149</v>
      </c>
      <c r="F4" s="331">
        <v>149</v>
      </c>
      <c r="G4" s="331">
        <v>150</v>
      </c>
      <c r="H4" s="331">
        <v>145</v>
      </c>
      <c r="I4" s="331">
        <v>147</v>
      </c>
      <c r="J4" s="331">
        <v>149</v>
      </c>
      <c r="K4" s="331"/>
      <c r="L4" s="331"/>
      <c r="M4" s="412">
        <v>148</v>
      </c>
      <c r="N4" s="567">
        <v>146</v>
      </c>
      <c r="O4" s="567">
        <v>148</v>
      </c>
      <c r="P4" s="336"/>
    </row>
    <row r="5" spans="1:18">
      <c r="A5" s="163" t="s">
        <v>168</v>
      </c>
      <c r="B5" s="331">
        <v>98</v>
      </c>
      <c r="C5" s="331">
        <v>118</v>
      </c>
      <c r="D5" s="331">
        <v>119</v>
      </c>
      <c r="E5" s="331">
        <v>109</v>
      </c>
      <c r="F5" s="331">
        <v>106</v>
      </c>
      <c r="G5" s="331">
        <v>108</v>
      </c>
      <c r="H5" s="331">
        <v>102</v>
      </c>
      <c r="I5" s="331">
        <v>101</v>
      </c>
      <c r="J5" s="331">
        <v>94</v>
      </c>
      <c r="K5" s="331"/>
      <c r="L5" s="331"/>
      <c r="M5" s="412">
        <v>117</v>
      </c>
      <c r="N5" s="567">
        <v>112</v>
      </c>
      <c r="O5" s="567">
        <v>111</v>
      </c>
      <c r="P5" s="336"/>
      <c r="R5" s="48" t="s">
        <v>166</v>
      </c>
    </row>
    <row r="6" spans="1:18">
      <c r="A6" s="163" t="s">
        <v>632</v>
      </c>
      <c r="B6" s="331"/>
      <c r="C6" s="331"/>
      <c r="D6" s="331"/>
      <c r="E6" s="331"/>
      <c r="F6" s="331"/>
      <c r="G6" s="331">
        <v>160</v>
      </c>
      <c r="H6" s="331">
        <v>163</v>
      </c>
      <c r="I6" s="331">
        <v>165</v>
      </c>
      <c r="J6" s="331">
        <v>156</v>
      </c>
      <c r="K6" s="331"/>
      <c r="L6" s="331"/>
      <c r="M6" s="412">
        <v>156</v>
      </c>
      <c r="N6" s="567">
        <v>151</v>
      </c>
      <c r="O6" s="567">
        <v>152</v>
      </c>
      <c r="P6" s="336"/>
      <c r="R6" s="48"/>
    </row>
    <row r="7" spans="1:18">
      <c r="A7" s="163" t="s">
        <v>189</v>
      </c>
      <c r="B7" s="331">
        <v>168</v>
      </c>
      <c r="C7" s="331">
        <v>187</v>
      </c>
      <c r="D7" s="331">
        <v>186</v>
      </c>
      <c r="E7" s="331">
        <v>186</v>
      </c>
      <c r="F7" s="331">
        <v>176</v>
      </c>
      <c r="G7" s="331">
        <v>176</v>
      </c>
      <c r="H7" s="331">
        <v>176</v>
      </c>
      <c r="I7" s="331">
        <v>176</v>
      </c>
      <c r="J7" s="331">
        <v>179</v>
      </c>
      <c r="K7" s="331"/>
      <c r="L7" s="331"/>
      <c r="M7" s="412">
        <v>179</v>
      </c>
      <c r="N7" s="567">
        <v>172</v>
      </c>
      <c r="O7" s="567">
        <v>171</v>
      </c>
      <c r="P7" s="336"/>
    </row>
    <row r="8" spans="1:18">
      <c r="A8" s="163" t="s">
        <v>172</v>
      </c>
      <c r="B8" s="331">
        <v>121</v>
      </c>
      <c r="C8" s="331">
        <v>140</v>
      </c>
      <c r="D8" s="331">
        <v>141</v>
      </c>
      <c r="E8" s="331">
        <v>148</v>
      </c>
      <c r="F8" s="331">
        <v>150</v>
      </c>
      <c r="G8" s="331">
        <v>148</v>
      </c>
      <c r="H8" s="331">
        <v>141</v>
      </c>
      <c r="I8" s="331">
        <v>144</v>
      </c>
      <c r="J8" s="331">
        <v>138</v>
      </c>
      <c r="K8" s="331"/>
      <c r="L8" s="331"/>
      <c r="M8" s="412">
        <v>144</v>
      </c>
      <c r="N8" s="567">
        <v>126</v>
      </c>
      <c r="O8" s="567">
        <v>126</v>
      </c>
      <c r="P8" s="336"/>
    </row>
    <row r="9" spans="1:18">
      <c r="A9" s="163" t="s">
        <v>173</v>
      </c>
      <c r="B9" s="331">
        <v>141</v>
      </c>
      <c r="C9" s="331">
        <v>160</v>
      </c>
      <c r="D9" s="331">
        <v>158</v>
      </c>
      <c r="E9" s="331">
        <v>162</v>
      </c>
      <c r="F9" s="331">
        <v>161</v>
      </c>
      <c r="G9" s="331">
        <v>160</v>
      </c>
      <c r="H9" s="331">
        <v>159</v>
      </c>
      <c r="I9" s="331">
        <v>159</v>
      </c>
      <c r="J9" s="331">
        <v>164</v>
      </c>
      <c r="K9" s="331"/>
      <c r="L9" s="331"/>
      <c r="M9" s="412">
        <v>168</v>
      </c>
      <c r="N9" s="567">
        <v>167</v>
      </c>
      <c r="O9" s="567">
        <v>167</v>
      </c>
      <c r="P9" s="336"/>
    </row>
    <row r="10" spans="1:18">
      <c r="A10" s="163" t="s">
        <v>174</v>
      </c>
      <c r="B10" s="331">
        <v>135</v>
      </c>
      <c r="C10" s="331">
        <v>151</v>
      </c>
      <c r="D10" s="331">
        <v>151</v>
      </c>
      <c r="E10" s="331">
        <v>155</v>
      </c>
      <c r="F10" s="331">
        <v>154</v>
      </c>
      <c r="G10" s="331">
        <v>158</v>
      </c>
      <c r="H10" s="331">
        <v>158</v>
      </c>
      <c r="I10" s="331">
        <v>161</v>
      </c>
      <c r="J10" s="331">
        <v>162</v>
      </c>
      <c r="K10" s="331"/>
      <c r="L10" s="331"/>
      <c r="M10" s="412">
        <v>173</v>
      </c>
      <c r="N10" s="567">
        <v>183</v>
      </c>
      <c r="O10" s="567">
        <v>183</v>
      </c>
      <c r="P10" s="336"/>
    </row>
    <row r="11" spans="1:18">
      <c r="A11" s="163" t="s">
        <v>175</v>
      </c>
      <c r="B11" s="331">
        <v>153</v>
      </c>
      <c r="C11" s="331">
        <v>171</v>
      </c>
      <c r="D11" s="331">
        <v>170</v>
      </c>
      <c r="E11" s="331">
        <v>174</v>
      </c>
      <c r="F11" s="331">
        <v>173</v>
      </c>
      <c r="G11" s="331">
        <v>170</v>
      </c>
      <c r="H11" s="331">
        <v>170</v>
      </c>
      <c r="I11" s="331">
        <v>171</v>
      </c>
      <c r="J11" s="331">
        <v>172</v>
      </c>
      <c r="K11" s="331"/>
      <c r="L11" s="331"/>
      <c r="M11" s="412">
        <v>169</v>
      </c>
      <c r="N11" s="567">
        <v>173</v>
      </c>
      <c r="O11" s="567">
        <v>172</v>
      </c>
      <c r="P11" s="336"/>
    </row>
    <row r="12" spans="1:18">
      <c r="A12" s="163" t="s">
        <v>176</v>
      </c>
      <c r="B12" s="331">
        <v>72</v>
      </c>
      <c r="C12" s="331">
        <v>77</v>
      </c>
      <c r="D12" s="331">
        <v>80</v>
      </c>
      <c r="E12" s="331">
        <v>63</v>
      </c>
      <c r="F12" s="331">
        <v>63</v>
      </c>
      <c r="G12" s="331">
        <v>64</v>
      </c>
      <c r="H12" s="331">
        <v>64</v>
      </c>
      <c r="I12" s="331">
        <v>65</v>
      </c>
      <c r="J12" s="331">
        <v>66</v>
      </c>
      <c r="K12" s="331"/>
      <c r="L12" s="331"/>
      <c r="M12" s="412">
        <v>63</v>
      </c>
      <c r="N12" s="567">
        <v>75</v>
      </c>
      <c r="O12" s="567">
        <v>73</v>
      </c>
      <c r="P12" s="336"/>
    </row>
    <row r="13" spans="1:18">
      <c r="A13" s="163" t="s">
        <v>177</v>
      </c>
      <c r="B13" s="331">
        <v>165</v>
      </c>
      <c r="C13" s="331">
        <v>184</v>
      </c>
      <c r="D13" s="331">
        <v>185</v>
      </c>
      <c r="E13" s="331">
        <v>178</v>
      </c>
      <c r="F13" s="331">
        <v>180</v>
      </c>
      <c r="G13" s="331">
        <v>181</v>
      </c>
      <c r="H13" s="331">
        <v>179</v>
      </c>
      <c r="I13" s="331">
        <v>180</v>
      </c>
      <c r="J13" s="331">
        <v>180</v>
      </c>
      <c r="K13" s="331"/>
      <c r="L13" s="331"/>
      <c r="M13" s="412">
        <v>185</v>
      </c>
      <c r="N13" s="567">
        <v>182</v>
      </c>
      <c r="O13" s="567">
        <v>182</v>
      </c>
      <c r="P13" s="336"/>
    </row>
    <row r="14" spans="1:18">
      <c r="A14" s="163" t="s">
        <v>278</v>
      </c>
      <c r="B14" s="331">
        <v>105</v>
      </c>
      <c r="C14" s="331">
        <v>120</v>
      </c>
      <c r="D14" s="331">
        <v>128</v>
      </c>
      <c r="E14" s="331">
        <v>127</v>
      </c>
      <c r="F14" s="331">
        <v>126</v>
      </c>
      <c r="G14" s="331">
        <v>125</v>
      </c>
      <c r="H14" s="331">
        <v>128</v>
      </c>
      <c r="I14" s="331">
        <v>129</v>
      </c>
      <c r="J14" s="331">
        <v>130</v>
      </c>
      <c r="K14" s="331"/>
      <c r="L14" s="331"/>
      <c r="M14" s="412">
        <v>139</v>
      </c>
      <c r="N14" s="567">
        <v>137</v>
      </c>
      <c r="O14" s="567">
        <v>136</v>
      </c>
      <c r="P14" s="336"/>
    </row>
    <row r="15" spans="1:18">
      <c r="A15" s="163" t="s">
        <v>179</v>
      </c>
      <c r="B15" s="331">
        <v>52</v>
      </c>
      <c r="C15" s="331">
        <v>52</v>
      </c>
      <c r="D15" s="331">
        <v>46</v>
      </c>
      <c r="E15" s="331">
        <v>71</v>
      </c>
      <c r="F15" s="331">
        <v>64</v>
      </c>
      <c r="G15" s="331">
        <v>63</v>
      </c>
      <c r="H15" s="331">
        <v>62</v>
      </c>
      <c r="I15" s="331">
        <v>62</v>
      </c>
      <c r="J15" s="331">
        <v>62</v>
      </c>
      <c r="K15" s="331"/>
      <c r="L15" s="331"/>
      <c r="M15" s="412">
        <v>72</v>
      </c>
      <c r="N15" s="567">
        <v>56</v>
      </c>
      <c r="O15" s="567">
        <v>54</v>
      </c>
      <c r="P15" s="336"/>
    </row>
    <row r="16" spans="1:18">
      <c r="A16" s="163" t="s">
        <v>180</v>
      </c>
      <c r="B16" s="331">
        <v>110</v>
      </c>
      <c r="C16" s="331">
        <v>123</v>
      </c>
      <c r="D16" s="331">
        <v>121</v>
      </c>
      <c r="E16" s="331">
        <v>118</v>
      </c>
      <c r="F16" s="331">
        <v>116</v>
      </c>
      <c r="G16" s="331">
        <v>119</v>
      </c>
      <c r="H16" s="331">
        <v>111</v>
      </c>
      <c r="I16" s="331">
        <v>113</v>
      </c>
      <c r="J16" s="331">
        <v>113</v>
      </c>
      <c r="K16" s="331"/>
      <c r="L16" s="331"/>
      <c r="M16" s="412">
        <v>109</v>
      </c>
      <c r="N16" s="567">
        <v>107</v>
      </c>
      <c r="O16" s="567">
        <v>106</v>
      </c>
      <c r="P16" s="336"/>
    </row>
    <row r="17" spans="1:17">
      <c r="A17" s="163" t="s">
        <v>190</v>
      </c>
      <c r="B17" s="331">
        <v>148</v>
      </c>
      <c r="C17" s="331">
        <v>152</v>
      </c>
      <c r="D17" s="331">
        <v>152</v>
      </c>
      <c r="E17" s="331">
        <v>159</v>
      </c>
      <c r="F17" s="331">
        <v>151</v>
      </c>
      <c r="G17" s="331">
        <v>151</v>
      </c>
      <c r="H17" s="331">
        <v>154</v>
      </c>
      <c r="I17" s="331">
        <v>154</v>
      </c>
      <c r="J17" s="331">
        <v>159</v>
      </c>
      <c r="K17" s="331"/>
      <c r="L17" s="331"/>
      <c r="M17" s="412">
        <v>160</v>
      </c>
      <c r="N17" s="567">
        <v>165</v>
      </c>
      <c r="O17" s="567">
        <v>165</v>
      </c>
      <c r="P17" s="336"/>
    </row>
    <row r="18" spans="1:17">
      <c r="A18" s="163" t="s">
        <v>182</v>
      </c>
      <c r="B18" s="331">
        <v>150</v>
      </c>
      <c r="C18" s="331">
        <v>164</v>
      </c>
      <c r="D18" s="331">
        <v>163</v>
      </c>
      <c r="E18" s="331">
        <v>141</v>
      </c>
      <c r="F18" s="331">
        <v>139</v>
      </c>
      <c r="G18" s="331">
        <v>139</v>
      </c>
      <c r="H18" s="331">
        <v>141</v>
      </c>
      <c r="I18" s="331">
        <v>144</v>
      </c>
      <c r="J18" s="331">
        <v>143</v>
      </c>
      <c r="K18" s="331"/>
      <c r="L18" s="331"/>
      <c r="M18" s="412">
        <v>154</v>
      </c>
      <c r="N18" s="567">
        <v>154</v>
      </c>
      <c r="O18" s="567">
        <v>154</v>
      </c>
      <c r="P18" s="336"/>
    </row>
    <row r="19" spans="1:17" ht="15" thickBot="1">
      <c r="A19" s="174" t="s">
        <v>279</v>
      </c>
      <c r="B19" s="413">
        <v>169</v>
      </c>
      <c r="C19" s="413">
        <v>173</v>
      </c>
      <c r="D19" s="413">
        <v>172</v>
      </c>
      <c r="E19" s="413">
        <v>156</v>
      </c>
      <c r="F19" s="413">
        <v>155</v>
      </c>
      <c r="G19" s="413">
        <v>154</v>
      </c>
      <c r="H19" s="413">
        <v>155</v>
      </c>
      <c r="I19" s="413">
        <v>156</v>
      </c>
      <c r="J19" s="413">
        <v>150</v>
      </c>
      <c r="K19" s="413"/>
      <c r="L19" s="413"/>
      <c r="M19" s="414">
        <v>146</v>
      </c>
      <c r="N19" s="568">
        <v>153</v>
      </c>
      <c r="O19" s="568">
        <v>153</v>
      </c>
      <c r="P19" s="339"/>
    </row>
    <row r="20" spans="1:17">
      <c r="A20" s="137"/>
      <c r="B20" s="24"/>
      <c r="C20" s="24"/>
      <c r="D20" s="24"/>
      <c r="E20" s="24"/>
      <c r="F20" s="24"/>
      <c r="G20" s="24"/>
      <c r="H20" s="24"/>
      <c r="I20" s="24"/>
      <c r="J20" s="24"/>
      <c r="K20" s="24"/>
      <c r="L20" s="24"/>
      <c r="M20" s="24"/>
      <c r="N20" s="24"/>
      <c r="O20" s="24"/>
      <c r="P20" s="24"/>
    </row>
    <row r="21" spans="1:17" ht="14.7" customHeight="1">
      <c r="A21" s="136"/>
      <c r="B21" s="28"/>
      <c r="C21" s="28"/>
      <c r="D21" s="28"/>
      <c r="E21" s="28"/>
      <c r="F21" s="28"/>
      <c r="G21" s="28"/>
      <c r="H21" s="28"/>
      <c r="I21" s="28"/>
      <c r="J21" s="28"/>
      <c r="K21" s="28"/>
      <c r="L21" s="28"/>
      <c r="M21" s="28"/>
      <c r="N21" s="28"/>
      <c r="O21" s="28"/>
      <c r="P21" s="28"/>
    </row>
    <row r="22" spans="1:17" s="13" customFormat="1" ht="13.8">
      <c r="A22" s="54" t="s">
        <v>192</v>
      </c>
      <c r="D22" s="17"/>
      <c r="E22" s="17"/>
      <c r="F22" s="17"/>
      <c r="G22" s="17"/>
      <c r="H22" s="17"/>
      <c r="I22" s="17"/>
      <c r="J22" s="17"/>
      <c r="K22" s="17"/>
      <c r="L22" s="17"/>
      <c r="M22" s="17"/>
      <c r="N22" s="17"/>
      <c r="O22" s="17"/>
      <c r="P22" s="17"/>
      <c r="Q22" s="17"/>
    </row>
    <row r="23" spans="1:17" s="13" customFormat="1" ht="13.8">
      <c r="A23" s="150" t="s">
        <v>633</v>
      </c>
      <c r="B23" s="17"/>
      <c r="D23" s="17"/>
      <c r="E23" s="17"/>
      <c r="F23" s="17"/>
      <c r="G23" s="17"/>
      <c r="H23" s="17"/>
      <c r="I23" s="17"/>
      <c r="J23" s="17"/>
      <c r="K23" s="17"/>
      <c r="L23" s="17"/>
      <c r="M23" s="17"/>
      <c r="N23" s="17"/>
      <c r="O23" s="17"/>
      <c r="P23" s="17"/>
      <c r="Q23" s="17"/>
    </row>
    <row r="24" spans="1:17" s="13" customFormat="1" ht="13.8">
      <c r="A24" s="139"/>
      <c r="B24" s="17"/>
      <c r="D24" s="17"/>
      <c r="E24" s="17"/>
      <c r="F24" s="17"/>
      <c r="G24" s="17"/>
      <c r="H24" s="17"/>
      <c r="I24" s="17"/>
      <c r="J24" s="17"/>
      <c r="K24" s="17"/>
      <c r="L24" s="17"/>
      <c r="M24" s="17"/>
      <c r="N24" s="17"/>
      <c r="O24" s="17"/>
      <c r="P24" s="17"/>
      <c r="Q24" s="17"/>
    </row>
    <row r="25" spans="1:17" s="13" customFormat="1" ht="13.8">
      <c r="A25" s="17"/>
      <c r="B25" s="17"/>
      <c r="D25" s="17"/>
      <c r="E25" s="17"/>
      <c r="F25" s="17"/>
      <c r="G25" s="17"/>
      <c r="H25" s="17"/>
      <c r="I25" s="17"/>
      <c r="J25" s="17"/>
      <c r="K25" s="17"/>
      <c r="L25" s="17"/>
      <c r="M25" s="17"/>
      <c r="N25" s="17"/>
      <c r="O25" s="17"/>
      <c r="P25" s="17"/>
      <c r="Q25" s="17"/>
    </row>
    <row r="26" spans="1:17">
      <c r="A26" s="17"/>
      <c r="B26" s="138"/>
      <c r="C26" s="138"/>
      <c r="D26" s="138"/>
      <c r="E26" s="138"/>
      <c r="F26" s="138"/>
      <c r="G26" s="138"/>
      <c r="H26" s="138"/>
      <c r="I26" s="138"/>
      <c r="J26" s="138"/>
      <c r="K26" s="138"/>
      <c r="L26" s="138"/>
      <c r="M26" s="138"/>
      <c r="N26" s="138"/>
      <c r="O26" s="138"/>
      <c r="P26" s="138"/>
    </row>
    <row r="27" spans="1:17" ht="14.7" customHeight="1">
      <c r="A27" s="138"/>
      <c r="B27" s="138"/>
      <c r="C27" s="138"/>
      <c r="D27" s="138"/>
      <c r="E27" s="138"/>
      <c r="F27" s="138"/>
      <c r="G27" s="138"/>
      <c r="H27" s="138"/>
      <c r="I27" s="138"/>
      <c r="J27" s="138"/>
      <c r="K27" s="138"/>
      <c r="L27" s="138"/>
      <c r="M27" s="138"/>
      <c r="N27" s="138"/>
      <c r="O27" s="138"/>
      <c r="P27" s="138"/>
    </row>
    <row r="28" spans="1:17">
      <c r="A28" s="138"/>
      <c r="B28" s="138"/>
      <c r="C28" s="138"/>
      <c r="D28" s="138"/>
      <c r="E28" s="138"/>
      <c r="F28" s="138"/>
      <c r="G28" s="138"/>
      <c r="H28" s="138"/>
      <c r="I28" s="138"/>
      <c r="J28" s="138"/>
      <c r="K28" s="138"/>
      <c r="L28" s="138"/>
      <c r="M28" s="138"/>
      <c r="N28" s="138"/>
      <c r="O28" s="138"/>
      <c r="P28" s="138"/>
    </row>
    <row r="29" spans="1:17">
      <c r="A29" s="138"/>
      <c r="B29" s="138"/>
      <c r="C29" s="138"/>
      <c r="D29" s="138"/>
      <c r="E29" s="138"/>
      <c r="F29" s="138"/>
      <c r="G29" s="138"/>
      <c r="H29" s="138"/>
      <c r="I29" s="138"/>
      <c r="J29" s="138"/>
      <c r="K29" s="138"/>
      <c r="L29" s="138"/>
      <c r="M29" s="138"/>
      <c r="N29" s="138"/>
      <c r="O29" s="138"/>
      <c r="P29" s="138"/>
    </row>
    <row r="30" spans="1:17" ht="26.25" customHeight="1">
      <c r="A30" s="138"/>
      <c r="B30" s="138"/>
      <c r="C30" s="138"/>
      <c r="D30" s="138"/>
      <c r="E30" s="138"/>
      <c r="F30" s="138"/>
      <c r="G30" s="138"/>
      <c r="H30" s="138"/>
      <c r="I30" s="138"/>
      <c r="J30" s="138"/>
      <c r="K30" s="138"/>
      <c r="L30" s="138"/>
      <c r="M30" s="138"/>
      <c r="N30" s="138"/>
      <c r="O30" s="138"/>
      <c r="P30" s="138"/>
    </row>
  </sheetData>
  <hyperlinks>
    <hyperlink ref="R5" location="'TC3'!A1" display="Back to Content Page" xr:uid="{00000000-0004-0000-7000-000000000000}"/>
  </hyperlinks>
  <pageMargins left="0.7" right="0.7" top="0.75" bottom="0.75" header="0.3" footer="0.3"/>
  <pageSetup scale="96" orientation="landscape" r:id="rId1"/>
  <headerFooter>
    <oddFooter>&amp;C&amp;P</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Y112"/>
  <sheetViews>
    <sheetView workbookViewId="0">
      <selection activeCell="R5" sqref="R5"/>
    </sheetView>
  </sheetViews>
  <sheetFormatPr defaultColWidth="9.21875" defaultRowHeight="14.4"/>
  <cols>
    <col min="1" max="1" width="33.77734375" customWidth="1"/>
    <col min="2" max="3" width="7" customWidth="1"/>
    <col min="4" max="4" width="8.21875" customWidth="1"/>
    <col min="5" max="5" width="8.44140625" customWidth="1"/>
    <col min="6" max="6" width="8.21875" customWidth="1"/>
    <col min="7" max="8" width="7" customWidth="1"/>
    <col min="9" max="16" width="7" style="13" customWidth="1"/>
    <col min="17" max="17" width="7.44140625" customWidth="1"/>
    <col min="18" max="18" width="8" customWidth="1"/>
    <col min="19" max="19" width="7.77734375" customWidth="1"/>
    <col min="20" max="20" width="8.21875" customWidth="1"/>
    <col min="21" max="22" width="8.77734375" customWidth="1"/>
  </cols>
  <sheetData>
    <row r="1" spans="1:25" s="13" customFormat="1" ht="13.8">
      <c r="A1" s="54" t="s">
        <v>634</v>
      </c>
      <c r="B1" s="17"/>
      <c r="C1" s="17"/>
      <c r="D1" s="17"/>
      <c r="E1" s="17"/>
      <c r="F1" s="17"/>
      <c r="G1" s="17"/>
      <c r="H1" s="17"/>
      <c r="I1" s="40"/>
      <c r="J1" s="40"/>
      <c r="K1" s="40"/>
      <c r="L1" s="40"/>
      <c r="M1" s="40"/>
      <c r="N1" s="40"/>
      <c r="O1" s="40"/>
      <c r="P1" s="40"/>
      <c r="Q1" s="17"/>
      <c r="R1" s="17"/>
      <c r="S1" s="17"/>
      <c r="T1" s="17"/>
      <c r="U1" s="17"/>
      <c r="V1" s="17"/>
      <c r="W1" s="17"/>
    </row>
    <row r="2" spans="1:25" s="13" customFormat="1" thickBot="1">
      <c r="A2" s="17"/>
      <c r="B2" s="17"/>
      <c r="C2" s="17"/>
      <c r="D2" s="17"/>
      <c r="E2" s="17"/>
      <c r="F2" s="17"/>
      <c r="G2" s="17"/>
      <c r="H2" s="17"/>
      <c r="I2" s="40"/>
      <c r="J2" s="40"/>
      <c r="K2" s="40"/>
      <c r="L2" s="40"/>
      <c r="M2" s="40"/>
      <c r="N2" s="40"/>
      <c r="O2" s="40"/>
      <c r="P2" s="40"/>
      <c r="Q2" s="17"/>
      <c r="R2" s="17"/>
      <c r="S2" s="17"/>
      <c r="T2" s="17"/>
      <c r="U2" s="17"/>
      <c r="V2" s="17"/>
      <c r="W2" s="17"/>
    </row>
    <row r="3" spans="1:25" s="332" customFormat="1" ht="24" customHeight="1" thickBot="1">
      <c r="A3" s="1037" t="s">
        <v>187</v>
      </c>
      <c r="B3" s="1039" t="s">
        <v>635</v>
      </c>
      <c r="C3" s="1040"/>
      <c r="D3" s="1040"/>
      <c r="E3" s="1040"/>
      <c r="F3" s="1040"/>
      <c r="G3" s="1040"/>
      <c r="H3" s="1040"/>
      <c r="I3" s="1040"/>
      <c r="J3" s="1040"/>
      <c r="K3" s="1040"/>
      <c r="L3" s="1040"/>
      <c r="M3" s="1040"/>
      <c r="N3" s="1040"/>
      <c r="O3" s="1040"/>
      <c r="P3" s="1041"/>
      <c r="W3" s="17"/>
    </row>
    <row r="4" spans="1:25" s="26" customFormat="1" ht="21" customHeight="1">
      <c r="A4" s="1038"/>
      <c r="B4" s="404">
        <v>2010</v>
      </c>
      <c r="C4" s="405">
        <v>2011</v>
      </c>
      <c r="D4" s="405">
        <v>2012</v>
      </c>
      <c r="E4" s="405">
        <v>2013</v>
      </c>
      <c r="F4" s="406">
        <v>2014</v>
      </c>
      <c r="G4" s="407">
        <v>2015</v>
      </c>
      <c r="H4" s="407">
        <v>2016</v>
      </c>
      <c r="I4" s="408">
        <v>2017</v>
      </c>
      <c r="J4" s="408">
        <v>2018</v>
      </c>
      <c r="K4" s="408">
        <v>2019</v>
      </c>
      <c r="L4" s="408">
        <v>2020</v>
      </c>
      <c r="M4" s="408">
        <v>2021</v>
      </c>
      <c r="N4" s="408">
        <v>2022</v>
      </c>
      <c r="O4" s="408">
        <v>2023</v>
      </c>
      <c r="P4" s="409">
        <v>2024</v>
      </c>
      <c r="W4" s="333"/>
      <c r="X4"/>
      <c r="Y4"/>
    </row>
    <row r="5" spans="1:25" s="13" customFormat="1">
      <c r="A5" s="402" t="s">
        <v>167</v>
      </c>
      <c r="B5" s="410">
        <v>0.50862490781527292</v>
      </c>
      <c r="C5" s="334">
        <v>0.52113166571967962</v>
      </c>
      <c r="D5" s="335">
        <v>0.52419857107736456</v>
      </c>
      <c r="E5" s="335">
        <v>0.52967923229347114</v>
      </c>
      <c r="F5" s="335">
        <v>0.53159142182439567</v>
      </c>
      <c r="G5" s="335">
        <v>0.57199999999999995</v>
      </c>
      <c r="H5" s="335">
        <v>0.57699999999999996</v>
      </c>
      <c r="I5" s="335">
        <v>0.58099999999999996</v>
      </c>
      <c r="J5" s="335">
        <v>0.59499999999999997</v>
      </c>
      <c r="K5" s="335">
        <v>0.59499999999999997</v>
      </c>
      <c r="L5" s="335">
        <v>0.59</v>
      </c>
      <c r="M5" s="335">
        <v>0.58599999999999997</v>
      </c>
      <c r="N5" s="335">
        <v>0.59099999999999997</v>
      </c>
      <c r="O5" s="335">
        <v>0.61599999999999999</v>
      </c>
      <c r="P5" s="336"/>
      <c r="Q5" s="569"/>
      <c r="R5" s="48" t="s">
        <v>166</v>
      </c>
      <c r="W5" s="17"/>
      <c r="X5"/>
      <c r="Y5"/>
    </row>
    <row r="6" spans="1:25" s="13" customFormat="1">
      <c r="A6" s="402" t="s">
        <v>168</v>
      </c>
      <c r="B6" s="410">
        <v>0.68106556011749364</v>
      </c>
      <c r="C6" s="334">
        <v>0.68814138980454498</v>
      </c>
      <c r="D6" s="335">
        <v>0.69136039969762453</v>
      </c>
      <c r="E6" s="334">
        <v>0.6956899164842254</v>
      </c>
      <c r="F6" s="335">
        <v>0.69791874265796994</v>
      </c>
      <c r="G6" s="335">
        <v>0.70599999999999996</v>
      </c>
      <c r="H6" s="335">
        <v>0.71199999999999997</v>
      </c>
      <c r="I6" s="335">
        <v>0.71699999999999997</v>
      </c>
      <c r="J6" s="335">
        <v>0.71599999999999997</v>
      </c>
      <c r="K6" s="335">
        <v>0.71699999999999997</v>
      </c>
      <c r="L6" s="335">
        <v>0.71299999999999997</v>
      </c>
      <c r="M6" s="335">
        <v>0.69299999999999995</v>
      </c>
      <c r="N6" s="335">
        <v>0.70799999999999996</v>
      </c>
      <c r="O6" s="335">
        <v>0.73099999999999998</v>
      </c>
      <c r="P6" s="336"/>
      <c r="Q6" s="569"/>
      <c r="W6" s="17"/>
      <c r="X6" t="s">
        <v>76</v>
      </c>
      <c r="Y6"/>
    </row>
    <row r="7" spans="1:25" s="13" customFormat="1">
      <c r="A7" s="402" t="s">
        <v>188</v>
      </c>
      <c r="B7" s="410" t="s">
        <v>215</v>
      </c>
      <c r="C7" s="334">
        <v>0.48699999999999999</v>
      </c>
      <c r="D7" s="335">
        <v>0.49299999999999999</v>
      </c>
      <c r="E7" s="334">
        <v>0.499</v>
      </c>
      <c r="F7" s="335">
        <v>0.501</v>
      </c>
      <c r="G7" s="335">
        <v>0.502</v>
      </c>
      <c r="H7" s="335">
        <v>0.502</v>
      </c>
      <c r="I7" s="335">
        <v>0.503</v>
      </c>
      <c r="J7" s="335">
        <v>0.55700000000000005</v>
      </c>
      <c r="K7" s="335">
        <v>0.56000000000000005</v>
      </c>
      <c r="L7" s="335">
        <v>0.56200000000000006</v>
      </c>
      <c r="M7" s="335">
        <v>0.55800000000000005</v>
      </c>
      <c r="N7" s="335">
        <v>0.58599999999999997</v>
      </c>
      <c r="O7" s="335">
        <v>0.60299999999999998</v>
      </c>
      <c r="P7" s="336"/>
      <c r="Q7" s="569"/>
      <c r="W7" s="17"/>
      <c r="X7"/>
      <c r="Y7"/>
    </row>
    <row r="8" spans="1:25" s="13" customFormat="1">
      <c r="A8" s="398" t="s">
        <v>189</v>
      </c>
      <c r="B8" s="410">
        <v>0.40772732299741238</v>
      </c>
      <c r="C8" s="334">
        <v>0.41790258664530627</v>
      </c>
      <c r="D8" s="335">
        <v>0.42343643576399548</v>
      </c>
      <c r="E8" s="335">
        <v>0.4295715501975369</v>
      </c>
      <c r="F8" s="335">
        <v>0.43313535394693004</v>
      </c>
      <c r="G8" s="335">
        <v>0.44400000000000001</v>
      </c>
      <c r="H8" s="335">
        <v>0.45200000000000001</v>
      </c>
      <c r="I8" s="335">
        <v>0.45700000000000002</v>
      </c>
      <c r="J8" s="335">
        <v>0.48</v>
      </c>
      <c r="K8" s="335">
        <v>0.48199999999999998</v>
      </c>
      <c r="L8" s="335">
        <v>0.47899999999999998</v>
      </c>
      <c r="M8" s="335">
        <v>0.47899999999999998</v>
      </c>
      <c r="N8" s="335">
        <v>0.48099999999999998</v>
      </c>
      <c r="O8" s="335">
        <v>0.52200000000000002</v>
      </c>
      <c r="P8" s="336"/>
      <c r="Q8" s="569"/>
      <c r="W8" s="17"/>
      <c r="X8"/>
      <c r="Y8"/>
    </row>
    <row r="9" spans="1:25" s="13" customFormat="1" ht="13.8">
      <c r="A9" s="402" t="s">
        <v>172</v>
      </c>
      <c r="B9" s="410">
        <v>0.52466324211745896</v>
      </c>
      <c r="C9" s="334">
        <v>0.52808860783743716</v>
      </c>
      <c r="D9" s="335">
        <v>0.52893567059291013</v>
      </c>
      <c r="E9" s="335">
        <v>0.53019583373279544</v>
      </c>
      <c r="F9" s="335">
        <v>0.53063315045528303</v>
      </c>
      <c r="G9" s="335">
        <v>0.58399999999999996</v>
      </c>
      <c r="H9" s="335">
        <v>0.58599999999999997</v>
      </c>
      <c r="I9" s="335">
        <v>0.58799999999999997</v>
      </c>
      <c r="J9" s="335">
        <v>0.60699999999999998</v>
      </c>
      <c r="K9" s="335">
        <v>0.61499999999999999</v>
      </c>
      <c r="L9" s="335">
        <v>0.61</v>
      </c>
      <c r="M9" s="335">
        <v>0.59699999999999998</v>
      </c>
      <c r="N9" s="335">
        <v>0.61</v>
      </c>
      <c r="O9" s="335">
        <v>0.69499999999999995</v>
      </c>
      <c r="P9" s="336"/>
      <c r="Q9" s="569"/>
      <c r="W9" s="17"/>
      <c r="X9" s="17"/>
    </row>
    <row r="10" spans="1:25" s="13" customFormat="1">
      <c r="A10" s="402" t="s">
        <v>173</v>
      </c>
      <c r="B10" s="410">
        <v>0.47158259455928936</v>
      </c>
      <c r="C10" s="334">
        <v>0.48038181095627097</v>
      </c>
      <c r="D10" s="335">
        <v>0.4844076043196503</v>
      </c>
      <c r="E10" s="335">
        <v>0.49389550814063388</v>
      </c>
      <c r="F10" s="335">
        <v>0.49653214869026219</v>
      </c>
      <c r="G10" s="335">
        <v>0.51100000000000001</v>
      </c>
      <c r="H10" s="335">
        <v>0.51600000000000001</v>
      </c>
      <c r="I10" s="335">
        <v>0.52</v>
      </c>
      <c r="J10" s="335">
        <v>0.52200000000000002</v>
      </c>
      <c r="K10" s="335">
        <v>0.52400000000000002</v>
      </c>
      <c r="L10" s="335">
        <v>0.52100000000000002</v>
      </c>
      <c r="M10" s="335">
        <v>0.51400000000000001</v>
      </c>
      <c r="N10" s="335">
        <v>0.52100000000000002</v>
      </c>
      <c r="O10" s="335">
        <v>0.55000000000000004</v>
      </c>
      <c r="P10" s="336"/>
      <c r="Q10" s="569"/>
      <c r="W10" s="17"/>
      <c r="X10"/>
      <c r="Y10"/>
    </row>
    <row r="11" spans="1:25" s="13" customFormat="1" ht="13.8">
      <c r="A11" s="402" t="s">
        <v>174</v>
      </c>
      <c r="B11" s="410">
        <v>0.50431768260804488</v>
      </c>
      <c r="C11" s="334">
        <v>0.50479761987536875</v>
      </c>
      <c r="D11" s="335">
        <v>0.50713467564937009</v>
      </c>
      <c r="E11" s="335">
        <v>0.50825793732325808</v>
      </c>
      <c r="F11" s="335">
        <v>0.50986557901921314</v>
      </c>
      <c r="G11" s="335">
        <v>0.51400000000000001</v>
      </c>
      <c r="H11" s="335">
        <v>0.51700000000000002</v>
      </c>
      <c r="I11" s="335">
        <v>0.51900000000000002</v>
      </c>
      <c r="J11" s="335">
        <v>0.50700000000000001</v>
      </c>
      <c r="K11" s="335">
        <v>0.51</v>
      </c>
      <c r="L11" s="335">
        <v>0.501</v>
      </c>
      <c r="M11" s="335">
        <v>0.501</v>
      </c>
      <c r="N11" s="335">
        <v>0.48699999999999999</v>
      </c>
      <c r="O11" s="335">
        <v>0.48699999999999999</v>
      </c>
      <c r="P11" s="336"/>
      <c r="Q11" s="569"/>
      <c r="W11" s="17"/>
    </row>
    <row r="12" spans="1:25" s="13" customFormat="1" ht="13.8">
      <c r="A12" s="402" t="s">
        <v>175</v>
      </c>
      <c r="B12" s="410">
        <v>0.41985312481837755</v>
      </c>
      <c r="C12" s="334">
        <v>0.42884950553636841</v>
      </c>
      <c r="D12" s="335">
        <v>0.43282873444411696</v>
      </c>
      <c r="E12" s="335">
        <v>0.43877354673821589</v>
      </c>
      <c r="F12" s="335">
        <v>0.44541556451409692</v>
      </c>
      <c r="G12" s="335">
        <v>0.47</v>
      </c>
      <c r="H12" s="335">
        <v>0.47399999999999998</v>
      </c>
      <c r="I12" s="335">
        <v>0.47699999999999998</v>
      </c>
      <c r="J12" s="335">
        <v>0.51</v>
      </c>
      <c r="K12" s="335">
        <v>0.51900000000000002</v>
      </c>
      <c r="L12" s="335">
        <v>0.51600000000000001</v>
      </c>
      <c r="M12" s="335">
        <v>0.51200000000000001</v>
      </c>
      <c r="N12" s="335">
        <v>0.50800000000000001</v>
      </c>
      <c r="O12" s="335">
        <v>0.51700000000000002</v>
      </c>
      <c r="P12" s="336"/>
      <c r="Q12" s="569"/>
      <c r="W12" s="17"/>
    </row>
    <row r="13" spans="1:25" s="13" customFormat="1" ht="15" customHeight="1">
      <c r="A13" s="402" t="s">
        <v>176</v>
      </c>
      <c r="B13" s="410">
        <v>0.75571496465711585</v>
      </c>
      <c r="C13" s="334">
        <v>0.76188834765167057</v>
      </c>
      <c r="D13" s="335">
        <v>0.77236601166498087</v>
      </c>
      <c r="E13" s="335">
        <v>0.77469756181723959</v>
      </c>
      <c r="F13" s="335">
        <v>0.77655244442417404</v>
      </c>
      <c r="G13" s="335">
        <v>0.78200000000000003</v>
      </c>
      <c r="H13" s="335">
        <v>0.78800000000000003</v>
      </c>
      <c r="I13" s="335">
        <v>0.79</v>
      </c>
      <c r="J13" s="335">
        <v>0.81100000000000005</v>
      </c>
      <c r="K13" s="335">
        <v>0.81699999999999995</v>
      </c>
      <c r="L13" s="335">
        <v>0.80400000000000005</v>
      </c>
      <c r="M13" s="335">
        <v>0.80200000000000005</v>
      </c>
      <c r="N13" s="335">
        <v>0.79600000000000004</v>
      </c>
      <c r="O13" s="335">
        <v>0.80600000000000005</v>
      </c>
      <c r="P13" s="336"/>
      <c r="Q13" s="569"/>
      <c r="W13" s="17"/>
    </row>
    <row r="14" spans="1:25" s="13" customFormat="1" ht="13.8">
      <c r="A14" s="402" t="s">
        <v>177</v>
      </c>
      <c r="B14" s="410">
        <v>0.40109392198968363</v>
      </c>
      <c r="C14" s="334">
        <v>0.40453817111634349</v>
      </c>
      <c r="D14" s="335">
        <v>0.4079816967973548</v>
      </c>
      <c r="E14" s="335">
        <v>0.41254868066492756</v>
      </c>
      <c r="F14" s="335">
        <v>0.41642756117288943</v>
      </c>
      <c r="G14" s="335">
        <v>0.432</v>
      </c>
      <c r="H14" s="335">
        <v>0.435</v>
      </c>
      <c r="I14" s="335">
        <v>0.437</v>
      </c>
      <c r="J14" s="335">
        <v>0.45100000000000001</v>
      </c>
      <c r="K14" s="335">
        <v>0.45600000000000002</v>
      </c>
      <c r="L14" s="335">
        <v>0.45300000000000001</v>
      </c>
      <c r="M14" s="335">
        <v>0.44600000000000001</v>
      </c>
      <c r="N14" s="335">
        <v>0.46100000000000002</v>
      </c>
      <c r="O14" s="335">
        <v>0.49299999999999999</v>
      </c>
      <c r="P14" s="336"/>
      <c r="Q14" s="569"/>
      <c r="W14" s="17"/>
    </row>
    <row r="15" spans="1:25" s="13" customFormat="1" ht="13.8">
      <c r="A15" s="402" t="s">
        <v>178</v>
      </c>
      <c r="B15" s="410">
        <v>0.61033743707423282</v>
      </c>
      <c r="C15" s="334">
        <v>0.61619299650430415</v>
      </c>
      <c r="D15" s="335">
        <v>0.61977472505283016</v>
      </c>
      <c r="E15" s="335">
        <v>0.62519415201273565</v>
      </c>
      <c r="F15" s="335">
        <v>0.62761630767066268</v>
      </c>
      <c r="G15" s="335">
        <v>0.64200000000000002</v>
      </c>
      <c r="H15" s="335">
        <v>0.64500000000000002</v>
      </c>
      <c r="I15" s="335">
        <v>0.64700000000000002</v>
      </c>
      <c r="J15" s="335">
        <v>0.63600000000000001</v>
      </c>
      <c r="K15" s="335">
        <v>0.63900000000000001</v>
      </c>
      <c r="L15" s="335">
        <v>0.63300000000000001</v>
      </c>
      <c r="M15" s="335">
        <v>0.61499999999999999</v>
      </c>
      <c r="N15" s="335">
        <v>0.61</v>
      </c>
      <c r="O15" s="335">
        <v>0.66500000000000004</v>
      </c>
      <c r="P15" s="336"/>
      <c r="Q15" s="569"/>
      <c r="W15" s="17"/>
    </row>
    <row r="16" spans="1:25" s="13" customFormat="1" ht="13.8">
      <c r="A16" s="402" t="s">
        <v>179</v>
      </c>
      <c r="B16" s="410">
        <v>0.74307810346602632</v>
      </c>
      <c r="C16" s="334">
        <v>0.75216274777966485</v>
      </c>
      <c r="D16" s="335">
        <v>0.76070777752221896</v>
      </c>
      <c r="E16" s="335">
        <v>0.76746506706965245</v>
      </c>
      <c r="F16" s="335">
        <v>0.77245936746633859</v>
      </c>
      <c r="G16" s="335">
        <v>0.79100000000000004</v>
      </c>
      <c r="H16" s="335">
        <v>0.79300000000000004</v>
      </c>
      <c r="I16" s="335">
        <v>0.79700000000000004</v>
      </c>
      <c r="J16" s="335">
        <v>0.8</v>
      </c>
      <c r="K16" s="335">
        <v>0.80200000000000005</v>
      </c>
      <c r="L16" s="335">
        <v>0.79300000000000004</v>
      </c>
      <c r="M16" s="335">
        <v>0.78500000000000003</v>
      </c>
      <c r="N16" s="335">
        <v>0.80200000000000005</v>
      </c>
      <c r="O16" s="335">
        <v>0.84799999999999998</v>
      </c>
      <c r="P16" s="336"/>
      <c r="Q16" s="569"/>
      <c r="W16" s="17"/>
    </row>
    <row r="17" spans="1:24" s="13" customFormat="1" ht="13.8">
      <c r="A17" s="402" t="s">
        <v>180</v>
      </c>
      <c r="B17" s="410">
        <v>0.64329962190135659</v>
      </c>
      <c r="C17" s="334">
        <v>0.65107070298805103</v>
      </c>
      <c r="D17" s="335">
        <v>0.65897708324606874</v>
      </c>
      <c r="E17" s="335">
        <v>0.66294435549102138</v>
      </c>
      <c r="F17" s="335">
        <v>0.6658793943164153</v>
      </c>
      <c r="G17" s="335">
        <v>0.69199999999999995</v>
      </c>
      <c r="H17" s="335">
        <v>0.69599999999999995</v>
      </c>
      <c r="I17" s="335">
        <v>0.69899999999999995</v>
      </c>
      <c r="J17" s="335">
        <v>0.72599999999999998</v>
      </c>
      <c r="K17" s="335">
        <v>0.73599999999999999</v>
      </c>
      <c r="L17" s="335">
        <v>0.72699999999999998</v>
      </c>
      <c r="M17" s="335">
        <v>0.71299999999999997</v>
      </c>
      <c r="N17" s="335">
        <v>0.71699999999999997</v>
      </c>
      <c r="O17" s="335">
        <v>0.74099999999999999</v>
      </c>
      <c r="P17" s="336"/>
      <c r="Q17" s="569"/>
      <c r="W17" s="17"/>
      <c r="X17" s="17"/>
    </row>
    <row r="18" spans="1:24" s="13" customFormat="1" ht="13.8">
      <c r="A18" s="398" t="s">
        <v>190</v>
      </c>
      <c r="B18" s="410">
        <v>0.49991532036946101</v>
      </c>
      <c r="C18" s="334">
        <v>0.50632054266529869</v>
      </c>
      <c r="D18" s="335">
        <v>0.51037268700799232</v>
      </c>
      <c r="E18" s="334">
        <v>0.51591970045665736</v>
      </c>
      <c r="F18" s="335">
        <v>0.52121435595462706</v>
      </c>
      <c r="G18" s="335">
        <v>0.52800000000000002</v>
      </c>
      <c r="H18" s="335">
        <v>0.53300000000000003</v>
      </c>
      <c r="I18" s="335">
        <v>0.53800000000000003</v>
      </c>
      <c r="J18" s="335">
        <v>0.53800000000000003</v>
      </c>
      <c r="K18" s="335">
        <v>0.54800000000000004</v>
      </c>
      <c r="L18" s="335">
        <v>0.54800000000000004</v>
      </c>
      <c r="M18" s="335">
        <v>0.54900000000000004</v>
      </c>
      <c r="N18" s="335">
        <v>0.53200000000000003</v>
      </c>
      <c r="O18" s="335">
        <v>0.55500000000000005</v>
      </c>
      <c r="P18" s="336"/>
      <c r="Q18" s="569"/>
      <c r="W18" s="17"/>
      <c r="X18" s="17"/>
    </row>
    <row r="19" spans="1:24" s="13" customFormat="1" ht="13.8">
      <c r="A19" s="402" t="s">
        <v>182</v>
      </c>
      <c r="B19" s="410">
        <v>0.55461367426092678</v>
      </c>
      <c r="C19" s="334">
        <v>0.5650703162655909</v>
      </c>
      <c r="D19" s="335">
        <v>0.57561670169739232</v>
      </c>
      <c r="E19" s="335">
        <v>0.58021424431604851</v>
      </c>
      <c r="F19" s="335">
        <v>0.58550986326183219</v>
      </c>
      <c r="G19" s="335">
        <v>0.58299999999999996</v>
      </c>
      <c r="H19" s="335">
        <v>0.58599999999999997</v>
      </c>
      <c r="I19" s="335">
        <v>0.58799999999999997</v>
      </c>
      <c r="J19" s="335">
        <v>0.57199999999999995</v>
      </c>
      <c r="K19" s="335">
        <v>0.57499999999999996</v>
      </c>
      <c r="L19" s="335">
        <v>0.56999999999999995</v>
      </c>
      <c r="M19" s="335">
        <v>0.56499999999999995</v>
      </c>
      <c r="N19" s="335">
        <v>0.56899999999999995</v>
      </c>
      <c r="O19" s="335">
        <v>0.59499999999999997</v>
      </c>
      <c r="P19" s="336"/>
      <c r="Q19" s="569"/>
      <c r="W19" s="17"/>
    </row>
    <row r="20" spans="1:24" s="13" customFormat="1" thickBot="1">
      <c r="A20" s="403" t="s">
        <v>183</v>
      </c>
      <c r="B20" s="411">
        <v>0.46091207246235327</v>
      </c>
      <c r="C20" s="337">
        <v>0.47446886659333903</v>
      </c>
      <c r="D20" s="338">
        <v>0.49056720416464311</v>
      </c>
      <c r="E20" s="338">
        <v>0.50078229110954808</v>
      </c>
      <c r="F20" s="338">
        <v>0.50874738557583188</v>
      </c>
      <c r="G20" s="338">
        <v>0.52900000000000003</v>
      </c>
      <c r="H20" s="338">
        <v>0.53200000000000003</v>
      </c>
      <c r="I20" s="338">
        <v>0.53500000000000003</v>
      </c>
      <c r="J20" s="338">
        <v>0.60199999999999998</v>
      </c>
      <c r="K20" s="338">
        <v>0.60099999999999998</v>
      </c>
      <c r="L20" s="338">
        <v>0.6</v>
      </c>
      <c r="M20" s="338">
        <v>0.59299999999999997</v>
      </c>
      <c r="N20" s="338">
        <v>0.55000000000000004</v>
      </c>
      <c r="O20" s="338">
        <v>0.59799999999999998</v>
      </c>
      <c r="P20" s="339"/>
      <c r="Q20" s="569"/>
      <c r="W20" s="17"/>
    </row>
    <row r="21" spans="1:24" s="13" customFormat="1" ht="13.8">
      <c r="A21" s="17"/>
      <c r="B21" s="17"/>
      <c r="C21" s="17"/>
      <c r="D21" s="17"/>
      <c r="E21" s="17"/>
      <c r="F21" s="17"/>
      <c r="G21" s="17"/>
      <c r="H21" s="17"/>
      <c r="I21" s="17"/>
      <c r="J21" s="17"/>
      <c r="K21" s="17"/>
      <c r="L21" s="17"/>
      <c r="M21" s="17"/>
      <c r="N21" s="17"/>
      <c r="O21" s="17"/>
      <c r="P21" s="17"/>
      <c r="Q21" s="17"/>
      <c r="R21" s="17"/>
      <c r="S21" s="17"/>
      <c r="T21" s="17"/>
      <c r="U21" s="17"/>
      <c r="V21" s="17"/>
      <c r="W21" s="17"/>
    </row>
    <row r="22" spans="1:24">
      <c r="A22" s="24"/>
      <c r="B22" s="24"/>
      <c r="C22" s="24"/>
      <c r="D22" s="24"/>
      <c r="E22" s="24"/>
      <c r="F22" s="24"/>
      <c r="G22" s="24"/>
      <c r="H22" s="24"/>
      <c r="I22" s="17"/>
      <c r="J22" s="17"/>
      <c r="K22" s="17"/>
      <c r="L22" s="17"/>
      <c r="M22" s="17"/>
      <c r="N22" s="17"/>
      <c r="O22" s="17"/>
      <c r="P22" s="17"/>
      <c r="Q22" s="24"/>
      <c r="R22" s="24"/>
      <c r="S22" s="24"/>
      <c r="T22" s="24"/>
      <c r="U22" s="24"/>
      <c r="V22" s="24"/>
      <c r="W22" s="24"/>
    </row>
    <row r="23" spans="1:24">
      <c r="A23" s="54" t="s">
        <v>185</v>
      </c>
      <c r="D23" s="24"/>
      <c r="E23" s="24"/>
      <c r="F23" s="24"/>
      <c r="G23" s="24"/>
      <c r="H23" s="24"/>
      <c r="I23" s="17"/>
      <c r="J23" s="17"/>
      <c r="K23" s="17"/>
      <c r="L23" s="17"/>
      <c r="M23" s="17"/>
      <c r="N23" s="17"/>
      <c r="O23" s="17"/>
      <c r="P23" s="17"/>
      <c r="Q23" s="24"/>
      <c r="R23" s="24"/>
      <c r="S23" s="24"/>
      <c r="T23" s="24"/>
      <c r="U23" s="24"/>
      <c r="V23" s="24"/>
      <c r="W23" s="24"/>
    </row>
    <row r="24" spans="1:24">
      <c r="A24" s="150" t="s">
        <v>636</v>
      </c>
      <c r="B24" s="150"/>
      <c r="C24" s="150"/>
      <c r="D24" s="150"/>
      <c r="E24" s="150"/>
      <c r="F24" s="150"/>
      <c r="G24" s="150"/>
      <c r="H24" s="150"/>
      <c r="I24" s="150"/>
      <c r="J24" s="17"/>
      <c r="K24" s="17"/>
      <c r="L24" s="17"/>
      <c r="M24" s="17"/>
      <c r="N24" s="17"/>
      <c r="O24" s="17"/>
      <c r="P24" s="17"/>
      <c r="Q24" s="24"/>
      <c r="R24" s="24"/>
      <c r="S24" s="24"/>
      <c r="T24" s="24"/>
      <c r="U24" s="24"/>
      <c r="V24" s="24"/>
      <c r="W24" s="24"/>
    </row>
    <row r="25" spans="1:24" s="13" customFormat="1" ht="13.2">
      <c r="A25" s="139"/>
    </row>
    <row r="26" spans="1:24">
      <c r="A26" s="24"/>
      <c r="Q26" s="24"/>
      <c r="R26" s="24"/>
      <c r="S26" s="24"/>
      <c r="T26" s="24"/>
      <c r="U26" s="24"/>
      <c r="V26" s="24"/>
      <c r="W26" s="24"/>
    </row>
    <row r="27" spans="1:24">
      <c r="A27" s="24"/>
      <c r="B27" s="24"/>
      <c r="C27" s="24"/>
      <c r="D27" s="24"/>
      <c r="E27" s="24"/>
      <c r="F27" s="24"/>
      <c r="G27" s="24"/>
      <c r="H27" s="24"/>
      <c r="I27" s="17"/>
      <c r="J27" s="17"/>
      <c r="K27" s="17"/>
      <c r="L27" s="17"/>
      <c r="M27" s="17"/>
      <c r="N27" s="17"/>
      <c r="O27" s="17"/>
      <c r="P27" s="17"/>
      <c r="Q27" s="24"/>
      <c r="R27" s="24"/>
      <c r="S27" s="24"/>
      <c r="T27" s="24"/>
      <c r="U27" s="24"/>
      <c r="V27" s="24"/>
      <c r="W27" s="24"/>
    </row>
    <row r="28" spans="1:24">
      <c r="A28" s="24"/>
      <c r="B28" s="24"/>
      <c r="C28" s="24"/>
      <c r="D28" s="24"/>
      <c r="E28" s="24"/>
      <c r="F28" s="24"/>
      <c r="G28" s="24"/>
      <c r="H28" s="24"/>
      <c r="I28" s="17"/>
      <c r="J28" s="17"/>
      <c r="K28" s="17"/>
      <c r="L28" s="17"/>
      <c r="M28" s="17"/>
      <c r="N28" s="17"/>
      <c r="O28" s="17"/>
      <c r="P28" s="17"/>
      <c r="Q28" s="24"/>
      <c r="R28" s="24"/>
      <c r="S28" s="24"/>
      <c r="T28" s="24"/>
      <c r="U28" s="24"/>
      <c r="V28" s="24"/>
      <c r="W28" s="24"/>
    </row>
    <row r="29" spans="1:24">
      <c r="A29" s="24"/>
      <c r="B29" s="24"/>
      <c r="C29" s="24"/>
      <c r="D29" s="24"/>
      <c r="E29" s="24"/>
      <c r="F29" s="24"/>
      <c r="G29" s="24"/>
      <c r="H29" s="24"/>
      <c r="I29" s="17"/>
      <c r="J29" s="17"/>
      <c r="K29" s="17"/>
      <c r="L29" s="17"/>
      <c r="M29" s="17"/>
      <c r="N29" s="17"/>
      <c r="O29" s="17"/>
      <c r="P29" s="17"/>
      <c r="Q29" s="24"/>
      <c r="R29" s="24"/>
      <c r="S29" s="24"/>
      <c r="T29" s="24"/>
      <c r="U29" s="24"/>
      <c r="V29" s="24"/>
      <c r="W29" s="24"/>
    </row>
    <row r="30" spans="1:24">
      <c r="A30" s="24"/>
      <c r="B30" s="24"/>
      <c r="C30" s="24"/>
      <c r="D30" s="24"/>
      <c r="E30" s="24"/>
      <c r="F30" s="24"/>
      <c r="G30" s="24"/>
      <c r="H30" s="24"/>
      <c r="I30" s="17"/>
      <c r="J30" s="17"/>
      <c r="K30" s="17"/>
      <c r="L30" s="17"/>
      <c r="M30" s="17"/>
      <c r="N30" s="17"/>
      <c r="O30" s="17"/>
      <c r="P30" s="17"/>
      <c r="Q30" s="24"/>
      <c r="R30" s="24"/>
      <c r="S30" s="24"/>
      <c r="T30" s="24"/>
      <c r="U30" s="24"/>
      <c r="V30" s="24"/>
      <c r="W30" s="24"/>
    </row>
    <row r="31" spans="1:24">
      <c r="A31" s="24"/>
      <c r="B31" s="24"/>
      <c r="C31" s="24"/>
      <c r="D31" s="24"/>
      <c r="E31" s="24"/>
      <c r="F31" s="24"/>
      <c r="G31" s="24"/>
      <c r="H31" s="24"/>
      <c r="I31" s="17"/>
      <c r="J31" s="17"/>
      <c r="K31" s="17"/>
      <c r="L31" s="17"/>
      <c r="M31" s="17"/>
      <c r="N31" s="17"/>
      <c r="O31" s="17"/>
      <c r="P31" s="17"/>
      <c r="Q31" s="24"/>
      <c r="R31" s="24"/>
      <c r="S31" s="24"/>
      <c r="T31" s="24"/>
      <c r="U31" s="24"/>
      <c r="V31" s="24"/>
      <c r="W31" s="24"/>
    </row>
    <row r="32" spans="1:24">
      <c r="A32" s="24"/>
      <c r="B32" s="24"/>
      <c r="C32" s="24"/>
      <c r="D32" s="24"/>
      <c r="E32" s="24"/>
      <c r="F32" s="24"/>
      <c r="G32" s="24"/>
      <c r="H32" s="24"/>
      <c r="I32" s="17"/>
      <c r="J32" s="17"/>
      <c r="K32" s="17"/>
      <c r="L32" s="17"/>
      <c r="M32" s="17"/>
      <c r="N32" s="17"/>
      <c r="O32" s="17"/>
      <c r="P32" s="17"/>
      <c r="Q32" s="24"/>
      <c r="R32" s="24"/>
      <c r="S32" s="24"/>
      <c r="T32" s="24"/>
      <c r="U32" s="24"/>
      <c r="V32" s="24"/>
      <c r="W32" s="24"/>
    </row>
    <row r="33" spans="1:23">
      <c r="A33" s="24"/>
      <c r="B33" s="24"/>
      <c r="C33" s="24"/>
      <c r="D33" s="24"/>
      <c r="E33" s="24"/>
      <c r="F33" s="24"/>
      <c r="G33" s="24"/>
      <c r="H33" s="24"/>
      <c r="I33" s="17"/>
      <c r="J33" s="17"/>
      <c r="K33" s="17"/>
      <c r="L33" s="17"/>
      <c r="M33" s="17"/>
      <c r="N33" s="17"/>
      <c r="O33" s="17"/>
      <c r="P33" s="17"/>
      <c r="Q33" s="24"/>
      <c r="R33" s="24"/>
      <c r="S33" s="24"/>
      <c r="T33" s="24"/>
      <c r="U33" s="24"/>
      <c r="V33" s="24"/>
      <c r="W33" s="24"/>
    </row>
    <row r="34" spans="1:23">
      <c r="A34" s="24"/>
      <c r="B34" s="24"/>
      <c r="C34" s="24"/>
      <c r="D34" s="24"/>
      <c r="E34" s="24"/>
      <c r="F34" s="24"/>
      <c r="G34" s="24"/>
      <c r="H34" s="24"/>
      <c r="I34" s="17"/>
      <c r="J34" s="17"/>
      <c r="K34" s="17"/>
      <c r="L34" s="17"/>
      <c r="M34" s="17"/>
      <c r="N34" s="17"/>
      <c r="O34" s="17"/>
      <c r="P34" s="17"/>
      <c r="Q34" s="24"/>
      <c r="R34" s="24"/>
      <c r="S34" s="24"/>
      <c r="T34" s="24"/>
      <c r="U34" s="24"/>
      <c r="V34" s="24"/>
      <c r="W34" s="24"/>
    </row>
    <row r="35" spans="1:23">
      <c r="A35" s="24"/>
      <c r="B35" s="24"/>
      <c r="C35" s="24"/>
      <c r="D35" s="24"/>
      <c r="E35" s="24"/>
      <c r="F35" s="24"/>
      <c r="G35" s="24"/>
      <c r="H35" s="24"/>
      <c r="I35" s="17"/>
      <c r="J35" s="17"/>
      <c r="K35" s="17"/>
      <c r="L35" s="17"/>
      <c r="M35" s="17"/>
      <c r="N35" s="17"/>
      <c r="O35" s="17"/>
      <c r="P35" s="17"/>
      <c r="Q35" s="24"/>
      <c r="R35" s="24"/>
      <c r="S35" s="24"/>
      <c r="T35" s="24"/>
      <c r="U35" s="24"/>
      <c r="V35" s="24"/>
      <c r="W35" s="24"/>
    </row>
    <row r="36" spans="1:23">
      <c r="A36" s="24"/>
      <c r="B36" s="24"/>
      <c r="C36" s="24"/>
      <c r="D36" s="24"/>
      <c r="E36" s="24"/>
      <c r="F36" s="24"/>
      <c r="G36" s="24"/>
      <c r="H36" s="24"/>
      <c r="I36" s="17"/>
      <c r="J36" s="17"/>
      <c r="K36" s="17"/>
      <c r="L36" s="17"/>
      <c r="M36" s="17"/>
      <c r="N36" s="17"/>
      <c r="O36" s="17"/>
      <c r="P36" s="17"/>
      <c r="Q36" s="24"/>
      <c r="R36" s="24"/>
      <c r="S36" s="24"/>
      <c r="T36" s="24"/>
      <c r="U36" s="24"/>
      <c r="V36" s="24"/>
      <c r="W36" s="24"/>
    </row>
    <row r="37" spans="1:23">
      <c r="A37" s="24"/>
      <c r="B37" s="24"/>
      <c r="C37" s="24"/>
      <c r="D37" s="24"/>
      <c r="E37" s="24"/>
      <c r="F37" s="24"/>
      <c r="G37" s="24"/>
      <c r="H37" s="24"/>
      <c r="I37" s="17"/>
      <c r="J37" s="17"/>
      <c r="K37" s="17"/>
      <c r="L37" s="17"/>
      <c r="M37" s="17"/>
      <c r="N37" s="17"/>
      <c r="O37" s="17"/>
      <c r="P37" s="17"/>
      <c r="Q37" s="24"/>
      <c r="R37" s="24"/>
      <c r="S37" s="24"/>
      <c r="T37" s="24"/>
      <c r="U37" s="24"/>
      <c r="V37" s="24"/>
      <c r="W37" s="24"/>
    </row>
    <row r="38" spans="1:23">
      <c r="A38" s="24"/>
      <c r="B38" s="24"/>
      <c r="C38" s="24"/>
      <c r="D38" s="24"/>
      <c r="E38" s="24"/>
      <c r="F38" s="24"/>
      <c r="G38" s="24"/>
      <c r="H38" s="24"/>
      <c r="I38" s="17"/>
      <c r="J38" s="17"/>
      <c r="K38" s="17"/>
      <c r="L38" s="17"/>
      <c r="M38" s="17"/>
      <c r="N38" s="17"/>
      <c r="O38" s="17"/>
      <c r="P38" s="17"/>
      <c r="Q38" s="24"/>
      <c r="R38" s="24"/>
      <c r="S38" s="24"/>
      <c r="T38" s="24"/>
      <c r="U38" s="24"/>
      <c r="V38" s="24"/>
      <c r="W38" s="24"/>
    </row>
    <row r="39" spans="1:23">
      <c r="A39" s="24"/>
      <c r="B39" s="24"/>
      <c r="C39" s="24"/>
      <c r="D39" s="24"/>
      <c r="E39" s="24"/>
      <c r="F39" s="24"/>
      <c r="G39" s="24"/>
      <c r="H39" s="24"/>
      <c r="I39" s="17"/>
      <c r="J39" s="17"/>
      <c r="K39" s="17"/>
      <c r="L39" s="17"/>
      <c r="M39" s="17"/>
      <c r="N39" s="17"/>
      <c r="O39" s="17"/>
      <c r="P39" s="17"/>
      <c r="Q39" s="24"/>
      <c r="R39" s="24"/>
      <c r="S39" s="24"/>
      <c r="T39" s="24"/>
      <c r="U39" s="24"/>
      <c r="V39" s="24"/>
      <c r="W39" s="24"/>
    </row>
    <row r="40" spans="1:23">
      <c r="A40" s="24"/>
      <c r="B40" s="24"/>
      <c r="C40" s="24"/>
      <c r="D40" s="24"/>
      <c r="E40" s="24"/>
      <c r="F40" s="24"/>
      <c r="G40" s="24"/>
      <c r="H40" s="24"/>
      <c r="I40" s="17"/>
      <c r="J40" s="17"/>
      <c r="K40" s="17"/>
      <c r="L40" s="17"/>
      <c r="M40" s="17"/>
      <c r="N40" s="17"/>
      <c r="O40" s="17"/>
      <c r="P40" s="17"/>
      <c r="Q40" s="24"/>
      <c r="R40" s="24"/>
      <c r="S40" s="24"/>
      <c r="T40" s="24"/>
      <c r="U40" s="24"/>
      <c r="V40" s="24"/>
      <c r="W40" s="24"/>
    </row>
    <row r="41" spans="1:23">
      <c r="A41" s="24"/>
      <c r="B41" s="24"/>
      <c r="C41" s="24"/>
      <c r="D41" s="24"/>
      <c r="E41" s="24"/>
      <c r="F41" s="24"/>
      <c r="G41" s="24"/>
      <c r="H41" s="24"/>
      <c r="I41" s="17"/>
      <c r="J41" s="17"/>
      <c r="K41" s="17"/>
      <c r="L41" s="17"/>
      <c r="M41" s="17"/>
      <c r="N41" s="17"/>
      <c r="O41" s="17"/>
      <c r="P41" s="17"/>
      <c r="Q41" s="24"/>
      <c r="R41" s="24"/>
      <c r="S41" s="24"/>
      <c r="T41" s="24"/>
      <c r="U41" s="24"/>
      <c r="V41" s="24"/>
      <c r="W41" s="24"/>
    </row>
    <row r="42" spans="1:23">
      <c r="A42" s="24"/>
      <c r="B42" s="24"/>
      <c r="C42" s="24"/>
      <c r="D42" s="24"/>
      <c r="E42" s="24"/>
      <c r="F42" s="24"/>
      <c r="G42" s="24"/>
      <c r="H42" s="24"/>
      <c r="I42" s="17"/>
      <c r="J42" s="17"/>
      <c r="K42" s="17"/>
      <c r="L42" s="17"/>
      <c r="M42" s="17"/>
      <c r="N42" s="17"/>
      <c r="O42" s="17"/>
      <c r="P42" s="17"/>
      <c r="Q42" s="24"/>
      <c r="R42" s="24"/>
      <c r="S42" s="24"/>
      <c r="T42" s="24"/>
      <c r="U42" s="24"/>
      <c r="V42" s="24"/>
      <c r="W42" s="24"/>
    </row>
    <row r="43" spans="1:23">
      <c r="A43" s="24"/>
      <c r="B43" s="24"/>
      <c r="C43" s="24"/>
      <c r="D43" s="24"/>
      <c r="E43" s="24"/>
      <c r="F43" s="24"/>
      <c r="G43" s="24"/>
      <c r="H43" s="24"/>
      <c r="I43" s="17"/>
      <c r="J43" s="17"/>
      <c r="K43" s="17"/>
      <c r="L43" s="17"/>
      <c r="M43" s="17"/>
      <c r="N43" s="17"/>
      <c r="O43" s="17"/>
      <c r="P43" s="17"/>
      <c r="Q43" s="24"/>
      <c r="R43" s="24"/>
      <c r="S43" s="24"/>
      <c r="T43" s="24"/>
      <c r="U43" s="24"/>
      <c r="V43" s="24"/>
      <c r="W43" s="24"/>
    </row>
    <row r="44" spans="1:23">
      <c r="A44" s="24"/>
      <c r="B44" s="24"/>
      <c r="C44" s="24"/>
      <c r="D44" s="24"/>
      <c r="E44" s="24"/>
      <c r="F44" s="24"/>
      <c r="G44" s="24"/>
      <c r="H44" s="24"/>
      <c r="I44" s="17"/>
      <c r="J44" s="17"/>
      <c r="K44" s="17"/>
      <c r="L44" s="17"/>
      <c r="M44" s="17"/>
      <c r="N44" s="17"/>
      <c r="O44" s="17"/>
      <c r="P44" s="17"/>
      <c r="Q44" s="24"/>
      <c r="R44" s="24"/>
      <c r="S44" s="24"/>
      <c r="T44" s="24"/>
      <c r="U44" s="24"/>
      <c r="V44" s="24"/>
      <c r="W44" s="24"/>
    </row>
    <row r="45" spans="1:23">
      <c r="A45" s="24"/>
      <c r="B45" s="24"/>
      <c r="C45" s="24"/>
      <c r="D45" s="24"/>
      <c r="E45" s="24"/>
      <c r="F45" s="24"/>
      <c r="G45" s="24"/>
      <c r="H45" s="24"/>
      <c r="I45" s="17"/>
      <c r="J45" s="17"/>
      <c r="K45" s="17"/>
      <c r="L45" s="17"/>
      <c r="M45" s="17"/>
      <c r="N45" s="17"/>
      <c r="O45" s="17"/>
      <c r="P45" s="17"/>
      <c r="Q45" s="24"/>
      <c r="R45" s="24"/>
      <c r="S45" s="24"/>
      <c r="T45" s="24"/>
      <c r="U45" s="24"/>
      <c r="V45" s="24"/>
      <c r="W45" s="24"/>
    </row>
    <row r="46" spans="1:23">
      <c r="A46" s="24"/>
      <c r="B46" s="24"/>
      <c r="C46" s="24"/>
      <c r="D46" s="24"/>
      <c r="E46" s="24"/>
      <c r="F46" s="24"/>
      <c r="G46" s="24"/>
      <c r="H46" s="24"/>
      <c r="I46" s="17"/>
      <c r="J46" s="17"/>
      <c r="K46" s="17"/>
      <c r="L46" s="17"/>
      <c r="M46" s="17"/>
      <c r="N46" s="17"/>
      <c r="O46" s="17"/>
      <c r="P46" s="17"/>
      <c r="Q46" s="24"/>
      <c r="R46" s="24"/>
      <c r="S46" s="24"/>
      <c r="T46" s="24"/>
      <c r="U46" s="24"/>
      <c r="V46" s="24"/>
      <c r="W46" s="24"/>
    </row>
    <row r="47" spans="1:23">
      <c r="A47" s="24"/>
      <c r="B47" s="24"/>
      <c r="C47" s="24"/>
      <c r="D47" s="24"/>
      <c r="E47" s="24"/>
      <c r="F47" s="24"/>
      <c r="G47" s="24"/>
      <c r="H47" s="24"/>
      <c r="I47" s="17"/>
      <c r="J47" s="17"/>
      <c r="K47" s="17"/>
      <c r="L47" s="17"/>
      <c r="M47" s="17"/>
      <c r="N47" s="17"/>
      <c r="O47" s="17"/>
      <c r="P47" s="17"/>
      <c r="Q47" s="24"/>
      <c r="R47" s="24"/>
      <c r="S47" s="24"/>
      <c r="T47" s="24"/>
      <c r="U47" s="24"/>
      <c r="V47" s="24"/>
      <c r="W47" s="24"/>
    </row>
    <row r="48" spans="1:23">
      <c r="A48" s="24"/>
      <c r="B48" s="24"/>
      <c r="C48" s="24"/>
      <c r="D48" s="24"/>
      <c r="E48" s="24"/>
      <c r="F48" s="24"/>
      <c r="G48" s="24"/>
      <c r="H48" s="24"/>
      <c r="I48" s="17"/>
      <c r="J48" s="17"/>
      <c r="K48" s="17"/>
      <c r="L48" s="17"/>
      <c r="M48" s="17"/>
      <c r="N48" s="17"/>
      <c r="O48" s="17"/>
      <c r="P48" s="17"/>
      <c r="Q48" s="24"/>
      <c r="R48" s="24"/>
      <c r="S48" s="24"/>
      <c r="T48" s="24"/>
      <c r="U48" s="24"/>
      <c r="V48" s="24"/>
      <c r="W48" s="24"/>
    </row>
    <row r="49" spans="1:23">
      <c r="A49" s="24"/>
      <c r="B49" s="24"/>
      <c r="C49" s="24"/>
      <c r="D49" s="24"/>
      <c r="E49" s="24"/>
      <c r="F49" s="24"/>
      <c r="G49" s="24"/>
      <c r="H49" s="24"/>
      <c r="I49" s="17"/>
      <c r="J49" s="17"/>
      <c r="K49" s="17"/>
      <c r="L49" s="17"/>
      <c r="M49" s="17"/>
      <c r="N49" s="17"/>
      <c r="O49" s="17"/>
      <c r="P49" s="17"/>
      <c r="Q49" s="24"/>
      <c r="R49" s="24"/>
      <c r="S49" s="24"/>
      <c r="T49" s="24"/>
      <c r="U49" s="24"/>
      <c r="V49" s="24"/>
      <c r="W49" s="24"/>
    </row>
    <row r="50" spans="1:23">
      <c r="A50" s="24"/>
      <c r="B50" s="24"/>
      <c r="C50" s="24"/>
      <c r="D50" s="24"/>
      <c r="E50" s="24"/>
      <c r="F50" s="24"/>
      <c r="G50" s="24"/>
      <c r="H50" s="24"/>
      <c r="I50" s="17"/>
      <c r="J50" s="17"/>
      <c r="K50" s="17"/>
      <c r="L50" s="17"/>
      <c r="M50" s="17"/>
      <c r="N50" s="17"/>
      <c r="O50" s="17"/>
      <c r="P50" s="17"/>
      <c r="Q50" s="24"/>
      <c r="R50" s="24"/>
      <c r="S50" s="24"/>
      <c r="T50" s="24"/>
      <c r="U50" s="24"/>
      <c r="V50" s="24"/>
      <c r="W50" s="24"/>
    </row>
    <row r="51" spans="1:23">
      <c r="A51" s="24"/>
      <c r="B51" s="24"/>
      <c r="C51" s="24"/>
      <c r="D51" s="24"/>
      <c r="E51" s="24"/>
      <c r="F51" s="24"/>
      <c r="G51" s="24"/>
      <c r="H51" s="24"/>
      <c r="I51" s="17"/>
      <c r="J51" s="17"/>
      <c r="K51" s="17"/>
      <c r="L51" s="17"/>
      <c r="M51" s="17"/>
      <c r="N51" s="17"/>
      <c r="O51" s="17"/>
      <c r="P51" s="17"/>
      <c r="Q51" s="24"/>
      <c r="R51" s="24"/>
      <c r="S51" s="24"/>
      <c r="T51" s="24"/>
      <c r="U51" s="24"/>
      <c r="V51" s="24"/>
      <c r="W51" s="24"/>
    </row>
    <row r="52" spans="1:23">
      <c r="A52" s="24"/>
      <c r="B52" s="24"/>
      <c r="C52" s="24"/>
      <c r="D52" s="24"/>
      <c r="E52" s="24"/>
      <c r="F52" s="24"/>
      <c r="G52" s="24"/>
      <c r="H52" s="24"/>
      <c r="I52" s="17"/>
      <c r="J52" s="17"/>
      <c r="K52" s="17"/>
      <c r="L52" s="17"/>
      <c r="M52" s="17"/>
      <c r="N52" s="17"/>
      <c r="O52" s="17"/>
      <c r="P52" s="17"/>
      <c r="Q52" s="24"/>
      <c r="R52" s="24"/>
      <c r="S52" s="24"/>
      <c r="T52" s="24"/>
      <c r="U52" s="24"/>
      <c r="V52" s="24"/>
      <c r="W52" s="24"/>
    </row>
    <row r="53" spans="1:23">
      <c r="A53" s="24"/>
      <c r="B53" s="24"/>
      <c r="C53" s="24"/>
      <c r="D53" s="24"/>
      <c r="E53" s="24"/>
      <c r="F53" s="24"/>
      <c r="G53" s="24"/>
      <c r="H53" s="24"/>
      <c r="I53" s="17"/>
      <c r="J53" s="17"/>
      <c r="K53" s="17"/>
      <c r="L53" s="17"/>
      <c r="M53" s="17"/>
      <c r="N53" s="17"/>
      <c r="O53" s="17"/>
      <c r="P53" s="17"/>
      <c r="Q53" s="24"/>
      <c r="R53" s="24"/>
      <c r="S53" s="24"/>
      <c r="T53" s="24"/>
      <c r="U53" s="24"/>
      <c r="V53" s="24"/>
      <c r="W53" s="24"/>
    </row>
    <row r="54" spans="1:23">
      <c r="A54" s="24"/>
      <c r="B54" s="24"/>
      <c r="C54" s="24"/>
      <c r="D54" s="24"/>
      <c r="E54" s="24"/>
      <c r="F54" s="24"/>
      <c r="G54" s="24"/>
      <c r="H54" s="24"/>
      <c r="I54" s="17"/>
      <c r="J54" s="17"/>
      <c r="K54" s="17"/>
      <c r="L54" s="17"/>
      <c r="M54" s="17"/>
      <c r="N54" s="17"/>
      <c r="O54" s="17"/>
      <c r="P54" s="17"/>
      <c r="Q54" s="24"/>
      <c r="R54" s="24"/>
      <c r="S54" s="24"/>
      <c r="T54" s="24"/>
      <c r="U54" s="24"/>
      <c r="V54" s="24"/>
      <c r="W54" s="24"/>
    </row>
    <row r="55" spans="1:23">
      <c r="A55" s="24"/>
      <c r="B55" s="24"/>
      <c r="C55" s="24"/>
      <c r="D55" s="24"/>
      <c r="E55" s="24"/>
      <c r="F55" s="24"/>
      <c r="G55" s="24"/>
      <c r="H55" s="24"/>
      <c r="I55" s="17"/>
      <c r="J55" s="17"/>
      <c r="K55" s="17"/>
      <c r="L55" s="17"/>
      <c r="M55" s="17"/>
      <c r="N55" s="17"/>
      <c r="O55" s="17"/>
      <c r="P55" s="17"/>
      <c r="Q55" s="24"/>
      <c r="R55" s="24"/>
      <c r="S55" s="24"/>
      <c r="T55" s="24"/>
      <c r="U55" s="24"/>
      <c r="V55" s="24"/>
      <c r="W55" s="24"/>
    </row>
    <row r="56" spans="1:23">
      <c r="A56" s="24"/>
      <c r="B56" s="24"/>
      <c r="C56" s="24"/>
      <c r="D56" s="24"/>
      <c r="E56" s="24"/>
      <c r="F56" s="24"/>
      <c r="G56" s="24"/>
      <c r="H56" s="24"/>
      <c r="I56" s="17"/>
      <c r="J56" s="17"/>
      <c r="K56" s="17"/>
      <c r="L56" s="17"/>
      <c r="M56" s="17"/>
      <c r="N56" s="17"/>
      <c r="O56" s="17"/>
      <c r="P56" s="17"/>
      <c r="Q56" s="24"/>
      <c r="R56" s="24"/>
      <c r="S56" s="24"/>
      <c r="T56" s="24"/>
      <c r="U56" s="24"/>
      <c r="V56" s="24"/>
      <c r="W56" s="24"/>
    </row>
    <row r="57" spans="1:23">
      <c r="A57" s="24"/>
      <c r="B57" s="24"/>
      <c r="C57" s="24"/>
      <c r="D57" s="24"/>
      <c r="E57" s="24"/>
      <c r="F57" s="24"/>
      <c r="G57" s="24"/>
      <c r="H57" s="24"/>
      <c r="I57" s="17"/>
      <c r="J57" s="17"/>
      <c r="K57" s="17"/>
      <c r="L57" s="17"/>
      <c r="M57" s="17"/>
      <c r="N57" s="17"/>
      <c r="O57" s="17"/>
      <c r="P57" s="17"/>
      <c r="Q57" s="24"/>
      <c r="R57" s="24"/>
      <c r="S57" s="24"/>
      <c r="T57" s="24"/>
      <c r="U57" s="24"/>
      <c r="V57" s="24"/>
      <c r="W57" s="24"/>
    </row>
    <row r="58" spans="1:23">
      <c r="A58" s="24"/>
      <c r="B58" s="24"/>
      <c r="C58" s="24"/>
      <c r="D58" s="24"/>
      <c r="E58" s="24"/>
      <c r="F58" s="24"/>
      <c r="G58" s="24"/>
      <c r="H58" s="24"/>
      <c r="I58" s="17"/>
      <c r="J58" s="17"/>
      <c r="K58" s="17"/>
      <c r="L58" s="17"/>
      <c r="M58" s="17"/>
      <c r="N58" s="17"/>
      <c r="O58" s="17"/>
      <c r="P58" s="17"/>
      <c r="Q58" s="24"/>
      <c r="R58" s="24"/>
      <c r="S58" s="24"/>
      <c r="T58" s="24"/>
      <c r="U58" s="24"/>
      <c r="V58" s="24"/>
      <c r="W58" s="24"/>
    </row>
    <row r="59" spans="1:23">
      <c r="A59" s="24"/>
      <c r="B59" s="24"/>
      <c r="C59" s="24"/>
      <c r="D59" s="24"/>
      <c r="E59" s="24"/>
      <c r="F59" s="24"/>
      <c r="G59" s="24"/>
      <c r="H59" s="24"/>
      <c r="I59" s="17"/>
      <c r="J59" s="17"/>
      <c r="K59" s="17"/>
      <c r="L59" s="17"/>
      <c r="M59" s="17"/>
      <c r="N59" s="17"/>
      <c r="O59" s="17"/>
      <c r="P59" s="17"/>
      <c r="Q59" s="24"/>
      <c r="R59" s="24"/>
      <c r="S59" s="24"/>
      <c r="T59" s="24"/>
      <c r="U59" s="24"/>
      <c r="V59" s="24"/>
      <c r="W59" s="24"/>
    </row>
    <row r="60" spans="1:23">
      <c r="A60" s="24"/>
      <c r="B60" s="24"/>
      <c r="C60" s="24"/>
      <c r="D60" s="24"/>
      <c r="E60" s="24"/>
      <c r="F60" s="24"/>
      <c r="G60" s="24"/>
      <c r="H60" s="24"/>
      <c r="I60" s="17"/>
      <c r="J60" s="17"/>
      <c r="K60" s="17"/>
      <c r="L60" s="17"/>
      <c r="M60" s="17"/>
      <c r="N60" s="17"/>
      <c r="O60" s="17"/>
      <c r="P60" s="17"/>
      <c r="Q60" s="24"/>
      <c r="R60" s="24"/>
      <c r="S60" s="24"/>
      <c r="T60" s="24"/>
      <c r="U60" s="24"/>
      <c r="V60" s="24"/>
      <c r="W60" s="24"/>
    </row>
    <row r="61" spans="1:23">
      <c r="A61" s="24"/>
      <c r="B61" s="24"/>
      <c r="C61" s="24"/>
      <c r="D61" s="24"/>
      <c r="E61" s="24"/>
      <c r="F61" s="24"/>
      <c r="G61" s="24"/>
      <c r="H61" s="24"/>
      <c r="I61" s="17"/>
      <c r="J61" s="17"/>
      <c r="K61" s="17"/>
      <c r="L61" s="17"/>
      <c r="M61" s="17"/>
      <c r="N61" s="17"/>
      <c r="O61" s="17"/>
      <c r="P61" s="17"/>
      <c r="Q61" s="24"/>
      <c r="R61" s="24"/>
      <c r="S61" s="24"/>
      <c r="T61" s="24"/>
      <c r="U61" s="24"/>
      <c r="V61" s="24"/>
      <c r="W61" s="24"/>
    </row>
    <row r="62" spans="1:23">
      <c r="A62" s="24"/>
      <c r="B62" s="24"/>
      <c r="C62" s="24"/>
      <c r="D62" s="24"/>
      <c r="E62" s="24"/>
      <c r="F62" s="24"/>
      <c r="G62" s="24"/>
      <c r="H62" s="24"/>
      <c r="I62" s="17"/>
      <c r="J62" s="17"/>
      <c r="K62" s="17"/>
      <c r="L62" s="17"/>
      <c r="M62" s="17"/>
      <c r="N62" s="17"/>
      <c r="O62" s="17"/>
      <c r="P62" s="17"/>
      <c r="Q62" s="24"/>
      <c r="R62" s="24"/>
      <c r="S62" s="24"/>
      <c r="T62" s="24"/>
      <c r="U62" s="24"/>
      <c r="V62" s="24"/>
      <c r="W62" s="24"/>
    </row>
    <row r="63" spans="1:23">
      <c r="A63" s="24"/>
      <c r="B63" s="24"/>
      <c r="C63" s="24"/>
      <c r="D63" s="24"/>
      <c r="E63" s="24"/>
      <c r="F63" s="24"/>
      <c r="G63" s="24"/>
      <c r="H63" s="24"/>
      <c r="I63" s="17"/>
      <c r="J63" s="17"/>
      <c r="K63" s="17"/>
      <c r="L63" s="17"/>
      <c r="M63" s="17"/>
      <c r="N63" s="17"/>
      <c r="O63" s="17"/>
      <c r="P63" s="17"/>
      <c r="Q63" s="24"/>
      <c r="R63" s="24"/>
      <c r="S63" s="24"/>
      <c r="T63" s="24"/>
      <c r="U63" s="24"/>
      <c r="V63" s="24"/>
      <c r="W63" s="24"/>
    </row>
    <row r="64" spans="1:23">
      <c r="A64" s="24"/>
      <c r="B64" s="24"/>
      <c r="C64" s="24"/>
      <c r="D64" s="24"/>
      <c r="E64" s="24"/>
      <c r="F64" s="24"/>
      <c r="G64" s="24"/>
      <c r="H64" s="24"/>
      <c r="I64" s="17"/>
      <c r="J64" s="17"/>
      <c r="K64" s="17"/>
      <c r="L64" s="17"/>
      <c r="M64" s="17"/>
      <c r="N64" s="17"/>
      <c r="O64" s="17"/>
      <c r="P64" s="17"/>
      <c r="Q64" s="24"/>
      <c r="R64" s="24"/>
      <c r="S64" s="24"/>
      <c r="T64" s="24"/>
      <c r="U64" s="24"/>
      <c r="V64" s="24"/>
      <c r="W64" s="24"/>
    </row>
    <row r="65" spans="1:23">
      <c r="A65" s="24"/>
      <c r="B65" s="24"/>
      <c r="C65" s="24"/>
      <c r="D65" s="24"/>
      <c r="E65" s="24"/>
      <c r="F65" s="24"/>
      <c r="G65" s="24"/>
      <c r="H65" s="24"/>
      <c r="I65" s="17"/>
      <c r="J65" s="17"/>
      <c r="K65" s="17"/>
      <c r="L65" s="17"/>
      <c r="M65" s="17"/>
      <c r="N65" s="17"/>
      <c r="O65" s="17"/>
      <c r="P65" s="17"/>
      <c r="Q65" s="24"/>
      <c r="R65" s="24"/>
      <c r="S65" s="24"/>
      <c r="T65" s="24"/>
      <c r="U65" s="24"/>
      <c r="V65" s="24"/>
      <c r="W65" s="24"/>
    </row>
    <row r="66" spans="1:23">
      <c r="A66" s="24"/>
      <c r="B66" s="24"/>
      <c r="C66" s="24"/>
      <c r="D66" s="24"/>
      <c r="E66" s="24"/>
      <c r="F66" s="24"/>
      <c r="G66" s="24"/>
      <c r="H66" s="24"/>
      <c r="I66" s="17"/>
      <c r="J66" s="17"/>
      <c r="K66" s="17"/>
      <c r="L66" s="17"/>
      <c r="M66" s="17"/>
      <c r="N66" s="17"/>
      <c r="O66" s="17"/>
      <c r="P66" s="17"/>
      <c r="Q66" s="24"/>
      <c r="R66" s="24"/>
      <c r="S66" s="24"/>
      <c r="T66" s="24"/>
      <c r="U66" s="24"/>
      <c r="V66" s="24"/>
      <c r="W66" s="24"/>
    </row>
    <row r="67" spans="1:23">
      <c r="A67" s="24"/>
      <c r="B67" s="24"/>
      <c r="C67" s="24"/>
      <c r="D67" s="24"/>
      <c r="E67" s="24"/>
      <c r="F67" s="24"/>
      <c r="G67" s="24"/>
      <c r="H67" s="24"/>
      <c r="I67" s="17"/>
      <c r="J67" s="17"/>
      <c r="K67" s="17"/>
      <c r="L67" s="17"/>
      <c r="M67" s="17"/>
      <c r="N67" s="17"/>
      <c r="O67" s="17"/>
      <c r="P67" s="17"/>
      <c r="Q67" s="24"/>
      <c r="R67" s="24"/>
      <c r="S67" s="24"/>
      <c r="T67" s="24"/>
      <c r="U67" s="24"/>
      <c r="V67" s="24"/>
      <c r="W67" s="24"/>
    </row>
    <row r="68" spans="1:23">
      <c r="A68" s="24"/>
      <c r="B68" s="24"/>
      <c r="C68" s="24"/>
      <c r="D68" s="24"/>
      <c r="E68" s="24"/>
      <c r="F68" s="24"/>
      <c r="G68" s="24"/>
      <c r="H68" s="24"/>
      <c r="I68" s="17"/>
      <c r="J68" s="17"/>
      <c r="K68" s="17"/>
      <c r="L68" s="17"/>
      <c r="M68" s="17"/>
      <c r="N68" s="17"/>
      <c r="O68" s="17"/>
      <c r="P68" s="17"/>
      <c r="Q68" s="24"/>
      <c r="R68" s="24"/>
      <c r="S68" s="24"/>
      <c r="T68" s="24"/>
      <c r="U68" s="24"/>
      <c r="V68" s="24"/>
      <c r="W68" s="24"/>
    </row>
    <row r="69" spans="1:23">
      <c r="A69" s="24"/>
      <c r="B69" s="24"/>
      <c r="C69" s="24"/>
      <c r="D69" s="24"/>
      <c r="E69" s="24"/>
      <c r="F69" s="24"/>
      <c r="G69" s="24"/>
      <c r="H69" s="24"/>
      <c r="I69" s="17"/>
      <c r="J69" s="17"/>
      <c r="K69" s="17"/>
      <c r="L69" s="17"/>
      <c r="M69" s="17"/>
      <c r="N69" s="17"/>
      <c r="O69" s="17"/>
      <c r="P69" s="17"/>
      <c r="Q69" s="24"/>
      <c r="R69" s="24"/>
      <c r="S69" s="24"/>
      <c r="T69" s="24"/>
      <c r="U69" s="24"/>
      <c r="V69" s="24"/>
      <c r="W69" s="24"/>
    </row>
    <row r="70" spans="1:23">
      <c r="A70" s="24"/>
      <c r="B70" s="24"/>
      <c r="C70" s="24"/>
      <c r="D70" s="24"/>
      <c r="E70" s="24"/>
      <c r="F70" s="24"/>
      <c r="G70" s="24"/>
      <c r="H70" s="24"/>
      <c r="I70" s="17"/>
      <c r="J70" s="17"/>
      <c r="K70" s="17"/>
      <c r="L70" s="17"/>
      <c r="M70" s="17"/>
      <c r="N70" s="17"/>
      <c r="O70" s="17"/>
      <c r="P70" s="17"/>
      <c r="Q70" s="24"/>
      <c r="R70" s="24"/>
      <c r="S70" s="24"/>
      <c r="T70" s="24"/>
      <c r="U70" s="24"/>
      <c r="V70" s="24"/>
      <c r="W70" s="24"/>
    </row>
    <row r="71" spans="1:23">
      <c r="A71" s="24"/>
      <c r="B71" s="24"/>
      <c r="C71" s="24"/>
      <c r="D71" s="24"/>
      <c r="E71" s="24"/>
      <c r="F71" s="24"/>
      <c r="G71" s="24"/>
      <c r="H71" s="24"/>
      <c r="I71" s="17"/>
      <c r="J71" s="17"/>
      <c r="K71" s="17"/>
      <c r="L71" s="17"/>
      <c r="M71" s="17"/>
      <c r="N71" s="17"/>
      <c r="O71" s="17"/>
      <c r="P71" s="17"/>
      <c r="Q71" s="24"/>
      <c r="R71" s="24"/>
      <c r="S71" s="24"/>
      <c r="T71" s="24"/>
      <c r="U71" s="24"/>
      <c r="V71" s="24"/>
      <c r="W71" s="24"/>
    </row>
    <row r="72" spans="1:23">
      <c r="A72" s="24"/>
      <c r="B72" s="24"/>
      <c r="C72" s="24"/>
      <c r="D72" s="24"/>
      <c r="E72" s="24"/>
      <c r="F72" s="24"/>
      <c r="G72" s="24"/>
      <c r="H72" s="24"/>
      <c r="I72" s="17"/>
      <c r="J72" s="17"/>
      <c r="K72" s="17"/>
      <c r="L72" s="17"/>
      <c r="M72" s="17"/>
      <c r="N72" s="17"/>
      <c r="O72" s="17"/>
      <c r="P72" s="17"/>
      <c r="Q72" s="24"/>
      <c r="R72" s="24"/>
      <c r="S72" s="24"/>
      <c r="T72" s="24"/>
      <c r="U72" s="24"/>
      <c r="V72" s="24"/>
      <c r="W72" s="24"/>
    </row>
    <row r="73" spans="1:23">
      <c r="A73" s="24"/>
      <c r="B73" s="24"/>
      <c r="C73" s="24"/>
      <c r="D73" s="24"/>
      <c r="E73" s="24"/>
      <c r="F73" s="24"/>
      <c r="G73" s="24"/>
      <c r="H73" s="24"/>
      <c r="I73" s="17"/>
      <c r="J73" s="17"/>
      <c r="K73" s="17"/>
      <c r="L73" s="17"/>
      <c r="M73" s="17"/>
      <c r="N73" s="17"/>
      <c r="O73" s="17"/>
      <c r="P73" s="17"/>
      <c r="Q73" s="24"/>
      <c r="R73" s="24"/>
      <c r="S73" s="24"/>
      <c r="T73" s="24"/>
      <c r="U73" s="24"/>
      <c r="V73" s="24"/>
      <c r="W73" s="24"/>
    </row>
    <row r="74" spans="1:23">
      <c r="A74" s="24"/>
      <c r="B74" s="24"/>
      <c r="C74" s="24"/>
      <c r="D74" s="24"/>
      <c r="E74" s="24"/>
      <c r="F74" s="24"/>
      <c r="G74" s="24"/>
      <c r="H74" s="24"/>
      <c r="I74" s="17"/>
      <c r="J74" s="17"/>
      <c r="K74" s="17"/>
      <c r="L74" s="17"/>
      <c r="M74" s="17"/>
      <c r="N74" s="17"/>
      <c r="O74" s="17"/>
      <c r="P74" s="17"/>
      <c r="Q74" s="24"/>
      <c r="R74" s="24"/>
      <c r="S74" s="24"/>
      <c r="T74" s="24"/>
      <c r="U74" s="24"/>
      <c r="V74" s="24"/>
      <c r="W74" s="24"/>
    </row>
    <row r="75" spans="1:23">
      <c r="A75" s="24"/>
      <c r="B75" s="24"/>
      <c r="C75" s="24"/>
      <c r="D75" s="24"/>
      <c r="E75" s="24"/>
      <c r="F75" s="24"/>
      <c r="G75" s="24"/>
      <c r="H75" s="24"/>
      <c r="I75" s="17"/>
      <c r="J75" s="17"/>
      <c r="K75" s="17"/>
      <c r="L75" s="17"/>
      <c r="M75" s="17"/>
      <c r="N75" s="17"/>
      <c r="O75" s="17"/>
      <c r="P75" s="17"/>
      <c r="Q75" s="24"/>
      <c r="R75" s="24"/>
      <c r="S75" s="24"/>
      <c r="T75" s="24"/>
      <c r="U75" s="24"/>
      <c r="V75" s="24"/>
      <c r="W75" s="24"/>
    </row>
    <row r="76" spans="1:23">
      <c r="A76" s="24"/>
      <c r="B76" s="24"/>
      <c r="C76" s="24"/>
      <c r="D76" s="24"/>
      <c r="E76" s="24"/>
      <c r="F76" s="24"/>
      <c r="G76" s="24"/>
      <c r="H76" s="24"/>
      <c r="I76" s="17"/>
      <c r="J76" s="17"/>
      <c r="K76" s="17"/>
      <c r="L76" s="17"/>
      <c r="M76" s="17"/>
      <c r="N76" s="17"/>
      <c r="O76" s="17"/>
      <c r="P76" s="17"/>
      <c r="Q76" s="24"/>
      <c r="R76" s="24"/>
      <c r="S76" s="24"/>
      <c r="T76" s="24"/>
      <c r="U76" s="24"/>
      <c r="V76" s="24"/>
      <c r="W76" s="24"/>
    </row>
    <row r="77" spans="1:23">
      <c r="A77" s="24"/>
      <c r="B77" s="24"/>
      <c r="C77" s="24"/>
      <c r="D77" s="24"/>
      <c r="E77" s="24"/>
      <c r="F77" s="24"/>
      <c r="G77" s="24"/>
      <c r="H77" s="24"/>
      <c r="I77" s="17"/>
      <c r="J77" s="17"/>
      <c r="K77" s="17"/>
      <c r="L77" s="17"/>
      <c r="M77" s="17"/>
      <c r="N77" s="17"/>
      <c r="O77" s="17"/>
      <c r="P77" s="17"/>
      <c r="Q77" s="24"/>
      <c r="R77" s="24"/>
      <c r="S77" s="24"/>
      <c r="T77" s="24"/>
      <c r="U77" s="24"/>
      <c r="V77" s="24"/>
      <c r="W77" s="24"/>
    </row>
    <row r="78" spans="1:23">
      <c r="A78" s="24"/>
      <c r="B78" s="24"/>
      <c r="C78" s="24"/>
      <c r="D78" s="24"/>
      <c r="E78" s="24"/>
      <c r="F78" s="24"/>
      <c r="G78" s="24"/>
      <c r="H78" s="24"/>
      <c r="I78" s="17"/>
      <c r="J78" s="17"/>
      <c r="K78" s="17"/>
      <c r="L78" s="17"/>
      <c r="M78" s="17"/>
      <c r="N78" s="17"/>
      <c r="O78" s="17"/>
      <c r="P78" s="17"/>
      <c r="Q78" s="24"/>
      <c r="R78" s="24"/>
      <c r="S78" s="24"/>
      <c r="T78" s="24"/>
      <c r="U78" s="24"/>
      <c r="V78" s="24"/>
      <c r="W78" s="24"/>
    </row>
    <row r="79" spans="1:23">
      <c r="A79" s="24"/>
      <c r="B79" s="24"/>
      <c r="C79" s="24"/>
      <c r="D79" s="24"/>
      <c r="E79" s="24"/>
      <c r="F79" s="24"/>
      <c r="G79" s="24"/>
      <c r="H79" s="24"/>
      <c r="I79" s="17"/>
      <c r="J79" s="17"/>
      <c r="K79" s="17"/>
      <c r="L79" s="17"/>
      <c r="M79" s="17"/>
      <c r="N79" s="17"/>
      <c r="O79" s="17"/>
      <c r="P79" s="17"/>
      <c r="Q79" s="24"/>
      <c r="R79" s="24"/>
      <c r="S79" s="24"/>
      <c r="T79" s="24"/>
      <c r="U79" s="24"/>
      <c r="V79" s="24"/>
      <c r="W79" s="24"/>
    </row>
    <row r="80" spans="1:23">
      <c r="A80" s="24"/>
      <c r="B80" s="24"/>
      <c r="C80" s="24"/>
      <c r="D80" s="24"/>
      <c r="E80" s="24"/>
      <c r="F80" s="24"/>
      <c r="G80" s="24"/>
      <c r="H80" s="24"/>
      <c r="I80" s="17"/>
      <c r="J80" s="17"/>
      <c r="K80" s="17"/>
      <c r="L80" s="17"/>
      <c r="M80" s="17"/>
      <c r="N80" s="17"/>
      <c r="O80" s="17"/>
      <c r="P80" s="17"/>
      <c r="Q80" s="24"/>
      <c r="R80" s="24"/>
      <c r="S80" s="24"/>
      <c r="T80" s="24"/>
      <c r="U80" s="24"/>
      <c r="V80" s="24"/>
      <c r="W80" s="24"/>
    </row>
    <row r="81" spans="1:23">
      <c r="A81" s="24"/>
      <c r="B81" s="24"/>
      <c r="C81" s="24"/>
      <c r="D81" s="24"/>
      <c r="E81" s="24"/>
      <c r="F81" s="24"/>
      <c r="G81" s="24"/>
      <c r="H81" s="24"/>
      <c r="I81" s="17"/>
      <c r="J81" s="17"/>
      <c r="K81" s="17"/>
      <c r="L81" s="17"/>
      <c r="M81" s="17"/>
      <c r="N81" s="17"/>
      <c r="O81" s="17"/>
      <c r="P81" s="17"/>
      <c r="Q81" s="24"/>
      <c r="R81" s="24"/>
      <c r="S81" s="24"/>
      <c r="T81" s="24"/>
      <c r="U81" s="24"/>
      <c r="V81" s="24"/>
      <c r="W81" s="24"/>
    </row>
    <row r="82" spans="1:23">
      <c r="A82" s="24"/>
      <c r="B82" s="24"/>
      <c r="C82" s="24"/>
      <c r="D82" s="24"/>
      <c r="E82" s="24"/>
      <c r="F82" s="24"/>
      <c r="G82" s="24"/>
      <c r="H82" s="24"/>
      <c r="I82" s="17"/>
      <c r="J82" s="17"/>
      <c r="K82" s="17"/>
      <c r="L82" s="17"/>
      <c r="M82" s="17"/>
      <c r="N82" s="17"/>
      <c r="O82" s="17"/>
      <c r="P82" s="17"/>
      <c r="Q82" s="24"/>
      <c r="R82" s="24"/>
      <c r="S82" s="24"/>
      <c r="T82" s="24"/>
      <c r="U82" s="24"/>
      <c r="V82" s="24"/>
      <c r="W82" s="24"/>
    </row>
    <row r="83" spans="1:23">
      <c r="A83" s="24"/>
      <c r="B83" s="24"/>
      <c r="C83" s="24"/>
      <c r="D83" s="24"/>
      <c r="E83" s="24"/>
      <c r="F83" s="24"/>
      <c r="G83" s="24"/>
      <c r="H83" s="24"/>
      <c r="I83" s="17"/>
      <c r="J83" s="17"/>
      <c r="K83" s="17"/>
      <c r="L83" s="17"/>
      <c r="M83" s="17"/>
      <c r="N83" s="17"/>
      <c r="O83" s="17"/>
      <c r="P83" s="17"/>
      <c r="Q83" s="24"/>
      <c r="R83" s="24"/>
      <c r="S83" s="24"/>
      <c r="T83" s="24"/>
      <c r="U83" s="24"/>
      <c r="V83" s="24"/>
      <c r="W83" s="24"/>
    </row>
    <row r="84" spans="1:23">
      <c r="A84" s="24"/>
      <c r="B84" s="24"/>
      <c r="C84" s="24"/>
      <c r="D84" s="24"/>
      <c r="E84" s="24"/>
      <c r="F84" s="24"/>
      <c r="G84" s="24"/>
      <c r="H84" s="24"/>
      <c r="I84" s="17"/>
      <c r="J84" s="17"/>
      <c r="K84" s="17"/>
      <c r="L84" s="17"/>
      <c r="M84" s="17"/>
      <c r="N84" s="17"/>
      <c r="O84" s="17"/>
      <c r="P84" s="17"/>
      <c r="Q84" s="24"/>
      <c r="R84" s="24"/>
      <c r="S84" s="24"/>
      <c r="T84" s="24"/>
      <c r="U84" s="24"/>
      <c r="V84" s="24"/>
      <c r="W84" s="24"/>
    </row>
    <row r="85" spans="1:23">
      <c r="A85" s="24"/>
      <c r="B85" s="24"/>
      <c r="C85" s="24"/>
      <c r="D85" s="24"/>
      <c r="E85" s="24"/>
      <c r="F85" s="24"/>
      <c r="G85" s="24"/>
      <c r="H85" s="24"/>
      <c r="I85" s="17"/>
      <c r="J85" s="17"/>
      <c r="K85" s="17"/>
      <c r="L85" s="17"/>
      <c r="M85" s="17"/>
      <c r="N85" s="17"/>
      <c r="O85" s="17"/>
      <c r="P85" s="17"/>
      <c r="Q85" s="24"/>
      <c r="R85" s="24"/>
      <c r="S85" s="24"/>
      <c r="T85" s="24"/>
      <c r="U85" s="24"/>
      <c r="V85" s="24"/>
      <c r="W85" s="24"/>
    </row>
    <row r="86" spans="1:23">
      <c r="A86" s="24"/>
      <c r="B86" s="24"/>
      <c r="C86" s="24"/>
      <c r="D86" s="24"/>
      <c r="E86" s="24"/>
      <c r="F86" s="24"/>
      <c r="G86" s="24"/>
      <c r="H86" s="24"/>
      <c r="I86" s="17"/>
      <c r="J86" s="17"/>
      <c r="K86" s="17"/>
      <c r="L86" s="17"/>
      <c r="M86" s="17"/>
      <c r="N86" s="17"/>
      <c r="O86" s="17"/>
      <c r="P86" s="17"/>
      <c r="Q86" s="24"/>
      <c r="R86" s="24"/>
      <c r="S86" s="24"/>
      <c r="T86" s="24"/>
      <c r="U86" s="24"/>
      <c r="V86" s="24"/>
      <c r="W86" s="24"/>
    </row>
    <row r="87" spans="1:23">
      <c r="A87" s="24"/>
      <c r="B87" s="24"/>
      <c r="C87" s="24"/>
      <c r="D87" s="24"/>
      <c r="E87" s="24"/>
      <c r="F87" s="24"/>
      <c r="G87" s="24"/>
      <c r="H87" s="24"/>
      <c r="I87" s="17"/>
      <c r="J87" s="17"/>
      <c r="K87" s="17"/>
      <c r="L87" s="17"/>
      <c r="M87" s="17"/>
      <c r="N87" s="17"/>
      <c r="O87" s="17"/>
      <c r="P87" s="17"/>
      <c r="Q87" s="24"/>
      <c r="R87" s="24"/>
      <c r="S87" s="24"/>
      <c r="T87" s="24"/>
      <c r="U87" s="24"/>
      <c r="V87" s="24"/>
      <c r="W87" s="24"/>
    </row>
    <row r="88" spans="1:23">
      <c r="A88" s="24"/>
      <c r="B88" s="24"/>
      <c r="C88" s="24"/>
      <c r="D88" s="24"/>
      <c r="E88" s="24"/>
      <c r="F88" s="24"/>
      <c r="G88" s="24"/>
      <c r="H88" s="24"/>
      <c r="I88" s="17"/>
      <c r="J88" s="17"/>
      <c r="K88" s="17"/>
      <c r="L88" s="17"/>
      <c r="M88" s="17"/>
      <c r="N88" s="17"/>
      <c r="O88" s="17"/>
      <c r="P88" s="17"/>
      <c r="Q88" s="24"/>
      <c r="R88" s="24"/>
      <c r="S88" s="24"/>
      <c r="T88" s="24"/>
      <c r="U88" s="24"/>
      <c r="V88" s="24"/>
      <c r="W88" s="24"/>
    </row>
    <row r="89" spans="1:23">
      <c r="A89" s="24"/>
      <c r="B89" s="24"/>
      <c r="C89" s="24"/>
      <c r="D89" s="24"/>
      <c r="E89" s="24"/>
      <c r="F89" s="24"/>
      <c r="G89" s="24"/>
      <c r="H89" s="24"/>
      <c r="I89" s="17"/>
      <c r="J89" s="17"/>
      <c r="K89" s="17"/>
      <c r="L89" s="17"/>
      <c r="M89" s="17"/>
      <c r="N89" s="17"/>
      <c r="O89" s="17"/>
      <c r="P89" s="17"/>
      <c r="Q89" s="24"/>
      <c r="R89" s="24"/>
      <c r="S89" s="24"/>
      <c r="T89" s="24"/>
      <c r="U89" s="24"/>
      <c r="V89" s="24"/>
      <c r="W89" s="24"/>
    </row>
    <row r="90" spans="1:23">
      <c r="A90" s="24"/>
      <c r="B90" s="24"/>
      <c r="C90" s="24"/>
      <c r="D90" s="24"/>
      <c r="E90" s="24"/>
      <c r="F90" s="24"/>
      <c r="G90" s="24"/>
      <c r="H90" s="24"/>
      <c r="I90" s="17"/>
      <c r="J90" s="17"/>
      <c r="K90" s="17"/>
      <c r="L90" s="17"/>
      <c r="M90" s="17"/>
      <c r="N90" s="17"/>
      <c r="O90" s="17"/>
      <c r="P90" s="17"/>
      <c r="Q90" s="24"/>
      <c r="R90" s="24"/>
      <c r="S90" s="24"/>
      <c r="T90" s="24"/>
      <c r="U90" s="24"/>
      <c r="V90" s="24"/>
      <c r="W90" s="24"/>
    </row>
    <row r="91" spans="1:23">
      <c r="A91" s="24"/>
      <c r="B91" s="24"/>
      <c r="C91" s="24"/>
      <c r="D91" s="24"/>
      <c r="E91" s="24"/>
      <c r="F91" s="24"/>
      <c r="G91" s="24"/>
      <c r="H91" s="24"/>
      <c r="I91" s="17"/>
      <c r="J91" s="17"/>
      <c r="K91" s="17"/>
      <c r="L91" s="17"/>
      <c r="M91" s="17"/>
      <c r="N91" s="17"/>
      <c r="O91" s="17"/>
      <c r="P91" s="17"/>
      <c r="Q91" s="24"/>
      <c r="R91" s="24"/>
      <c r="S91" s="24"/>
      <c r="T91" s="24"/>
      <c r="U91" s="24"/>
      <c r="V91" s="24"/>
      <c r="W91" s="24"/>
    </row>
    <row r="92" spans="1:23">
      <c r="A92" s="24"/>
      <c r="B92" s="24"/>
      <c r="C92" s="24"/>
      <c r="D92" s="24"/>
      <c r="E92" s="24"/>
      <c r="F92" s="24"/>
      <c r="G92" s="24"/>
      <c r="H92" s="24"/>
      <c r="I92" s="17"/>
      <c r="J92" s="17"/>
      <c r="K92" s="17"/>
      <c r="L92" s="17"/>
      <c r="M92" s="17"/>
      <c r="N92" s="17"/>
      <c r="O92" s="17"/>
      <c r="P92" s="17"/>
      <c r="Q92" s="24"/>
      <c r="R92" s="24"/>
      <c r="S92" s="24"/>
      <c r="T92" s="24"/>
      <c r="U92" s="24"/>
      <c r="V92" s="24"/>
      <c r="W92" s="24"/>
    </row>
    <row r="93" spans="1:23">
      <c r="A93" s="24"/>
      <c r="B93" s="24"/>
      <c r="C93" s="24"/>
      <c r="D93" s="24"/>
      <c r="E93" s="24"/>
      <c r="F93" s="24"/>
      <c r="G93" s="24"/>
      <c r="H93" s="24"/>
      <c r="I93" s="17"/>
      <c r="J93" s="17"/>
      <c r="K93" s="17"/>
      <c r="L93" s="17"/>
      <c r="M93" s="17"/>
      <c r="N93" s="17"/>
      <c r="O93" s="17"/>
      <c r="P93" s="17"/>
      <c r="Q93" s="24"/>
      <c r="R93" s="24"/>
      <c r="S93" s="24"/>
      <c r="T93" s="24"/>
      <c r="U93" s="24"/>
      <c r="V93" s="24"/>
      <c r="W93" s="24"/>
    </row>
    <row r="94" spans="1:23">
      <c r="A94" s="24"/>
      <c r="B94" s="24"/>
      <c r="C94" s="24"/>
      <c r="D94" s="24"/>
      <c r="E94" s="24"/>
      <c r="F94" s="24"/>
      <c r="G94" s="24"/>
      <c r="H94" s="24"/>
      <c r="I94" s="17"/>
      <c r="J94" s="17"/>
      <c r="K94" s="17"/>
      <c r="L94" s="17"/>
      <c r="M94" s="17"/>
      <c r="N94" s="17"/>
      <c r="O94" s="17"/>
      <c r="P94" s="17"/>
      <c r="Q94" s="24"/>
      <c r="R94" s="24"/>
      <c r="S94" s="24"/>
      <c r="T94" s="24"/>
      <c r="U94" s="24"/>
      <c r="V94" s="24"/>
      <c r="W94" s="24"/>
    </row>
    <row r="95" spans="1:23">
      <c r="A95" s="24"/>
      <c r="B95" s="24"/>
      <c r="C95" s="24"/>
      <c r="D95" s="24"/>
      <c r="E95" s="24"/>
      <c r="F95" s="24"/>
      <c r="G95" s="24"/>
      <c r="H95" s="24"/>
      <c r="I95" s="17"/>
      <c r="J95" s="17"/>
      <c r="K95" s="17"/>
      <c r="L95" s="17"/>
      <c r="M95" s="17"/>
      <c r="N95" s="17"/>
      <c r="O95" s="17"/>
      <c r="P95" s="17"/>
      <c r="Q95" s="24"/>
      <c r="R95" s="24"/>
      <c r="S95" s="24"/>
      <c r="T95" s="24"/>
      <c r="U95" s="24"/>
      <c r="V95" s="24"/>
      <c r="W95" s="24"/>
    </row>
    <row r="96" spans="1:23">
      <c r="A96" s="24"/>
      <c r="B96" s="24"/>
      <c r="C96" s="24"/>
      <c r="D96" s="24"/>
      <c r="E96" s="24"/>
      <c r="F96" s="24"/>
      <c r="G96" s="24"/>
      <c r="H96" s="24"/>
      <c r="I96" s="17"/>
      <c r="J96" s="17"/>
      <c r="K96" s="17"/>
      <c r="L96" s="17"/>
      <c r="M96" s="17"/>
      <c r="N96" s="17"/>
      <c r="O96" s="17"/>
      <c r="P96" s="17"/>
      <c r="Q96" s="24"/>
      <c r="R96" s="24"/>
      <c r="S96" s="24"/>
      <c r="T96" s="24"/>
      <c r="U96" s="24"/>
      <c r="V96" s="24"/>
      <c r="W96" s="24"/>
    </row>
    <row r="97" spans="1:23">
      <c r="A97" s="24"/>
      <c r="B97" s="24"/>
      <c r="C97" s="24"/>
      <c r="D97" s="24"/>
      <c r="E97" s="24"/>
      <c r="F97" s="24"/>
      <c r="G97" s="24"/>
      <c r="H97" s="24"/>
      <c r="I97" s="17"/>
      <c r="J97" s="17"/>
      <c r="K97" s="17"/>
      <c r="L97" s="17"/>
      <c r="M97" s="17"/>
      <c r="N97" s="17"/>
      <c r="O97" s="17"/>
      <c r="P97" s="17"/>
      <c r="Q97" s="24"/>
      <c r="R97" s="24"/>
      <c r="S97" s="24"/>
      <c r="T97" s="24"/>
      <c r="U97" s="24"/>
      <c r="V97" s="24"/>
      <c r="W97" s="24"/>
    </row>
    <row r="98" spans="1:23">
      <c r="A98" s="24"/>
      <c r="B98" s="24"/>
      <c r="C98" s="24"/>
      <c r="D98" s="24"/>
      <c r="E98" s="24"/>
      <c r="F98" s="24"/>
      <c r="G98" s="24"/>
      <c r="H98" s="24"/>
      <c r="I98" s="17"/>
      <c r="J98" s="17"/>
      <c r="K98" s="17"/>
      <c r="L98" s="17"/>
      <c r="M98" s="17"/>
      <c r="N98" s="17"/>
      <c r="O98" s="17"/>
      <c r="P98" s="17"/>
      <c r="Q98" s="24"/>
      <c r="R98" s="24"/>
      <c r="S98" s="24"/>
      <c r="T98" s="24"/>
      <c r="U98" s="24"/>
      <c r="V98" s="24"/>
      <c r="W98" s="24"/>
    </row>
    <row r="99" spans="1:23">
      <c r="A99" s="24"/>
      <c r="B99" s="24"/>
      <c r="C99" s="24"/>
      <c r="D99" s="24"/>
      <c r="E99" s="24"/>
      <c r="F99" s="24"/>
      <c r="G99" s="24"/>
      <c r="H99" s="24"/>
      <c r="I99" s="17"/>
      <c r="J99" s="17"/>
      <c r="K99" s="17"/>
      <c r="L99" s="17"/>
      <c r="M99" s="17"/>
      <c r="N99" s="17"/>
      <c r="O99" s="17"/>
      <c r="P99" s="17"/>
      <c r="Q99" s="24"/>
      <c r="R99" s="24"/>
      <c r="S99" s="24"/>
      <c r="T99" s="24"/>
      <c r="U99" s="24"/>
      <c r="V99" s="24"/>
      <c r="W99" s="24"/>
    </row>
    <row r="100" spans="1:23">
      <c r="A100" s="24"/>
      <c r="B100" s="24"/>
      <c r="C100" s="24"/>
      <c r="D100" s="24"/>
      <c r="E100" s="24"/>
      <c r="F100" s="24"/>
      <c r="G100" s="24"/>
      <c r="H100" s="24"/>
      <c r="I100" s="17"/>
      <c r="J100" s="17"/>
      <c r="K100" s="17"/>
      <c r="L100" s="17"/>
      <c r="M100" s="17"/>
      <c r="N100" s="17"/>
      <c r="O100" s="17"/>
      <c r="P100" s="17"/>
      <c r="Q100" s="24"/>
      <c r="R100" s="24"/>
      <c r="S100" s="24"/>
      <c r="T100" s="24"/>
      <c r="U100" s="24"/>
      <c r="V100" s="24"/>
      <c r="W100" s="24"/>
    </row>
    <row r="101" spans="1:23">
      <c r="A101" s="24"/>
      <c r="B101" s="24"/>
      <c r="C101" s="24"/>
      <c r="D101" s="24"/>
      <c r="E101" s="24"/>
      <c r="F101" s="24"/>
      <c r="G101" s="24"/>
      <c r="H101" s="24"/>
      <c r="I101" s="17"/>
      <c r="J101" s="17"/>
      <c r="K101" s="17"/>
      <c r="L101" s="17"/>
      <c r="M101" s="17"/>
      <c r="N101" s="17"/>
      <c r="O101" s="17"/>
      <c r="P101" s="17"/>
      <c r="Q101" s="24"/>
      <c r="R101" s="24"/>
      <c r="S101" s="24"/>
      <c r="T101" s="24"/>
      <c r="U101" s="24"/>
      <c r="V101" s="24"/>
      <c r="W101" s="24"/>
    </row>
    <row r="102" spans="1:23">
      <c r="A102" s="24"/>
      <c r="B102" s="24"/>
      <c r="C102" s="24"/>
      <c r="D102" s="24"/>
      <c r="E102" s="24"/>
      <c r="F102" s="24"/>
      <c r="G102" s="24"/>
      <c r="H102" s="24"/>
      <c r="I102" s="17"/>
      <c r="J102" s="17"/>
      <c r="K102" s="17"/>
      <c r="L102" s="17"/>
      <c r="M102" s="17"/>
      <c r="N102" s="17"/>
      <c r="O102" s="17"/>
      <c r="P102" s="17"/>
      <c r="Q102" s="24"/>
      <c r="R102" s="24"/>
      <c r="S102" s="24"/>
      <c r="T102" s="24"/>
      <c r="U102" s="24"/>
      <c r="V102" s="24"/>
      <c r="W102" s="24"/>
    </row>
    <row r="103" spans="1:23">
      <c r="A103" s="24"/>
      <c r="B103" s="24"/>
      <c r="C103" s="24"/>
      <c r="D103" s="24"/>
      <c r="E103" s="24"/>
      <c r="F103" s="24"/>
      <c r="G103" s="24"/>
      <c r="H103" s="24"/>
      <c r="I103" s="17"/>
      <c r="J103" s="17"/>
      <c r="K103" s="17"/>
      <c r="L103" s="17"/>
      <c r="M103" s="17"/>
      <c r="N103" s="17"/>
      <c r="O103" s="17"/>
      <c r="P103" s="17"/>
      <c r="Q103" s="24"/>
      <c r="R103" s="24"/>
      <c r="S103" s="24"/>
      <c r="T103" s="24"/>
      <c r="U103" s="24"/>
      <c r="V103" s="24"/>
      <c r="W103" s="24"/>
    </row>
    <row r="104" spans="1:23">
      <c r="A104" s="24"/>
      <c r="B104" s="24"/>
      <c r="C104" s="24"/>
      <c r="D104" s="24"/>
      <c r="E104" s="24"/>
      <c r="F104" s="24"/>
      <c r="G104" s="24"/>
      <c r="H104" s="24"/>
      <c r="I104" s="17"/>
      <c r="J104" s="17"/>
      <c r="K104" s="17"/>
      <c r="L104" s="17"/>
      <c r="M104" s="17"/>
      <c r="N104" s="17"/>
      <c r="O104" s="17"/>
      <c r="P104" s="17"/>
      <c r="Q104" s="24"/>
      <c r="R104" s="24"/>
      <c r="S104" s="24"/>
      <c r="T104" s="24"/>
      <c r="U104" s="24"/>
      <c r="V104" s="24"/>
      <c r="W104" s="24"/>
    </row>
    <row r="105" spans="1:23">
      <c r="A105" s="24"/>
      <c r="B105" s="24"/>
      <c r="C105" s="24"/>
      <c r="D105" s="24"/>
      <c r="E105" s="24"/>
      <c r="F105" s="24"/>
      <c r="G105" s="24"/>
      <c r="H105" s="24"/>
      <c r="I105" s="17"/>
      <c r="J105" s="17"/>
      <c r="K105" s="17"/>
      <c r="L105" s="17"/>
      <c r="M105" s="17"/>
      <c r="N105" s="17"/>
      <c r="O105" s="17"/>
      <c r="P105" s="17"/>
      <c r="Q105" s="24"/>
      <c r="R105" s="24"/>
      <c r="S105" s="24"/>
      <c r="T105" s="24"/>
      <c r="U105" s="24"/>
      <c r="V105" s="24"/>
      <c r="W105" s="24"/>
    </row>
    <row r="106" spans="1:23">
      <c r="A106" s="24"/>
      <c r="B106" s="24"/>
      <c r="C106" s="24"/>
      <c r="D106" s="24"/>
      <c r="E106" s="24"/>
      <c r="F106" s="24"/>
      <c r="G106" s="24"/>
      <c r="H106" s="24"/>
      <c r="I106" s="17"/>
      <c r="J106" s="17"/>
      <c r="K106" s="17"/>
      <c r="L106" s="17"/>
      <c r="M106" s="17"/>
      <c r="N106" s="17"/>
      <c r="O106" s="17"/>
      <c r="P106" s="17"/>
      <c r="Q106" s="24"/>
      <c r="R106" s="24"/>
      <c r="S106" s="24"/>
      <c r="T106" s="24"/>
      <c r="U106" s="24"/>
      <c r="V106" s="24"/>
      <c r="W106" s="24"/>
    </row>
    <row r="107" spans="1:23">
      <c r="A107" s="24"/>
      <c r="B107" s="24"/>
      <c r="C107" s="24"/>
      <c r="D107" s="24"/>
      <c r="E107" s="24"/>
      <c r="F107" s="24"/>
      <c r="G107" s="24"/>
      <c r="H107" s="24"/>
      <c r="I107" s="17"/>
      <c r="J107" s="17"/>
      <c r="K107" s="17"/>
      <c r="L107" s="17"/>
      <c r="M107" s="17"/>
      <c r="N107" s="17"/>
      <c r="O107" s="17"/>
      <c r="P107" s="17"/>
      <c r="Q107" s="24"/>
      <c r="R107" s="24"/>
      <c r="S107" s="24"/>
      <c r="T107" s="24"/>
      <c r="U107" s="24"/>
      <c r="V107" s="24"/>
      <c r="W107" s="24"/>
    </row>
    <row r="108" spans="1:23">
      <c r="A108" s="24"/>
      <c r="B108" s="24"/>
      <c r="C108" s="24"/>
      <c r="D108" s="24"/>
      <c r="E108" s="24"/>
      <c r="F108" s="24"/>
      <c r="G108" s="24"/>
      <c r="H108" s="24"/>
      <c r="I108" s="17"/>
      <c r="J108" s="17"/>
      <c r="K108" s="17"/>
      <c r="L108" s="17"/>
      <c r="M108" s="17"/>
      <c r="N108" s="17"/>
      <c r="O108" s="17"/>
      <c r="P108" s="17"/>
      <c r="Q108" s="24"/>
      <c r="R108" s="24"/>
      <c r="S108" s="24"/>
      <c r="T108" s="24"/>
      <c r="U108" s="24"/>
      <c r="V108" s="24"/>
      <c r="W108" s="24"/>
    </row>
    <row r="109" spans="1:23">
      <c r="A109" s="24"/>
      <c r="B109" s="24"/>
      <c r="C109" s="24"/>
      <c r="D109" s="24"/>
      <c r="E109" s="24"/>
      <c r="F109" s="24"/>
      <c r="G109" s="24"/>
      <c r="H109" s="24"/>
      <c r="I109" s="17"/>
      <c r="J109" s="17"/>
      <c r="K109" s="17"/>
      <c r="L109" s="17"/>
      <c r="M109" s="17"/>
      <c r="N109" s="17"/>
      <c r="O109" s="17"/>
      <c r="P109" s="17"/>
      <c r="Q109" s="24"/>
      <c r="R109" s="24"/>
      <c r="S109" s="24"/>
      <c r="T109" s="24"/>
      <c r="U109" s="24"/>
      <c r="V109" s="24"/>
      <c r="W109" s="24"/>
    </row>
    <row r="110" spans="1:23">
      <c r="A110" s="24"/>
      <c r="B110" s="24"/>
      <c r="C110" s="24"/>
      <c r="D110" s="24"/>
      <c r="E110" s="24"/>
      <c r="F110" s="24"/>
      <c r="G110" s="24"/>
      <c r="H110" s="24"/>
      <c r="I110" s="17"/>
      <c r="J110" s="17"/>
      <c r="K110" s="17"/>
      <c r="L110" s="17"/>
      <c r="M110" s="17"/>
      <c r="N110" s="17"/>
      <c r="O110" s="17"/>
      <c r="P110" s="17"/>
      <c r="Q110" s="24"/>
      <c r="R110" s="24"/>
      <c r="S110" s="24"/>
      <c r="T110" s="24"/>
      <c r="U110" s="24"/>
      <c r="V110" s="24"/>
      <c r="W110" s="24"/>
    </row>
    <row r="111" spans="1:23">
      <c r="A111" s="24"/>
      <c r="B111" s="24"/>
      <c r="C111" s="24"/>
      <c r="D111" s="24"/>
      <c r="E111" s="24"/>
      <c r="F111" s="24"/>
      <c r="G111" s="24"/>
      <c r="H111" s="24"/>
      <c r="I111" s="17"/>
      <c r="J111" s="17"/>
      <c r="K111" s="17"/>
      <c r="L111" s="17"/>
      <c r="M111" s="17"/>
      <c r="N111" s="17"/>
      <c r="O111" s="17"/>
      <c r="P111" s="17"/>
      <c r="Q111" s="24"/>
      <c r="R111" s="24"/>
      <c r="S111" s="24"/>
      <c r="T111" s="24"/>
      <c r="U111" s="24"/>
      <c r="V111" s="24"/>
      <c r="W111" s="24"/>
    </row>
    <row r="112" spans="1:23">
      <c r="A112" s="24"/>
      <c r="B112" s="24"/>
      <c r="C112" s="24"/>
      <c r="D112" s="24"/>
      <c r="E112" s="24"/>
      <c r="F112" s="24"/>
      <c r="G112" s="24"/>
      <c r="H112" s="24"/>
      <c r="I112" s="17"/>
      <c r="J112" s="17"/>
      <c r="K112" s="17"/>
      <c r="L112" s="17"/>
      <c r="M112" s="17"/>
      <c r="N112" s="17"/>
      <c r="O112" s="17"/>
      <c r="P112" s="17"/>
      <c r="Q112" s="24"/>
      <c r="R112" s="24"/>
      <c r="S112" s="24"/>
      <c r="T112" s="24"/>
      <c r="U112" s="24"/>
      <c r="V112" s="24"/>
      <c r="W112" s="24"/>
    </row>
  </sheetData>
  <mergeCells count="2">
    <mergeCell ref="A3:A4"/>
    <mergeCell ref="B3:P3"/>
  </mergeCells>
  <hyperlinks>
    <hyperlink ref="X5" location="Content!B5" display="Back to Content Page" xr:uid="{00000000-0004-0000-7100-000000000000}"/>
    <hyperlink ref="R5" location="'TC3'!A1" display="Back to Content Page" xr:uid="{48B752D7-14F5-46A8-B21A-80E224A9B7A8}"/>
  </hyperlinks>
  <printOptions horizontalCentered="1" verticalCentered="1"/>
  <pageMargins left="0.7" right="0.7" top="0.75" bottom="0.75" header="0.3" footer="0.3"/>
  <pageSetup paperSize="9" scale="88" orientation="landscape" r:id="rId1"/>
  <headerFooter>
    <oddFooter>&amp;C&amp;P</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AL63"/>
  <sheetViews>
    <sheetView zoomScale="102" zoomScaleNormal="102" workbookViewId="0">
      <selection activeCell="S6" sqref="S6"/>
    </sheetView>
  </sheetViews>
  <sheetFormatPr defaultColWidth="9.21875" defaultRowHeight="14.4"/>
  <cols>
    <col min="1" max="1" width="33.77734375" customWidth="1"/>
    <col min="2" max="2" width="19.44140625" customWidth="1"/>
    <col min="3" max="4" width="7" customWidth="1"/>
    <col min="5" max="5" width="7.77734375" customWidth="1"/>
    <col min="6" max="17" width="7" customWidth="1"/>
  </cols>
  <sheetData>
    <row r="1" spans="1:19">
      <c r="A1" s="16" t="s">
        <v>637</v>
      </c>
      <c r="B1" s="15"/>
      <c r="C1" s="24"/>
      <c r="D1" s="24"/>
      <c r="E1" s="24"/>
      <c r="F1" s="24"/>
      <c r="G1" s="24"/>
      <c r="H1" s="24"/>
      <c r="I1" s="24"/>
      <c r="J1" s="24"/>
      <c r="K1" s="24"/>
      <c r="L1" s="24"/>
      <c r="M1" s="24"/>
      <c r="N1" s="24"/>
      <c r="O1" s="24"/>
      <c r="P1" s="24"/>
      <c r="Q1" s="24"/>
    </row>
    <row r="2" spans="1:19" ht="15" thickBot="1">
      <c r="A2" s="24"/>
      <c r="B2" s="24"/>
      <c r="C2" s="24"/>
      <c r="D2" s="24"/>
      <c r="E2" s="24"/>
      <c r="F2" s="24"/>
      <c r="G2" s="24"/>
      <c r="H2" s="24"/>
      <c r="I2" s="24"/>
      <c r="J2" s="24"/>
      <c r="K2" s="24"/>
      <c r="L2" s="24"/>
      <c r="M2" s="24"/>
      <c r="N2" s="24"/>
      <c r="O2" s="24"/>
      <c r="P2" s="24"/>
      <c r="Q2" s="24"/>
    </row>
    <row r="3" spans="1:19">
      <c r="A3" s="311" t="s">
        <v>564</v>
      </c>
      <c r="B3" s="535" t="s">
        <v>615</v>
      </c>
      <c r="C3" s="586">
        <v>2010</v>
      </c>
      <c r="D3" s="159">
        <v>2011</v>
      </c>
      <c r="E3" s="159">
        <v>2012</v>
      </c>
      <c r="F3" s="159">
        <v>2013</v>
      </c>
      <c r="G3" s="159">
        <v>2014</v>
      </c>
      <c r="H3" s="159">
        <v>2015</v>
      </c>
      <c r="I3" s="159">
        <v>2016</v>
      </c>
      <c r="J3" s="159">
        <v>2017</v>
      </c>
      <c r="K3" s="159">
        <v>2018</v>
      </c>
      <c r="L3" s="159">
        <v>2019</v>
      </c>
      <c r="M3" s="159">
        <v>2020</v>
      </c>
      <c r="N3" s="159">
        <v>2021</v>
      </c>
      <c r="O3" s="159">
        <v>2022</v>
      </c>
      <c r="P3" s="159">
        <v>2023</v>
      </c>
      <c r="Q3" s="343">
        <v>2024</v>
      </c>
    </row>
    <row r="4" spans="1:19">
      <c r="A4" s="920" t="s">
        <v>167</v>
      </c>
      <c r="B4" s="540" t="s">
        <v>216</v>
      </c>
      <c r="C4" s="587">
        <v>18.899999999999999</v>
      </c>
      <c r="D4" s="107">
        <v>18.100000000000001</v>
      </c>
      <c r="E4" s="344">
        <v>18.11</v>
      </c>
      <c r="F4" s="107">
        <v>18.12</v>
      </c>
      <c r="G4" s="107">
        <v>18.13</v>
      </c>
      <c r="H4" s="107">
        <v>18.14</v>
      </c>
      <c r="I4" s="107"/>
      <c r="J4" s="107"/>
      <c r="K4" s="107">
        <v>29.8</v>
      </c>
      <c r="L4" s="107">
        <v>29.8</v>
      </c>
      <c r="M4" s="107"/>
      <c r="N4" s="107"/>
      <c r="O4" s="107"/>
      <c r="P4" s="107"/>
      <c r="Q4" s="207"/>
      <c r="S4" s="48" t="s">
        <v>166</v>
      </c>
    </row>
    <row r="5" spans="1:19">
      <c r="A5" s="920"/>
      <c r="B5" s="540" t="s">
        <v>217</v>
      </c>
      <c r="C5" s="587">
        <v>58.5</v>
      </c>
      <c r="D5" s="107">
        <v>58.6</v>
      </c>
      <c r="E5" s="345">
        <v>58.7</v>
      </c>
      <c r="F5" s="107">
        <v>58.8</v>
      </c>
      <c r="G5" s="107">
        <v>58.9</v>
      </c>
      <c r="H5" s="107">
        <v>58.1</v>
      </c>
      <c r="I5" s="107"/>
      <c r="J5" s="107"/>
      <c r="K5" s="107">
        <v>57.2</v>
      </c>
      <c r="L5" s="107">
        <v>57.2</v>
      </c>
      <c r="M5" s="107"/>
      <c r="N5" s="107"/>
      <c r="O5" s="107"/>
      <c r="P5" s="107"/>
      <c r="Q5" s="207"/>
    </row>
    <row r="6" spans="1:19">
      <c r="A6" s="920"/>
      <c r="B6" s="540" t="s">
        <v>71</v>
      </c>
      <c r="C6" s="587">
        <v>36.799999999999997</v>
      </c>
      <c r="D6" s="107">
        <v>36.9</v>
      </c>
      <c r="E6" s="345">
        <v>36.1</v>
      </c>
      <c r="F6" s="107">
        <v>36.11</v>
      </c>
      <c r="G6" s="107">
        <v>36.119999999999997</v>
      </c>
      <c r="H6" s="107">
        <v>36.130000000000003</v>
      </c>
      <c r="I6" s="107"/>
      <c r="J6" s="107"/>
      <c r="K6" s="107">
        <v>40.6</v>
      </c>
      <c r="L6" s="107">
        <v>40.6</v>
      </c>
      <c r="M6" s="107"/>
      <c r="N6" s="107"/>
      <c r="O6" s="107"/>
      <c r="P6" s="107"/>
      <c r="Q6" s="207"/>
      <c r="S6" s="48"/>
    </row>
    <row r="7" spans="1:19">
      <c r="A7" s="922" t="s">
        <v>168</v>
      </c>
      <c r="B7" s="540" t="s">
        <v>638</v>
      </c>
      <c r="C7" s="587">
        <v>8</v>
      </c>
      <c r="D7" s="107">
        <v>8</v>
      </c>
      <c r="E7" s="415">
        <v>8</v>
      </c>
      <c r="F7" s="107">
        <v>8</v>
      </c>
      <c r="G7" s="107">
        <v>8</v>
      </c>
      <c r="H7" s="107">
        <v>9.4</v>
      </c>
      <c r="I7" s="342">
        <v>9.4</v>
      </c>
      <c r="J7" s="107">
        <v>9.4</v>
      </c>
      <c r="K7" s="107">
        <v>9.4</v>
      </c>
      <c r="L7" s="107">
        <v>9.4</v>
      </c>
      <c r="M7" s="107">
        <v>9.4</v>
      </c>
      <c r="N7" s="342">
        <v>9.4</v>
      </c>
      <c r="O7" s="342">
        <v>9.4</v>
      </c>
      <c r="P7" s="342"/>
      <c r="Q7" s="372"/>
      <c r="S7" s="48"/>
    </row>
    <row r="8" spans="1:19">
      <c r="A8" s="923"/>
      <c r="B8" s="540" t="s">
        <v>639</v>
      </c>
      <c r="C8" s="587">
        <v>19.899999999999999</v>
      </c>
      <c r="D8" s="107">
        <v>19.899999999999999</v>
      </c>
      <c r="E8" s="107">
        <v>19.899999999999999</v>
      </c>
      <c r="F8" s="107">
        <v>19.899999999999999</v>
      </c>
      <c r="G8" s="107">
        <v>19.899999999999999</v>
      </c>
      <c r="H8" s="107">
        <v>13.3</v>
      </c>
      <c r="I8" s="107">
        <v>13.3</v>
      </c>
      <c r="J8" s="107">
        <v>13.3</v>
      </c>
      <c r="K8" s="107">
        <v>13.3</v>
      </c>
      <c r="L8" s="107">
        <v>13.3</v>
      </c>
      <c r="M8" s="107">
        <v>13.3</v>
      </c>
      <c r="N8" s="107">
        <v>13.3</v>
      </c>
      <c r="O8" s="107">
        <v>13.3</v>
      </c>
      <c r="P8" s="107"/>
      <c r="Q8" s="207"/>
    </row>
    <row r="9" spans="1:19">
      <c r="A9" s="923"/>
      <c r="B9" s="540" t="s">
        <v>217</v>
      </c>
      <c r="C9" s="587">
        <v>24.3</v>
      </c>
      <c r="D9" s="107">
        <v>24.3</v>
      </c>
      <c r="E9" s="107">
        <v>24.3</v>
      </c>
      <c r="F9" s="107">
        <v>24.3</v>
      </c>
      <c r="G9" s="107">
        <v>24.3</v>
      </c>
      <c r="H9" s="107">
        <v>24.2</v>
      </c>
      <c r="I9" s="107">
        <v>24.2</v>
      </c>
      <c r="J9" s="107">
        <v>24.2</v>
      </c>
      <c r="K9" s="107">
        <v>24.2</v>
      </c>
      <c r="L9" s="107">
        <v>24.2</v>
      </c>
      <c r="M9" s="107">
        <v>24.2</v>
      </c>
      <c r="N9" s="107">
        <v>24.2</v>
      </c>
      <c r="O9" s="107">
        <v>24.2</v>
      </c>
      <c r="P9" s="107"/>
      <c r="Q9" s="207"/>
    </row>
    <row r="10" spans="1:19">
      <c r="A10" s="924"/>
      <c r="B10" s="540" t="s">
        <v>71</v>
      </c>
      <c r="C10" s="587">
        <v>19.3</v>
      </c>
      <c r="D10" s="107">
        <v>19.3</v>
      </c>
      <c r="E10" s="107">
        <v>19.3</v>
      </c>
      <c r="F10" s="107">
        <v>19.3</v>
      </c>
      <c r="G10" s="107">
        <v>19.3</v>
      </c>
      <c r="H10" s="107">
        <v>16.3</v>
      </c>
      <c r="I10" s="107">
        <v>16.3</v>
      </c>
      <c r="J10" s="107">
        <v>16.3</v>
      </c>
      <c r="K10" s="107">
        <v>16.3</v>
      </c>
      <c r="L10" s="107">
        <v>16.3</v>
      </c>
      <c r="M10" s="107">
        <v>16.3</v>
      </c>
      <c r="N10" s="107">
        <v>16.3</v>
      </c>
      <c r="O10" s="107">
        <v>16.3</v>
      </c>
      <c r="P10" s="107"/>
      <c r="Q10" s="207"/>
    </row>
    <row r="11" spans="1:19">
      <c r="A11" s="920" t="s">
        <v>188</v>
      </c>
      <c r="B11" s="540" t="s">
        <v>216</v>
      </c>
      <c r="C11" s="587"/>
      <c r="D11" s="107"/>
      <c r="E11" s="107"/>
      <c r="F11" s="107"/>
      <c r="G11" s="107"/>
      <c r="H11" s="107"/>
      <c r="I11" s="107"/>
      <c r="J11" s="107"/>
      <c r="K11" s="107"/>
      <c r="L11" s="107"/>
      <c r="M11" s="107"/>
      <c r="N11" s="107"/>
      <c r="O11" s="107"/>
      <c r="P11" s="107"/>
      <c r="Q11" s="207"/>
    </row>
    <row r="12" spans="1:19">
      <c r="A12" s="920"/>
      <c r="B12" s="540" t="s">
        <v>217</v>
      </c>
      <c r="C12" s="587"/>
      <c r="D12" s="107"/>
      <c r="E12" s="107"/>
      <c r="F12" s="107"/>
      <c r="G12" s="107"/>
      <c r="H12" s="107"/>
      <c r="I12" s="107"/>
      <c r="J12" s="107"/>
      <c r="K12" s="107"/>
      <c r="L12" s="107"/>
      <c r="M12" s="107"/>
      <c r="N12" s="107"/>
      <c r="O12" s="107"/>
      <c r="P12" s="107"/>
      <c r="Q12" s="207"/>
    </row>
    <row r="13" spans="1:19">
      <c r="A13" s="920"/>
      <c r="B13" s="540" t="s">
        <v>71</v>
      </c>
      <c r="C13" s="587"/>
      <c r="D13" s="107"/>
      <c r="E13" s="107"/>
      <c r="F13" s="107">
        <v>42.4</v>
      </c>
      <c r="G13" s="107"/>
      <c r="H13" s="107"/>
      <c r="I13" s="107"/>
      <c r="J13" s="107"/>
      <c r="K13" s="107"/>
      <c r="L13" s="107"/>
      <c r="M13" s="107"/>
      <c r="N13" s="107"/>
      <c r="O13" s="107"/>
      <c r="P13" s="107"/>
      <c r="Q13" s="207"/>
    </row>
    <row r="14" spans="1:19">
      <c r="A14" s="920" t="s">
        <v>189</v>
      </c>
      <c r="B14" s="540" t="s">
        <v>216</v>
      </c>
      <c r="C14" s="587"/>
      <c r="D14" s="107"/>
      <c r="E14" s="107"/>
      <c r="F14" s="107"/>
      <c r="G14" s="107"/>
      <c r="H14" s="107"/>
      <c r="I14" s="107"/>
      <c r="J14" s="107"/>
      <c r="K14" s="107"/>
      <c r="L14" s="107"/>
      <c r="M14" s="107"/>
      <c r="N14" s="107"/>
      <c r="O14" s="107"/>
      <c r="P14" s="107"/>
      <c r="Q14" s="207"/>
    </row>
    <row r="15" spans="1:19">
      <c r="A15" s="920"/>
      <c r="B15" s="540" t="s">
        <v>217</v>
      </c>
      <c r="C15" s="587"/>
      <c r="D15" s="107"/>
      <c r="E15" s="107"/>
      <c r="F15" s="107"/>
      <c r="G15" s="107"/>
      <c r="H15" s="107"/>
      <c r="I15" s="107"/>
      <c r="J15" s="107"/>
      <c r="K15" s="107"/>
      <c r="L15" s="107"/>
      <c r="M15" s="107"/>
      <c r="N15" s="107"/>
      <c r="O15" s="107"/>
      <c r="P15" s="107"/>
      <c r="Q15" s="207"/>
    </row>
    <row r="16" spans="1:19">
      <c r="A16" s="920"/>
      <c r="B16" s="540" t="s">
        <v>71</v>
      </c>
      <c r="C16" s="587"/>
      <c r="D16" s="107"/>
      <c r="E16" s="107">
        <v>63.9</v>
      </c>
      <c r="F16" s="107"/>
      <c r="G16" s="107"/>
      <c r="H16" s="107"/>
      <c r="I16" s="107"/>
      <c r="J16" s="107"/>
      <c r="K16" s="107"/>
      <c r="L16" s="107"/>
      <c r="M16" s="107"/>
      <c r="N16" s="107"/>
      <c r="O16" s="107"/>
      <c r="P16" s="107"/>
      <c r="Q16" s="207"/>
    </row>
    <row r="17" spans="1:38">
      <c r="A17" s="920" t="s">
        <v>172</v>
      </c>
      <c r="B17" s="540" t="s">
        <v>216</v>
      </c>
      <c r="C17" s="587">
        <v>31</v>
      </c>
      <c r="D17" s="107">
        <v>31</v>
      </c>
      <c r="E17" s="107">
        <v>31</v>
      </c>
      <c r="F17" s="107">
        <v>31</v>
      </c>
      <c r="G17" s="107">
        <v>31</v>
      </c>
      <c r="H17" s="107">
        <v>31</v>
      </c>
      <c r="I17" s="107">
        <v>31</v>
      </c>
      <c r="J17" s="107">
        <v>19.600000000000001</v>
      </c>
      <c r="K17" s="107"/>
      <c r="L17" s="107"/>
      <c r="M17" s="107"/>
      <c r="N17" s="107"/>
      <c r="O17" s="107"/>
      <c r="P17" s="107"/>
      <c r="Q17" s="207"/>
    </row>
    <row r="18" spans="1:38">
      <c r="A18" s="920"/>
      <c r="B18" s="540" t="s">
        <v>217</v>
      </c>
      <c r="C18" s="587">
        <v>73</v>
      </c>
      <c r="D18" s="107">
        <v>73</v>
      </c>
      <c r="E18" s="107">
        <v>73</v>
      </c>
      <c r="F18" s="107">
        <v>73</v>
      </c>
      <c r="G18" s="107">
        <v>73</v>
      </c>
      <c r="H18" s="107">
        <v>73</v>
      </c>
      <c r="I18" s="107">
        <v>73</v>
      </c>
      <c r="J18" s="107">
        <v>70.2</v>
      </c>
      <c r="K18" s="107"/>
      <c r="L18" s="107"/>
      <c r="M18" s="107"/>
      <c r="N18" s="107"/>
      <c r="O18" s="107"/>
      <c r="P18" s="107"/>
      <c r="Q18" s="207"/>
    </row>
    <row r="19" spans="1:38">
      <c r="A19" s="920"/>
      <c r="B19" s="540" t="s">
        <v>71</v>
      </c>
      <c r="C19" s="587">
        <v>63</v>
      </c>
      <c r="D19" s="107">
        <v>63</v>
      </c>
      <c r="E19" s="107">
        <v>63</v>
      </c>
      <c r="F19" s="107">
        <v>63</v>
      </c>
      <c r="G19" s="107">
        <v>63</v>
      </c>
      <c r="H19" s="107">
        <v>63</v>
      </c>
      <c r="I19" s="107">
        <v>63</v>
      </c>
      <c r="J19" s="107">
        <v>58.8</v>
      </c>
      <c r="K19" s="107"/>
      <c r="L19" s="107"/>
      <c r="M19" s="107"/>
      <c r="N19" s="107"/>
      <c r="O19" s="107"/>
      <c r="P19" s="107"/>
      <c r="Q19" s="207"/>
    </row>
    <row r="20" spans="1:38">
      <c r="A20" s="920" t="s">
        <v>173</v>
      </c>
      <c r="B20" s="540" t="s">
        <v>216</v>
      </c>
      <c r="C20" s="587">
        <v>39.6</v>
      </c>
      <c r="D20" s="107"/>
      <c r="E20" s="107"/>
      <c r="F20" s="107"/>
      <c r="G20" s="107"/>
      <c r="H20" s="107"/>
      <c r="I20" s="107"/>
      <c r="J20" s="107">
        <v>28.5</v>
      </c>
      <c r="K20" s="107"/>
      <c r="L20" s="107"/>
      <c r="M20" s="107"/>
      <c r="N20" s="107"/>
      <c r="O20" s="107"/>
      <c r="P20" s="107"/>
      <c r="Q20" s="207"/>
    </row>
    <row r="21" spans="1:38">
      <c r="A21" s="920"/>
      <c r="B21" s="540" t="s">
        <v>217</v>
      </c>
      <c r="C21" s="587">
        <v>61.2</v>
      </c>
      <c r="D21" s="107"/>
      <c r="E21" s="107"/>
      <c r="F21" s="107"/>
      <c r="G21" s="107"/>
      <c r="H21" s="107"/>
      <c r="I21" s="107"/>
      <c r="J21" s="107">
        <v>60.7</v>
      </c>
      <c r="K21" s="107"/>
      <c r="L21" s="107"/>
      <c r="M21" s="107"/>
      <c r="N21" s="107"/>
      <c r="O21" s="107"/>
      <c r="P21" s="107"/>
      <c r="Q21" s="207"/>
    </row>
    <row r="22" spans="1:38">
      <c r="A22" s="920"/>
      <c r="B22" s="540" t="s">
        <v>71</v>
      </c>
      <c r="C22" s="587">
        <v>57.1</v>
      </c>
      <c r="D22" s="107"/>
      <c r="E22" s="107"/>
      <c r="F22" s="107"/>
      <c r="G22" s="107"/>
      <c r="H22" s="107"/>
      <c r="I22" s="107"/>
      <c r="J22" s="107">
        <v>49.7</v>
      </c>
      <c r="K22" s="107"/>
      <c r="L22" s="107"/>
      <c r="M22" s="107"/>
      <c r="N22" s="107"/>
      <c r="O22" s="107"/>
      <c r="P22" s="107"/>
      <c r="Q22" s="207"/>
    </row>
    <row r="23" spans="1:38">
      <c r="A23" s="920" t="s">
        <v>174</v>
      </c>
      <c r="B23" s="540" t="s">
        <v>216</v>
      </c>
      <c r="C23" s="587">
        <v>51.1</v>
      </c>
      <c r="D23" s="107"/>
      <c r="E23" s="107"/>
      <c r="F23" s="107">
        <v>48.5</v>
      </c>
      <c r="G23" s="107"/>
      <c r="H23" s="107"/>
      <c r="I23" s="107"/>
      <c r="J23" s="107"/>
      <c r="K23" s="107"/>
      <c r="L23" s="107"/>
      <c r="M23" s="107"/>
      <c r="N23" s="107"/>
      <c r="O23" s="107">
        <v>50.8</v>
      </c>
      <c r="P23" s="107"/>
      <c r="Q23" s="207"/>
    </row>
    <row r="24" spans="1:38">
      <c r="A24" s="920"/>
      <c r="B24" s="540" t="s">
        <v>217</v>
      </c>
      <c r="C24" s="587">
        <v>81.5</v>
      </c>
      <c r="D24" s="107"/>
      <c r="E24" s="107"/>
      <c r="F24" s="107">
        <v>77.3</v>
      </c>
      <c r="G24" s="107"/>
      <c r="H24" s="107"/>
      <c r="I24" s="107"/>
      <c r="J24" s="107"/>
      <c r="K24" s="107"/>
      <c r="L24" s="107"/>
      <c r="M24" s="107"/>
      <c r="N24" s="107"/>
      <c r="O24" s="107">
        <v>83.3</v>
      </c>
      <c r="P24" s="107"/>
      <c r="Q24" s="207"/>
    </row>
    <row r="25" spans="1:38">
      <c r="A25" s="920"/>
      <c r="B25" s="540" t="s">
        <v>71</v>
      </c>
      <c r="C25" s="587">
        <v>75.3</v>
      </c>
      <c r="D25" s="107"/>
      <c r="E25" s="107"/>
      <c r="F25" s="107">
        <v>71.5</v>
      </c>
      <c r="G25" s="107"/>
      <c r="H25" s="107"/>
      <c r="I25" s="107"/>
      <c r="J25" s="107"/>
      <c r="K25" s="107"/>
      <c r="L25" s="107">
        <v>50.7</v>
      </c>
      <c r="M25" s="107"/>
      <c r="N25" s="107"/>
      <c r="O25" s="107">
        <v>77</v>
      </c>
      <c r="P25" s="107"/>
      <c r="Q25" s="207"/>
    </row>
    <row r="26" spans="1:38">
      <c r="A26" s="920" t="s">
        <v>175</v>
      </c>
      <c r="B26" s="540" t="s">
        <v>216</v>
      </c>
      <c r="C26" s="587">
        <v>17.3</v>
      </c>
      <c r="D26" s="107"/>
      <c r="E26" s="107"/>
      <c r="F26" s="107"/>
      <c r="G26" s="107"/>
      <c r="H26" s="107"/>
      <c r="I26" s="107"/>
      <c r="J26" s="107">
        <v>17.7</v>
      </c>
      <c r="K26" s="107">
        <v>17.7</v>
      </c>
      <c r="L26" s="107">
        <v>17.7</v>
      </c>
      <c r="M26" s="107">
        <v>19.2</v>
      </c>
      <c r="N26" s="107">
        <v>19.2</v>
      </c>
      <c r="O26" s="107">
        <v>19.2</v>
      </c>
      <c r="P26" s="107">
        <v>19.2</v>
      </c>
      <c r="Q26" s="207"/>
    </row>
    <row r="27" spans="1:38">
      <c r="A27" s="920"/>
      <c r="B27" s="540" t="s">
        <v>217</v>
      </c>
      <c r="C27" s="587">
        <v>56.6</v>
      </c>
      <c r="D27" s="107"/>
      <c r="E27" s="107"/>
      <c r="F27" s="107"/>
      <c r="G27" s="107"/>
      <c r="H27" s="107"/>
      <c r="I27" s="107"/>
      <c r="J27" s="107">
        <v>59.5</v>
      </c>
      <c r="K27" s="107">
        <v>59.5</v>
      </c>
      <c r="L27" s="107">
        <v>59.5</v>
      </c>
      <c r="M27" s="107">
        <v>56.6</v>
      </c>
      <c r="N27" s="107">
        <v>56.6</v>
      </c>
      <c r="O27" s="107">
        <v>56.6</v>
      </c>
      <c r="P27" s="107">
        <v>56.6</v>
      </c>
      <c r="Q27" s="207"/>
    </row>
    <row r="28" spans="1:38">
      <c r="A28" s="920"/>
      <c r="B28" s="540" t="s">
        <v>71</v>
      </c>
      <c r="C28" s="587">
        <v>50.7</v>
      </c>
      <c r="D28" s="107"/>
      <c r="E28" s="107"/>
      <c r="F28" s="107"/>
      <c r="G28" s="107"/>
      <c r="H28" s="107"/>
      <c r="I28" s="107"/>
      <c r="J28" s="107">
        <v>51.5</v>
      </c>
      <c r="K28" s="107">
        <v>51.5</v>
      </c>
      <c r="L28" s="107">
        <v>51.5</v>
      </c>
      <c r="M28" s="107">
        <v>50.7</v>
      </c>
      <c r="N28" s="107">
        <v>50.7</v>
      </c>
      <c r="O28" s="107">
        <v>50.7</v>
      </c>
      <c r="P28" s="107">
        <v>50.7</v>
      </c>
      <c r="Q28" s="207"/>
    </row>
    <row r="29" spans="1:38">
      <c r="A29" s="1035" t="s">
        <v>640</v>
      </c>
      <c r="B29" s="540" t="s">
        <v>216</v>
      </c>
      <c r="C29" s="588"/>
      <c r="D29" s="107"/>
      <c r="E29" s="107">
        <v>6.3</v>
      </c>
      <c r="F29" s="107"/>
      <c r="G29" s="107"/>
      <c r="H29" s="107"/>
      <c r="I29" s="107"/>
      <c r="J29" s="107">
        <v>8.6</v>
      </c>
      <c r="K29" s="107"/>
      <c r="L29" s="107"/>
      <c r="M29" s="107"/>
      <c r="N29" s="107"/>
      <c r="O29" s="107"/>
      <c r="P29" s="107">
        <v>6.8</v>
      </c>
      <c r="Q29" s="207"/>
      <c r="R29" s="89"/>
      <c r="S29" s="89"/>
      <c r="T29" s="89"/>
      <c r="U29" s="89"/>
      <c r="V29" s="89"/>
      <c r="W29" s="89"/>
      <c r="X29" s="89"/>
      <c r="Y29" s="89"/>
      <c r="Z29" s="89"/>
      <c r="AA29" s="89"/>
      <c r="AB29" s="89"/>
      <c r="AC29" s="89"/>
      <c r="AD29" s="89"/>
      <c r="AE29" s="89"/>
      <c r="AF29" s="89"/>
      <c r="AG29" s="89"/>
      <c r="AH29" s="89"/>
      <c r="AI29" s="89"/>
      <c r="AJ29" s="89"/>
      <c r="AK29" s="89"/>
      <c r="AL29" s="89"/>
    </row>
    <row r="30" spans="1:38">
      <c r="A30" s="1035"/>
      <c r="B30" s="540" t="s">
        <v>217</v>
      </c>
      <c r="C30" s="588"/>
      <c r="D30" s="107"/>
      <c r="E30" s="107">
        <v>10.1</v>
      </c>
      <c r="F30" s="107"/>
      <c r="G30" s="107"/>
      <c r="H30" s="107"/>
      <c r="I30" s="107"/>
      <c r="J30" s="107">
        <v>11.2</v>
      </c>
      <c r="K30" s="107"/>
      <c r="L30" s="107"/>
      <c r="M30" s="107"/>
      <c r="N30" s="107"/>
      <c r="O30" s="107"/>
      <c r="P30" s="107">
        <v>9.1999999999999993</v>
      </c>
      <c r="Q30" s="207"/>
      <c r="R30" s="89"/>
      <c r="S30" s="89"/>
      <c r="T30" s="89"/>
      <c r="U30" s="89"/>
      <c r="V30" s="89"/>
      <c r="W30" s="89"/>
      <c r="X30" s="89"/>
      <c r="Y30" s="89"/>
      <c r="Z30" s="89"/>
      <c r="AA30" s="89"/>
      <c r="AB30" s="89"/>
      <c r="AC30" s="89"/>
      <c r="AD30" s="89"/>
      <c r="AE30" s="89"/>
      <c r="AF30" s="89"/>
      <c r="AG30" s="89"/>
      <c r="AH30" s="89"/>
      <c r="AI30" s="89"/>
      <c r="AJ30" s="89"/>
      <c r="AK30" s="89"/>
      <c r="AL30" s="89"/>
    </row>
    <row r="31" spans="1:38">
      <c r="A31" s="1035"/>
      <c r="B31" s="540" t="s">
        <v>71</v>
      </c>
      <c r="C31" s="588"/>
      <c r="D31" s="107"/>
      <c r="E31" s="107">
        <v>8.5</v>
      </c>
      <c r="F31" s="107"/>
      <c r="G31" s="107"/>
      <c r="H31" s="107"/>
      <c r="I31" s="107"/>
      <c r="J31" s="107">
        <v>10.4</v>
      </c>
      <c r="K31" s="107"/>
      <c r="L31" s="107"/>
      <c r="M31" s="107"/>
      <c r="N31" s="107"/>
      <c r="O31" s="107"/>
      <c r="P31" s="107">
        <v>8.4</v>
      </c>
      <c r="Q31" s="207"/>
      <c r="R31" s="89"/>
      <c r="S31" s="89"/>
      <c r="T31" s="89"/>
      <c r="U31" s="89"/>
      <c r="V31" s="89"/>
      <c r="W31" s="89"/>
      <c r="X31" s="89"/>
      <c r="Y31" s="89"/>
      <c r="Z31" s="89"/>
      <c r="AA31" s="89"/>
      <c r="AB31" s="89"/>
      <c r="AC31" s="89"/>
      <c r="AD31" s="89"/>
      <c r="AE31" s="89"/>
      <c r="AF31" s="89"/>
      <c r="AG31" s="89"/>
      <c r="AH31" s="89"/>
      <c r="AI31" s="89"/>
      <c r="AJ31" s="89"/>
      <c r="AK31" s="89"/>
      <c r="AL31" s="89"/>
    </row>
    <row r="32" spans="1:38">
      <c r="A32" s="920" t="s">
        <v>177</v>
      </c>
      <c r="B32" s="540" t="s">
        <v>216</v>
      </c>
      <c r="C32" s="587">
        <v>46.8</v>
      </c>
      <c r="D32" s="107">
        <v>46.8</v>
      </c>
      <c r="E32" s="107">
        <v>46.8</v>
      </c>
      <c r="F32" s="107">
        <v>46.8</v>
      </c>
      <c r="G32" s="107">
        <v>37.4</v>
      </c>
      <c r="H32" s="107">
        <v>37.4</v>
      </c>
      <c r="I32" s="107">
        <v>37.4</v>
      </c>
      <c r="J32" s="107">
        <v>37.4</v>
      </c>
      <c r="K32" s="107">
        <v>37.4</v>
      </c>
      <c r="L32" s="107">
        <v>52.8</v>
      </c>
      <c r="M32" s="107">
        <v>52.8</v>
      </c>
      <c r="N32" s="107">
        <v>52.8</v>
      </c>
      <c r="O32" s="107">
        <v>58.4</v>
      </c>
      <c r="P32" s="107">
        <v>58.4</v>
      </c>
      <c r="Q32" s="207"/>
    </row>
    <row r="33" spans="1:17">
      <c r="A33" s="920"/>
      <c r="B33" s="540" t="s">
        <v>217</v>
      </c>
      <c r="C33" s="587">
        <v>53.8</v>
      </c>
      <c r="D33" s="107">
        <v>53.8</v>
      </c>
      <c r="E33" s="107">
        <v>53.8</v>
      </c>
      <c r="F33" s="107">
        <v>53.8</v>
      </c>
      <c r="G33" s="107">
        <v>50.1</v>
      </c>
      <c r="H33" s="107">
        <v>50.1</v>
      </c>
      <c r="I33" s="107">
        <v>50.1</v>
      </c>
      <c r="J33" s="107">
        <v>50.1</v>
      </c>
      <c r="K33" s="107">
        <v>50.1</v>
      </c>
      <c r="L33" s="107">
        <v>76.5</v>
      </c>
      <c r="M33" s="107">
        <v>76.5</v>
      </c>
      <c r="N33" s="107">
        <v>76.5</v>
      </c>
      <c r="O33" s="107">
        <v>68.400000000000006</v>
      </c>
      <c r="P33" s="107">
        <v>68.400000000000006</v>
      </c>
      <c r="Q33" s="207"/>
    </row>
    <row r="34" spans="1:17">
      <c r="A34" s="920"/>
      <c r="B34" s="540" t="s">
        <v>71</v>
      </c>
      <c r="C34" s="587">
        <v>51.7</v>
      </c>
      <c r="D34" s="107">
        <v>51.7</v>
      </c>
      <c r="E34" s="107">
        <v>51.7</v>
      </c>
      <c r="F34" s="342">
        <v>51.7</v>
      </c>
      <c r="G34" s="107">
        <v>46.1</v>
      </c>
      <c r="H34" s="107">
        <v>46.1</v>
      </c>
      <c r="I34" s="107">
        <v>46.1</v>
      </c>
      <c r="J34" s="107">
        <v>46.1</v>
      </c>
      <c r="K34" s="107">
        <v>46.1</v>
      </c>
      <c r="L34" s="107">
        <v>68.2</v>
      </c>
      <c r="M34" s="107">
        <v>68.2</v>
      </c>
      <c r="N34" s="107">
        <v>68.2</v>
      </c>
      <c r="O34" s="107">
        <v>65</v>
      </c>
      <c r="P34" s="107">
        <v>65</v>
      </c>
      <c r="Q34" s="207"/>
    </row>
    <row r="35" spans="1:17">
      <c r="A35" s="1035" t="s">
        <v>278</v>
      </c>
      <c r="B35" s="540" t="s">
        <v>216</v>
      </c>
      <c r="C35" s="587">
        <v>9.52</v>
      </c>
      <c r="D35" s="107"/>
      <c r="E35" s="107"/>
      <c r="F35" s="107"/>
      <c r="G35" s="107"/>
      <c r="H35" s="107"/>
      <c r="I35" s="107">
        <v>8.6</v>
      </c>
      <c r="J35" s="107"/>
      <c r="K35" s="107"/>
      <c r="L35" s="107"/>
      <c r="M35" s="107"/>
      <c r="N35" s="107"/>
      <c r="O35" s="107"/>
      <c r="P35" s="107"/>
      <c r="Q35" s="207"/>
    </row>
    <row r="36" spans="1:17">
      <c r="A36" s="1035"/>
      <c r="B36" s="540" t="s">
        <v>217</v>
      </c>
      <c r="C36" s="587">
        <v>27.15</v>
      </c>
      <c r="D36" s="107"/>
      <c r="E36" s="107"/>
      <c r="F36" s="107"/>
      <c r="G36" s="107"/>
      <c r="H36" s="107"/>
      <c r="I36" s="107">
        <v>25.1</v>
      </c>
      <c r="J36" s="107"/>
      <c r="K36" s="107"/>
      <c r="L36" s="107"/>
      <c r="M36" s="107"/>
      <c r="N36" s="107"/>
      <c r="O36" s="107"/>
      <c r="P36" s="107"/>
      <c r="Q36" s="207"/>
    </row>
    <row r="37" spans="1:17">
      <c r="A37" s="1035"/>
      <c r="B37" s="540" t="s">
        <v>71</v>
      </c>
      <c r="C37" s="587">
        <v>19.52</v>
      </c>
      <c r="D37" s="107"/>
      <c r="E37" s="107"/>
      <c r="F37" s="107"/>
      <c r="G37" s="107"/>
      <c r="H37" s="107"/>
      <c r="I37" s="107">
        <v>17.399999999999999</v>
      </c>
      <c r="J37" s="107"/>
      <c r="K37" s="107"/>
      <c r="L37" s="107"/>
      <c r="M37" s="107"/>
      <c r="N37" s="107"/>
      <c r="O37" s="107"/>
      <c r="P37" s="107"/>
      <c r="Q37" s="207"/>
    </row>
    <row r="38" spans="1:17">
      <c r="A38" s="920" t="s">
        <v>179</v>
      </c>
      <c r="B38" s="540" t="s">
        <v>216</v>
      </c>
      <c r="C38" s="587"/>
      <c r="D38" s="107"/>
      <c r="E38" s="107"/>
      <c r="F38" s="107"/>
      <c r="G38" s="107"/>
      <c r="H38" s="107"/>
      <c r="I38" s="107"/>
      <c r="J38" s="107"/>
      <c r="K38" s="107"/>
      <c r="L38" s="107"/>
      <c r="M38" s="107"/>
      <c r="N38" s="107"/>
      <c r="O38" s="107"/>
      <c r="P38" s="107"/>
      <c r="Q38" s="207"/>
    </row>
    <row r="39" spans="1:17">
      <c r="A39" s="920"/>
      <c r="B39" s="540" t="s">
        <v>217</v>
      </c>
      <c r="C39" s="587"/>
      <c r="D39" s="107"/>
      <c r="E39" s="107"/>
      <c r="F39" s="107"/>
      <c r="G39" s="107"/>
      <c r="H39" s="107"/>
      <c r="I39" s="107"/>
      <c r="J39" s="107"/>
      <c r="K39" s="107"/>
      <c r="L39" s="107"/>
      <c r="M39" s="107"/>
      <c r="N39" s="107"/>
      <c r="O39" s="107"/>
      <c r="P39" s="107"/>
      <c r="Q39" s="207"/>
    </row>
    <row r="40" spans="1:17">
      <c r="A40" s="920"/>
      <c r="B40" s="540" t="s">
        <v>71</v>
      </c>
      <c r="C40" s="587"/>
      <c r="D40" s="107"/>
      <c r="E40" s="107"/>
      <c r="F40" s="107">
        <v>39.299999999999997</v>
      </c>
      <c r="G40" s="107"/>
      <c r="H40" s="107"/>
      <c r="I40" s="107"/>
      <c r="J40" s="107"/>
      <c r="K40" s="107">
        <v>25.3</v>
      </c>
      <c r="L40" s="107"/>
      <c r="M40" s="107"/>
      <c r="N40" s="107"/>
      <c r="O40" s="107"/>
      <c r="P40" s="107"/>
      <c r="Q40" s="207"/>
    </row>
    <row r="41" spans="1:17">
      <c r="A41" s="920" t="s">
        <v>180</v>
      </c>
      <c r="B41" s="540" t="s">
        <v>216</v>
      </c>
      <c r="C41" s="587"/>
      <c r="D41" s="107">
        <v>38.799999999999997</v>
      </c>
      <c r="E41" s="107"/>
      <c r="F41" s="107"/>
      <c r="G41" s="107"/>
      <c r="H41" s="107">
        <v>25.372699999999998</v>
      </c>
      <c r="I41" s="107"/>
      <c r="J41" s="107"/>
      <c r="K41" s="107"/>
      <c r="L41" s="107"/>
      <c r="M41" s="107"/>
      <c r="N41" s="107"/>
      <c r="O41" s="107"/>
      <c r="P41" s="107"/>
      <c r="Q41" s="207"/>
    </row>
    <row r="42" spans="1:17">
      <c r="A42" s="920"/>
      <c r="B42" s="540" t="s">
        <v>217</v>
      </c>
      <c r="C42" s="587"/>
      <c r="D42" s="107">
        <v>77</v>
      </c>
      <c r="E42" s="107"/>
      <c r="F42" s="107"/>
      <c r="G42" s="107"/>
      <c r="H42" s="107">
        <v>65.422960000000003</v>
      </c>
      <c r="I42" s="107"/>
      <c r="J42" s="107"/>
      <c r="K42" s="107"/>
      <c r="L42" s="107"/>
      <c r="M42" s="107"/>
      <c r="N42" s="107"/>
      <c r="O42" s="107"/>
      <c r="P42" s="107"/>
      <c r="Q42" s="207"/>
    </row>
    <row r="43" spans="1:17">
      <c r="A43" s="920"/>
      <c r="B43" s="540" t="s">
        <v>71</v>
      </c>
      <c r="C43" s="587"/>
      <c r="D43" s="107">
        <v>53.2</v>
      </c>
      <c r="E43" s="107"/>
      <c r="F43" s="107"/>
      <c r="G43" s="107"/>
      <c r="H43" s="107">
        <v>40</v>
      </c>
      <c r="I43" s="107"/>
      <c r="J43" s="107"/>
      <c r="K43" s="107"/>
      <c r="L43" s="107"/>
      <c r="M43" s="107"/>
      <c r="N43" s="107"/>
      <c r="O43" s="107"/>
      <c r="P43" s="107"/>
      <c r="Q43" s="207"/>
    </row>
    <row r="44" spans="1:17">
      <c r="A44" s="920" t="s">
        <v>190</v>
      </c>
      <c r="B44" s="540" t="s">
        <v>216</v>
      </c>
      <c r="C44" s="538">
        <v>22.7</v>
      </c>
      <c r="D44" s="107">
        <v>21.7</v>
      </c>
      <c r="E44" s="107">
        <v>21.7</v>
      </c>
      <c r="F44" s="107">
        <v>21.7</v>
      </c>
      <c r="G44" s="107">
        <v>21.7</v>
      </c>
      <c r="H44" s="107">
        <v>21.7</v>
      </c>
      <c r="I44" s="107"/>
      <c r="J44" s="107"/>
      <c r="K44" s="107">
        <v>15.8</v>
      </c>
      <c r="L44" s="107">
        <v>15.8</v>
      </c>
      <c r="M44" s="107"/>
      <c r="N44" s="107"/>
      <c r="O44" s="107"/>
      <c r="P44" s="107"/>
      <c r="Q44" s="207"/>
    </row>
    <row r="45" spans="1:17">
      <c r="A45" s="920"/>
      <c r="B45" s="540" t="s">
        <v>217</v>
      </c>
      <c r="C45" s="538">
        <v>39.4</v>
      </c>
      <c r="D45" s="107">
        <v>33.299999999999997</v>
      </c>
      <c r="E45" s="107">
        <v>33.299999999999997</v>
      </c>
      <c r="F45" s="107">
        <v>33.299999999999997</v>
      </c>
      <c r="G45" s="107">
        <v>33.299999999999997</v>
      </c>
      <c r="H45" s="107">
        <v>33.299999999999997</v>
      </c>
      <c r="I45" s="107"/>
      <c r="J45" s="107"/>
      <c r="K45" s="107">
        <v>31.3</v>
      </c>
      <c r="L45" s="107">
        <v>31.3</v>
      </c>
      <c r="M45" s="107"/>
      <c r="N45" s="107"/>
      <c r="O45" s="107"/>
      <c r="P45" s="107"/>
      <c r="Q45" s="207"/>
    </row>
    <row r="46" spans="1:17">
      <c r="A46" s="920"/>
      <c r="B46" s="540" t="s">
        <v>71</v>
      </c>
      <c r="C46" s="538">
        <v>34.4</v>
      </c>
      <c r="D46" s="107">
        <v>28.2</v>
      </c>
      <c r="E46" s="107">
        <v>28.2</v>
      </c>
      <c r="F46" s="107">
        <v>28.2</v>
      </c>
      <c r="G46" s="107">
        <v>28.2</v>
      </c>
      <c r="H46" s="107">
        <v>28.2</v>
      </c>
      <c r="I46" s="107">
        <v>28.2</v>
      </c>
      <c r="J46" s="107">
        <v>28.2</v>
      </c>
      <c r="K46" s="107">
        <v>26.4</v>
      </c>
      <c r="L46" s="107">
        <v>26.4</v>
      </c>
      <c r="M46" s="107"/>
      <c r="N46" s="107"/>
      <c r="O46" s="107"/>
      <c r="P46" s="107"/>
      <c r="Q46" s="207"/>
    </row>
    <row r="47" spans="1:17">
      <c r="A47" s="920" t="s">
        <v>182</v>
      </c>
      <c r="B47" s="540" t="s">
        <v>216</v>
      </c>
      <c r="C47" s="587">
        <v>27.5</v>
      </c>
      <c r="D47" s="107"/>
      <c r="E47" s="107"/>
      <c r="F47" s="107"/>
      <c r="G47" s="107"/>
      <c r="H47" s="107">
        <v>23.4</v>
      </c>
      <c r="I47" s="107"/>
      <c r="J47" s="107"/>
      <c r="K47" s="107"/>
      <c r="L47" s="107"/>
      <c r="M47" s="107"/>
      <c r="N47" s="107"/>
      <c r="O47" s="107"/>
      <c r="P47" s="107"/>
      <c r="Q47" s="207"/>
    </row>
    <row r="48" spans="1:17">
      <c r="A48" s="920"/>
      <c r="B48" s="540" t="s">
        <v>217</v>
      </c>
      <c r="C48" s="587">
        <v>77.900000000000006</v>
      </c>
      <c r="D48" s="107"/>
      <c r="E48" s="107"/>
      <c r="F48" s="107"/>
      <c r="G48" s="107"/>
      <c r="H48" s="107">
        <v>76.599999999999994</v>
      </c>
      <c r="I48" s="107"/>
      <c r="J48" s="107"/>
      <c r="K48" s="107"/>
      <c r="L48" s="107"/>
      <c r="M48" s="107"/>
      <c r="N48" s="107"/>
      <c r="O48" s="107"/>
      <c r="P48" s="107"/>
      <c r="Q48" s="207"/>
    </row>
    <row r="49" spans="1:17">
      <c r="A49" s="920"/>
      <c r="B49" s="540" t="s">
        <v>71</v>
      </c>
      <c r="C49" s="587">
        <v>60.5</v>
      </c>
      <c r="D49" s="107"/>
      <c r="E49" s="107"/>
      <c r="F49" s="107"/>
      <c r="G49" s="107"/>
      <c r="H49" s="107">
        <v>54.4</v>
      </c>
      <c r="I49" s="107"/>
      <c r="J49" s="107"/>
      <c r="K49" s="107"/>
      <c r="L49" s="107"/>
      <c r="M49" s="107"/>
      <c r="N49" s="107"/>
      <c r="O49" s="107">
        <v>94</v>
      </c>
      <c r="P49" s="107"/>
      <c r="Q49" s="207"/>
    </row>
    <row r="50" spans="1:17">
      <c r="A50" s="920" t="s">
        <v>279</v>
      </c>
      <c r="B50" s="540" t="s">
        <v>216</v>
      </c>
      <c r="C50" s="587"/>
      <c r="D50" s="107">
        <v>46.5</v>
      </c>
      <c r="E50" s="107"/>
      <c r="F50" s="107">
        <v>46.5</v>
      </c>
      <c r="G50" s="107"/>
      <c r="H50" s="107"/>
      <c r="I50" s="107"/>
      <c r="J50" s="107">
        <v>37</v>
      </c>
      <c r="K50" s="107"/>
      <c r="L50" s="107"/>
      <c r="M50" s="107"/>
      <c r="N50" s="107"/>
      <c r="O50" s="107"/>
      <c r="P50" s="107"/>
      <c r="Q50" s="207"/>
    </row>
    <row r="51" spans="1:17">
      <c r="A51" s="920"/>
      <c r="B51" s="540" t="s">
        <v>217</v>
      </c>
      <c r="C51" s="587"/>
      <c r="D51" s="107">
        <v>84.3</v>
      </c>
      <c r="E51" s="107"/>
      <c r="F51" s="107">
        <v>84.3</v>
      </c>
      <c r="G51" s="107"/>
      <c r="H51" s="107"/>
      <c r="I51" s="107"/>
      <c r="J51" s="107">
        <v>86</v>
      </c>
      <c r="K51" s="107"/>
      <c r="L51" s="107"/>
      <c r="M51" s="107"/>
      <c r="N51" s="107"/>
      <c r="O51" s="107"/>
      <c r="P51" s="107"/>
      <c r="Q51" s="207"/>
    </row>
    <row r="52" spans="1:17" ht="15" thickBot="1">
      <c r="A52" s="921"/>
      <c r="B52" s="541" t="s">
        <v>71</v>
      </c>
      <c r="C52" s="589"/>
      <c r="D52" s="208">
        <v>22.5</v>
      </c>
      <c r="E52" s="208"/>
      <c r="F52" s="208"/>
      <c r="G52" s="208"/>
      <c r="H52" s="208"/>
      <c r="I52" s="208"/>
      <c r="J52" s="208"/>
      <c r="K52" s="208"/>
      <c r="L52" s="208">
        <v>38.299999999999997</v>
      </c>
      <c r="M52" s="208"/>
      <c r="N52" s="208"/>
      <c r="O52" s="208"/>
      <c r="P52" s="208"/>
      <c r="Q52" s="209"/>
    </row>
    <row r="53" spans="1:17">
      <c r="A53" s="137"/>
      <c r="B53" s="24"/>
      <c r="C53" s="24"/>
      <c r="D53" s="24"/>
      <c r="E53" s="24"/>
      <c r="F53" s="24"/>
      <c r="G53" s="24"/>
      <c r="H53" s="24"/>
      <c r="I53" s="24"/>
      <c r="J53" s="24"/>
      <c r="K53" s="24"/>
      <c r="L53" s="24"/>
      <c r="M53" s="24"/>
      <c r="N53" s="24"/>
      <c r="O53" s="24"/>
      <c r="P53" s="24"/>
      <c r="Q53" s="24"/>
    </row>
    <row r="54" spans="1:17">
      <c r="A54" s="149" t="s">
        <v>185</v>
      </c>
      <c r="B54" s="24"/>
      <c r="C54" s="24"/>
      <c r="D54" s="24"/>
      <c r="E54" s="24"/>
      <c r="F54" s="24"/>
      <c r="G54" s="24"/>
      <c r="H54" s="24"/>
      <c r="I54" s="24"/>
      <c r="J54" s="24"/>
      <c r="K54" s="24"/>
      <c r="L54" s="24"/>
      <c r="M54" s="24"/>
      <c r="N54" s="24"/>
      <c r="O54" s="24"/>
      <c r="P54" s="24"/>
      <c r="Q54" s="24"/>
    </row>
    <row r="55" spans="1:17" ht="15" customHeight="1">
      <c r="A55" s="137" t="s">
        <v>641</v>
      </c>
      <c r="B55" s="61"/>
      <c r="C55" s="24"/>
      <c r="D55" s="24"/>
      <c r="E55" s="24"/>
      <c r="F55" s="24"/>
      <c r="G55" s="24"/>
      <c r="H55" s="24"/>
      <c r="I55" s="24"/>
      <c r="J55" s="24"/>
      <c r="K55" s="24"/>
      <c r="L55" s="24"/>
      <c r="M55" s="24"/>
      <c r="N55" s="24"/>
      <c r="O55" s="24"/>
      <c r="P55" s="24"/>
      <c r="Q55" s="24"/>
    </row>
    <row r="56" spans="1:17" ht="15" customHeight="1">
      <c r="A56" s="137"/>
      <c r="B56" s="61"/>
      <c r="C56" s="24"/>
      <c r="D56" s="24"/>
      <c r="E56" s="24"/>
      <c r="F56" s="24"/>
      <c r="G56" s="24"/>
      <c r="H56" s="24"/>
      <c r="I56" s="24"/>
      <c r="J56" s="24"/>
      <c r="K56" s="24"/>
      <c r="L56" s="24"/>
      <c r="M56" s="24"/>
      <c r="N56" s="24"/>
      <c r="O56" s="24"/>
      <c r="P56" s="24"/>
      <c r="Q56" s="24"/>
    </row>
    <row r="57" spans="1:17" ht="30" customHeight="1">
      <c r="A57" s="899" t="s">
        <v>642</v>
      </c>
      <c r="B57" s="899"/>
      <c r="C57" s="899"/>
      <c r="D57" s="899"/>
      <c r="E57" s="899"/>
      <c r="F57" s="899"/>
      <c r="G57" s="899"/>
      <c r="H57" s="899"/>
      <c r="I57" s="899"/>
      <c r="J57" s="899"/>
      <c r="K57" s="899"/>
      <c r="L57" s="899"/>
      <c r="M57" s="899"/>
      <c r="N57" s="899"/>
      <c r="O57" s="899"/>
      <c r="P57" s="899"/>
      <c r="Q57" s="323"/>
    </row>
    <row r="58" spans="1:17" ht="15" customHeight="1">
      <c r="A58" s="137"/>
      <c r="B58" s="137"/>
      <c r="C58" s="24"/>
      <c r="D58" s="24"/>
      <c r="E58" s="24"/>
      <c r="F58" s="24"/>
      <c r="G58" s="24"/>
      <c r="H58" s="24"/>
      <c r="I58" s="24"/>
      <c r="J58" s="24"/>
      <c r="K58" s="24"/>
      <c r="L58" s="24"/>
      <c r="M58" s="24"/>
      <c r="N58" s="24"/>
      <c r="O58" s="24"/>
      <c r="P58" s="24"/>
      <c r="Q58" s="24"/>
    </row>
    <row r="59" spans="1:17" ht="33" customHeight="1">
      <c r="A59" s="908" t="s">
        <v>643</v>
      </c>
      <c r="B59" s="908"/>
      <c r="C59" s="908"/>
      <c r="D59" s="908"/>
      <c r="E59" s="908"/>
      <c r="F59" s="908"/>
      <c r="G59" s="908"/>
      <c r="H59" s="908"/>
      <c r="I59" s="908"/>
      <c r="J59" s="908"/>
      <c r="K59" s="908"/>
      <c r="L59" s="908"/>
      <c r="M59" s="908"/>
      <c r="N59" s="908"/>
      <c r="O59" s="908"/>
      <c r="P59" s="908"/>
      <c r="Q59" s="428"/>
    </row>
    <row r="60" spans="1:17">
      <c r="A60" s="146"/>
      <c r="B60" s="24"/>
      <c r="C60" s="24"/>
      <c r="D60" s="24"/>
      <c r="E60" s="24"/>
      <c r="F60" s="24"/>
      <c r="G60" s="24"/>
      <c r="H60" s="24"/>
      <c r="I60" s="24"/>
      <c r="J60" s="24"/>
      <c r="K60" s="24"/>
      <c r="L60" s="24"/>
      <c r="M60" s="24"/>
      <c r="N60" s="24"/>
      <c r="O60" s="24"/>
      <c r="P60" s="24"/>
      <c r="Q60" s="24"/>
    </row>
    <row r="61" spans="1:17" ht="27.6" customHeight="1">
      <c r="A61" s="1033" t="s">
        <v>644</v>
      </c>
      <c r="B61" s="1033"/>
      <c r="C61" s="1033"/>
      <c r="D61" s="1033"/>
      <c r="E61" s="1033"/>
      <c r="F61" s="1033"/>
      <c r="G61" s="1033"/>
      <c r="H61" s="1033"/>
      <c r="I61" s="1033"/>
    </row>
    <row r="62" spans="1:17" ht="96.6" customHeight="1">
      <c r="A62" s="1033" t="s">
        <v>645</v>
      </c>
      <c r="B62" s="1033"/>
      <c r="C62" s="1033"/>
      <c r="D62" s="1033"/>
      <c r="E62" s="1033"/>
      <c r="F62" s="1033"/>
      <c r="G62" s="1033"/>
      <c r="H62" s="1033"/>
      <c r="I62" s="1033"/>
    </row>
    <row r="63" spans="1:17" ht="15.6" customHeight="1">
      <c r="A63" s="1042" t="s">
        <v>646</v>
      </c>
      <c r="B63" s="1042"/>
      <c r="C63" s="1042"/>
      <c r="D63" s="1042"/>
      <c r="E63" s="1042"/>
      <c r="F63" s="1042"/>
      <c r="G63" s="1042"/>
      <c r="H63" s="1042"/>
      <c r="I63" s="1042"/>
    </row>
  </sheetData>
  <mergeCells count="21">
    <mergeCell ref="A61:I61"/>
    <mergeCell ref="A62:I62"/>
    <mergeCell ref="A63:I63"/>
    <mergeCell ref="A23:A25"/>
    <mergeCell ref="A26:A28"/>
    <mergeCell ref="A29:A31"/>
    <mergeCell ref="A32:A34"/>
    <mergeCell ref="A35:A37"/>
    <mergeCell ref="A38:A40"/>
    <mergeCell ref="A41:A43"/>
    <mergeCell ref="A44:A46"/>
    <mergeCell ref="A47:A49"/>
    <mergeCell ref="A50:A52"/>
    <mergeCell ref="A59:P59"/>
    <mergeCell ref="A57:P57"/>
    <mergeCell ref="A20:A22"/>
    <mergeCell ref="A4:A6"/>
    <mergeCell ref="A11:A13"/>
    <mergeCell ref="A14:A16"/>
    <mergeCell ref="A17:A19"/>
    <mergeCell ref="A7:A10"/>
  </mergeCells>
  <hyperlinks>
    <hyperlink ref="S4" location="'TC3'!A1" display="Back to Content Page" xr:uid="{2BBFA454-7FC7-4FF6-AAB2-13C89DF3EF6C}"/>
  </hyperlinks>
  <pageMargins left="0.7" right="0.7" top="0.75" bottom="0.75" header="0.3" footer="0.3"/>
  <pageSetup paperSize="9" scale="55" orientation="landscape" r:id="rId1"/>
  <headerFooter>
    <oddFooter>&amp;C&amp;P</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AF168"/>
  <sheetViews>
    <sheetView zoomScale="102" zoomScaleNormal="102" workbookViewId="0">
      <selection activeCell="Q4" sqref="Q4"/>
    </sheetView>
  </sheetViews>
  <sheetFormatPr defaultColWidth="9.21875" defaultRowHeight="14.4"/>
  <cols>
    <col min="1" max="1" width="33.77734375" customWidth="1"/>
    <col min="2" max="2" width="12.5546875" style="12" customWidth="1"/>
    <col min="3" max="3" width="7" customWidth="1"/>
    <col min="4" max="5" width="7.21875" customWidth="1"/>
    <col min="6" max="8" width="7" customWidth="1"/>
    <col min="9" max="9" width="7.21875" customWidth="1"/>
    <col min="10" max="20" width="7" customWidth="1"/>
  </cols>
  <sheetData>
    <row r="1" spans="1:21">
      <c r="A1" s="29" t="s">
        <v>647</v>
      </c>
      <c r="B1" s="61"/>
      <c r="C1" s="24"/>
      <c r="D1" s="24"/>
      <c r="E1" s="24"/>
      <c r="F1" s="24"/>
      <c r="G1" s="24"/>
      <c r="H1" s="24"/>
      <c r="I1" s="24"/>
      <c r="J1" s="24"/>
      <c r="K1" s="24"/>
      <c r="L1" s="24"/>
      <c r="M1" s="24"/>
      <c r="N1" s="24"/>
      <c r="O1" s="24"/>
      <c r="P1" s="24"/>
      <c r="Q1" s="24"/>
      <c r="R1" s="24"/>
      <c r="S1" s="24"/>
      <c r="T1" s="24"/>
    </row>
    <row r="2" spans="1:21" ht="15" thickBot="1">
      <c r="A2" s="24"/>
      <c r="B2" s="61"/>
      <c r="C2" s="24"/>
      <c r="D2" s="24"/>
      <c r="E2" s="24"/>
      <c r="F2" s="24"/>
      <c r="G2" s="24"/>
      <c r="H2" s="24"/>
      <c r="I2" s="24"/>
      <c r="J2" s="24"/>
      <c r="K2" s="24"/>
      <c r="L2" s="24"/>
      <c r="M2" s="24"/>
      <c r="N2" s="24"/>
      <c r="O2" s="24"/>
      <c r="P2" s="24"/>
      <c r="Q2" s="24"/>
      <c r="R2" s="24"/>
      <c r="S2" s="24"/>
      <c r="T2" s="24"/>
    </row>
    <row r="3" spans="1:21" ht="41.4">
      <c r="A3" s="311" t="s">
        <v>289</v>
      </c>
      <c r="B3" s="347" t="s">
        <v>648</v>
      </c>
      <c r="C3" s="226">
        <v>2007</v>
      </c>
      <c r="D3" s="226">
        <v>2008</v>
      </c>
      <c r="E3" s="226">
        <v>2009</v>
      </c>
      <c r="F3" s="226">
        <v>2010</v>
      </c>
      <c r="G3" s="226">
        <v>2011</v>
      </c>
      <c r="H3" s="226">
        <v>2012</v>
      </c>
      <c r="I3" s="226">
        <v>2013</v>
      </c>
      <c r="J3" s="226">
        <v>2014</v>
      </c>
      <c r="K3" s="226">
        <v>2015</v>
      </c>
      <c r="L3" s="253">
        <v>2016</v>
      </c>
      <c r="M3" s="253">
        <v>2017</v>
      </c>
      <c r="N3" s="253">
        <v>2018</v>
      </c>
      <c r="O3" s="218">
        <v>2019</v>
      </c>
    </row>
    <row r="4" spans="1:21">
      <c r="A4" s="920" t="s">
        <v>167</v>
      </c>
      <c r="B4" s="119">
        <v>1.9</v>
      </c>
      <c r="C4" s="107"/>
      <c r="D4" s="107">
        <v>30.1</v>
      </c>
      <c r="E4" s="107"/>
      <c r="F4" s="107"/>
      <c r="G4" s="107"/>
      <c r="H4" s="107"/>
      <c r="I4" s="107"/>
      <c r="J4" s="107"/>
      <c r="K4" s="106"/>
      <c r="L4" s="247"/>
      <c r="M4" s="247"/>
      <c r="N4" s="247">
        <v>23.9</v>
      </c>
      <c r="O4" s="173"/>
      <c r="Q4" s="48" t="s">
        <v>166</v>
      </c>
    </row>
    <row r="5" spans="1:21">
      <c r="A5" s="920"/>
      <c r="B5" s="119">
        <v>3.2</v>
      </c>
      <c r="C5" s="107"/>
      <c r="D5" s="107">
        <v>55.7</v>
      </c>
      <c r="E5" s="107"/>
      <c r="F5" s="102"/>
      <c r="G5" s="107"/>
      <c r="H5" s="107"/>
      <c r="I5" s="107"/>
      <c r="J5" s="107"/>
      <c r="K5" s="106"/>
      <c r="L5" s="247"/>
      <c r="M5" s="247"/>
      <c r="N5" s="247">
        <v>40.1</v>
      </c>
      <c r="O5" s="173"/>
    </row>
    <row r="6" spans="1:21">
      <c r="A6" s="920"/>
      <c r="B6" s="119">
        <v>5.5</v>
      </c>
      <c r="C6" s="107"/>
      <c r="D6" s="107">
        <v>79.400000000000006</v>
      </c>
      <c r="E6" s="107"/>
      <c r="F6" s="107"/>
      <c r="G6" s="107"/>
      <c r="H6" s="107"/>
      <c r="I6" s="107"/>
      <c r="J6" s="107"/>
      <c r="K6" s="106"/>
      <c r="L6" s="247"/>
      <c r="M6" s="247"/>
      <c r="N6" s="247">
        <v>57.9</v>
      </c>
      <c r="O6" s="173"/>
    </row>
    <row r="7" spans="1:21" ht="15" customHeight="1">
      <c r="A7" s="920" t="s">
        <v>168</v>
      </c>
      <c r="B7" s="119">
        <v>1.9</v>
      </c>
      <c r="C7" s="107"/>
      <c r="D7" s="107"/>
      <c r="E7" s="107">
        <v>18.2</v>
      </c>
      <c r="F7" s="107"/>
      <c r="G7" s="109"/>
      <c r="H7" s="109"/>
      <c r="I7" s="109"/>
      <c r="J7" s="109"/>
      <c r="K7" s="109">
        <v>16.100000000000001</v>
      </c>
      <c r="L7" s="328"/>
      <c r="M7" s="328"/>
      <c r="N7" s="328"/>
      <c r="O7" s="168"/>
      <c r="U7" s="48"/>
    </row>
    <row r="8" spans="1:21">
      <c r="A8" s="920"/>
      <c r="B8" s="119">
        <v>3.2</v>
      </c>
      <c r="C8" s="107"/>
      <c r="D8" s="107"/>
      <c r="E8" s="107">
        <v>37.1</v>
      </c>
      <c r="F8" s="107"/>
      <c r="G8" s="107"/>
      <c r="H8" s="107"/>
      <c r="I8" s="107"/>
      <c r="J8" s="107"/>
      <c r="K8" s="107">
        <v>38.5</v>
      </c>
      <c r="L8" s="353"/>
      <c r="M8" s="353"/>
      <c r="N8" s="353"/>
      <c r="O8" s="207"/>
    </row>
    <row r="9" spans="1:21">
      <c r="A9" s="920"/>
      <c r="B9" s="119">
        <v>5.5</v>
      </c>
      <c r="C9" s="107"/>
      <c r="D9" s="107"/>
      <c r="E9" s="107">
        <v>57.5</v>
      </c>
      <c r="F9" s="107"/>
      <c r="G9" s="107"/>
      <c r="H9" s="107"/>
      <c r="I9" s="107"/>
      <c r="J9" s="107"/>
      <c r="K9" s="107">
        <v>60.4</v>
      </c>
      <c r="L9" s="353"/>
      <c r="M9" s="353"/>
      <c r="N9" s="353"/>
      <c r="O9" s="207"/>
    </row>
    <row r="10" spans="1:21">
      <c r="A10" s="920" t="s">
        <v>188</v>
      </c>
      <c r="B10" s="119">
        <v>1.9</v>
      </c>
      <c r="C10" s="107"/>
      <c r="D10" s="107"/>
      <c r="E10" s="107"/>
      <c r="F10" s="107"/>
      <c r="G10" s="107"/>
      <c r="H10" s="107"/>
      <c r="I10" s="107">
        <v>17.899999999999999</v>
      </c>
      <c r="J10" s="107"/>
      <c r="K10" s="107"/>
      <c r="L10" s="353"/>
      <c r="M10" s="353"/>
      <c r="N10" s="353"/>
      <c r="O10" s="207"/>
    </row>
    <row r="11" spans="1:21">
      <c r="A11" s="920"/>
      <c r="B11" s="119">
        <v>3.2</v>
      </c>
      <c r="C11" s="107"/>
      <c r="D11" s="107"/>
      <c r="E11" s="107"/>
      <c r="F11" s="107"/>
      <c r="G11" s="107"/>
      <c r="H11" s="107"/>
      <c r="I11" s="107">
        <v>37.5</v>
      </c>
      <c r="J11" s="107"/>
      <c r="K11" s="107"/>
      <c r="L11" s="353"/>
      <c r="M11" s="353"/>
      <c r="N11" s="353"/>
      <c r="O11" s="207"/>
    </row>
    <row r="12" spans="1:21">
      <c r="A12" s="920"/>
      <c r="B12" s="119">
        <v>5.5</v>
      </c>
      <c r="C12" s="107"/>
      <c r="D12" s="107"/>
      <c r="E12" s="107"/>
      <c r="F12" s="107"/>
      <c r="G12" s="107"/>
      <c r="H12" s="107"/>
      <c r="I12" s="107">
        <v>62.7</v>
      </c>
      <c r="J12" s="107"/>
      <c r="K12" s="107"/>
      <c r="L12" s="353"/>
      <c r="M12" s="353"/>
      <c r="N12" s="353"/>
      <c r="O12" s="207"/>
    </row>
    <row r="13" spans="1:21">
      <c r="A13" s="920" t="s">
        <v>189</v>
      </c>
      <c r="B13" s="119">
        <v>1.9</v>
      </c>
      <c r="C13" s="109"/>
      <c r="D13" s="107"/>
      <c r="E13" s="107"/>
      <c r="F13" s="107"/>
      <c r="G13" s="107"/>
      <c r="H13" s="107">
        <v>76.599999999999994</v>
      </c>
      <c r="I13" s="107"/>
      <c r="J13" s="107"/>
      <c r="K13" s="106"/>
      <c r="L13" s="247"/>
      <c r="M13" s="247"/>
      <c r="N13" s="247"/>
      <c r="O13" s="173"/>
    </row>
    <row r="14" spans="1:21">
      <c r="A14" s="920"/>
      <c r="B14" s="119">
        <v>3.2</v>
      </c>
      <c r="C14" s="107"/>
      <c r="D14" s="107"/>
      <c r="E14" s="107"/>
      <c r="F14" s="107"/>
      <c r="G14" s="107"/>
      <c r="H14" s="107">
        <v>91</v>
      </c>
      <c r="I14" s="107"/>
      <c r="J14" s="107"/>
      <c r="K14" s="106"/>
      <c r="L14" s="247"/>
      <c r="M14" s="247"/>
      <c r="N14" s="247"/>
      <c r="O14" s="173"/>
    </row>
    <row r="15" spans="1:21">
      <c r="A15" s="920"/>
      <c r="B15" s="119">
        <v>5.5</v>
      </c>
      <c r="C15" s="107"/>
      <c r="D15" s="107"/>
      <c r="E15" s="107"/>
      <c r="F15" s="107"/>
      <c r="G15" s="107"/>
      <c r="H15" s="107">
        <v>97.7</v>
      </c>
      <c r="I15" s="107"/>
      <c r="J15" s="107"/>
      <c r="K15" s="106"/>
      <c r="L15" s="247"/>
      <c r="M15" s="247"/>
      <c r="N15" s="247"/>
      <c r="O15" s="173"/>
    </row>
    <row r="16" spans="1:21">
      <c r="A16" s="920" t="s">
        <v>172</v>
      </c>
      <c r="B16" s="119">
        <v>1.9</v>
      </c>
      <c r="C16" s="107"/>
      <c r="D16" s="107"/>
      <c r="E16" s="107">
        <v>42</v>
      </c>
      <c r="F16" s="102"/>
      <c r="G16" s="107"/>
      <c r="H16" s="107"/>
      <c r="I16" s="107"/>
      <c r="J16" s="102"/>
      <c r="K16" s="106"/>
      <c r="L16" s="247"/>
      <c r="M16" s="247"/>
      <c r="N16" s="247"/>
      <c r="O16" s="173"/>
    </row>
    <row r="17" spans="1:32">
      <c r="A17" s="920"/>
      <c r="B17" s="119">
        <v>3.2</v>
      </c>
      <c r="C17" s="107"/>
      <c r="D17" s="107"/>
      <c r="E17" s="107">
        <v>64.400000000000006</v>
      </c>
      <c r="F17" s="107"/>
      <c r="G17" s="102"/>
      <c r="H17" s="107"/>
      <c r="I17" s="107"/>
      <c r="J17" s="102"/>
      <c r="K17" s="106"/>
      <c r="L17" s="247"/>
      <c r="M17" s="247"/>
      <c r="N17" s="247"/>
      <c r="O17" s="173"/>
    </row>
    <row r="18" spans="1:32">
      <c r="A18" s="920"/>
      <c r="B18" s="119">
        <v>5.5</v>
      </c>
      <c r="C18" s="107"/>
      <c r="D18" s="107"/>
      <c r="E18" s="107">
        <v>82</v>
      </c>
      <c r="F18" s="107"/>
      <c r="G18" s="107"/>
      <c r="H18" s="107"/>
      <c r="I18" s="107"/>
      <c r="J18" s="102"/>
      <c r="K18" s="106"/>
      <c r="L18" s="247"/>
      <c r="M18" s="247"/>
      <c r="N18" s="247"/>
      <c r="O18" s="173"/>
    </row>
    <row r="19" spans="1:32">
      <c r="A19" s="920" t="s">
        <v>173</v>
      </c>
      <c r="B19" s="119">
        <v>1.9</v>
      </c>
      <c r="C19" s="107"/>
      <c r="D19" s="107"/>
      <c r="E19" s="107"/>
      <c r="F19" s="107">
        <v>59.7</v>
      </c>
      <c r="G19" s="109"/>
      <c r="H19" s="107"/>
      <c r="I19" s="107"/>
      <c r="J19" s="107"/>
      <c r="K19" s="106"/>
      <c r="L19" s="247"/>
      <c r="M19" s="247"/>
      <c r="N19" s="247"/>
      <c r="O19" s="173"/>
    </row>
    <row r="20" spans="1:32">
      <c r="A20" s="920"/>
      <c r="B20" s="119">
        <v>3.2</v>
      </c>
      <c r="C20" s="107"/>
      <c r="D20" s="107"/>
      <c r="E20" s="107"/>
      <c r="F20" s="107">
        <v>78.099999999999994</v>
      </c>
      <c r="G20" s="107"/>
      <c r="H20" s="107"/>
      <c r="I20" s="107"/>
      <c r="J20" s="107"/>
      <c r="K20" s="106"/>
      <c r="L20" s="247"/>
      <c r="M20" s="247"/>
      <c r="N20" s="247"/>
      <c r="O20" s="173"/>
    </row>
    <row r="21" spans="1:32">
      <c r="A21" s="920"/>
      <c r="B21" s="119">
        <v>5.5</v>
      </c>
      <c r="C21" s="107"/>
      <c r="D21" s="107"/>
      <c r="E21" s="107"/>
      <c r="F21" s="107">
        <v>89.9</v>
      </c>
      <c r="G21" s="107"/>
      <c r="H21" s="107"/>
      <c r="I21" s="107"/>
      <c r="J21" s="107"/>
      <c r="K21" s="106"/>
      <c r="L21" s="247"/>
      <c r="M21" s="247"/>
      <c r="N21" s="247"/>
      <c r="O21" s="173"/>
    </row>
    <row r="22" spans="1:32">
      <c r="A22" s="920" t="s">
        <v>174</v>
      </c>
      <c r="B22" s="119">
        <v>1.9</v>
      </c>
      <c r="C22" s="107"/>
      <c r="D22" s="107"/>
      <c r="E22" s="107"/>
      <c r="F22" s="107">
        <v>71.7</v>
      </c>
      <c r="G22" s="107"/>
      <c r="H22" s="107"/>
      <c r="I22" s="107"/>
      <c r="J22" s="107"/>
      <c r="K22" s="107"/>
      <c r="L22" s="353">
        <v>70.3</v>
      </c>
      <c r="M22" s="353"/>
      <c r="N22" s="353"/>
      <c r="O22" s="207"/>
    </row>
    <row r="23" spans="1:32">
      <c r="A23" s="920"/>
      <c r="B23" s="119">
        <v>3.2</v>
      </c>
      <c r="C23" s="107"/>
      <c r="D23" s="107"/>
      <c r="E23" s="107"/>
      <c r="F23" s="107">
        <v>89.1</v>
      </c>
      <c r="G23" s="109"/>
      <c r="H23" s="107"/>
      <c r="I23" s="107"/>
      <c r="J23" s="102"/>
      <c r="K23" s="107"/>
      <c r="L23" s="353">
        <v>89.4</v>
      </c>
      <c r="M23" s="353"/>
      <c r="N23" s="353"/>
      <c r="O23" s="207"/>
    </row>
    <row r="24" spans="1:32">
      <c r="A24" s="920"/>
      <c r="B24" s="119">
        <v>5.5</v>
      </c>
      <c r="C24" s="107"/>
      <c r="D24" s="107"/>
      <c r="E24" s="107"/>
      <c r="F24" s="107">
        <v>96.2</v>
      </c>
      <c r="G24" s="107"/>
      <c r="H24" s="107"/>
      <c r="I24" s="107"/>
      <c r="J24" s="109"/>
      <c r="K24" s="107"/>
      <c r="L24" s="353">
        <v>96.7</v>
      </c>
      <c r="M24" s="353"/>
      <c r="N24" s="353"/>
      <c r="O24" s="207"/>
    </row>
    <row r="25" spans="1:32">
      <c r="A25" s="920" t="s">
        <v>175</v>
      </c>
      <c r="B25" s="119">
        <v>1.9</v>
      </c>
      <c r="C25" s="107"/>
      <c r="D25" s="107"/>
      <c r="E25" s="107"/>
      <c r="F25" s="107">
        <v>78.5</v>
      </c>
      <c r="G25" s="107"/>
      <c r="H25" s="107">
        <v>77.599999999999994</v>
      </c>
      <c r="I25" s="107"/>
      <c r="J25" s="107"/>
      <c r="K25" s="107"/>
      <c r="L25" s="353"/>
      <c r="M25" s="353"/>
      <c r="N25" s="353"/>
      <c r="O25" s="207"/>
    </row>
    <row r="26" spans="1:32">
      <c r="A26" s="920"/>
      <c r="B26" s="119">
        <v>3.2</v>
      </c>
      <c r="C26" s="107"/>
      <c r="D26" s="107"/>
      <c r="E26" s="107"/>
      <c r="F26" s="107">
        <v>91.3</v>
      </c>
      <c r="G26" s="102"/>
      <c r="H26" s="107">
        <v>91</v>
      </c>
      <c r="I26" s="107"/>
      <c r="J26" s="107"/>
      <c r="K26" s="107"/>
      <c r="L26" s="353"/>
      <c r="M26" s="353"/>
      <c r="N26" s="353"/>
      <c r="O26" s="207"/>
    </row>
    <row r="27" spans="1:32">
      <c r="A27" s="920"/>
      <c r="B27" s="119">
        <v>5.5</v>
      </c>
      <c r="C27" s="107"/>
      <c r="D27" s="107"/>
      <c r="E27" s="107"/>
      <c r="F27" s="107">
        <v>97.6</v>
      </c>
      <c r="G27" s="107"/>
      <c r="H27" s="107">
        <v>97.3</v>
      </c>
      <c r="I27" s="107"/>
      <c r="J27" s="107"/>
      <c r="K27" s="107"/>
      <c r="L27" s="353"/>
      <c r="M27" s="353"/>
      <c r="N27" s="353"/>
      <c r="O27" s="207"/>
    </row>
    <row r="28" spans="1:32">
      <c r="A28" s="920" t="s">
        <v>176</v>
      </c>
      <c r="B28" s="119">
        <v>1.9</v>
      </c>
      <c r="C28" s="348" t="s">
        <v>649</v>
      </c>
      <c r="D28" s="348"/>
      <c r="E28" s="107"/>
      <c r="F28" s="107"/>
      <c r="G28" s="107"/>
      <c r="H28" s="107" t="s">
        <v>649</v>
      </c>
      <c r="I28" s="348"/>
      <c r="J28" s="107"/>
      <c r="K28" s="107"/>
      <c r="L28" s="353"/>
      <c r="M28" s="353" t="s">
        <v>649</v>
      </c>
      <c r="N28" s="353"/>
      <c r="O28" s="207"/>
      <c r="U28" s="77"/>
      <c r="V28" s="77"/>
      <c r="W28" s="77"/>
      <c r="X28" s="77"/>
      <c r="Y28" s="77"/>
      <c r="Z28" s="77"/>
      <c r="AA28" s="77"/>
      <c r="AB28" s="77"/>
      <c r="AC28" s="77"/>
      <c r="AD28" s="77"/>
      <c r="AE28" s="77"/>
      <c r="AF28" s="77"/>
    </row>
    <row r="29" spans="1:32">
      <c r="A29" s="920"/>
      <c r="B29" s="119">
        <v>3.2</v>
      </c>
      <c r="C29" s="349">
        <v>3.2</v>
      </c>
      <c r="D29" s="348"/>
      <c r="E29" s="107"/>
      <c r="F29" s="107"/>
      <c r="G29" s="107"/>
      <c r="H29" s="107">
        <v>3</v>
      </c>
      <c r="I29" s="348"/>
      <c r="J29" s="107"/>
      <c r="K29" s="107"/>
      <c r="L29" s="353"/>
      <c r="M29" s="353">
        <v>2.1</v>
      </c>
      <c r="N29" s="353"/>
      <c r="O29" s="207"/>
    </row>
    <row r="30" spans="1:32">
      <c r="A30" s="920"/>
      <c r="B30" s="119">
        <v>5.5</v>
      </c>
      <c r="C30" s="349">
        <v>19.100000000000001</v>
      </c>
      <c r="D30" s="349"/>
      <c r="E30" s="107"/>
      <c r="F30" s="107"/>
      <c r="G30" s="107"/>
      <c r="H30" s="107">
        <v>17.100000000000001</v>
      </c>
      <c r="I30" s="107"/>
      <c r="J30" s="107"/>
      <c r="K30" s="107"/>
      <c r="L30" s="353"/>
      <c r="M30" s="353">
        <v>12.2</v>
      </c>
      <c r="N30" s="353"/>
      <c r="O30" s="207"/>
    </row>
    <row r="31" spans="1:32">
      <c r="A31" s="920" t="s">
        <v>177</v>
      </c>
      <c r="B31" s="119">
        <v>1.9</v>
      </c>
      <c r="C31" s="107"/>
      <c r="D31" s="107">
        <v>69.099999999999994</v>
      </c>
      <c r="E31" s="107"/>
      <c r="F31" s="107"/>
      <c r="G31" s="107"/>
      <c r="H31" s="107"/>
      <c r="I31" s="107"/>
      <c r="J31" s="107">
        <v>62.4</v>
      </c>
      <c r="K31" s="106"/>
      <c r="L31" s="247"/>
      <c r="M31" s="247"/>
      <c r="N31" s="247"/>
      <c r="O31" s="173"/>
    </row>
    <row r="32" spans="1:32">
      <c r="A32" s="920"/>
      <c r="B32" s="119">
        <v>3.2</v>
      </c>
      <c r="C32" s="107"/>
      <c r="D32" s="107">
        <v>88.7</v>
      </c>
      <c r="E32" s="102"/>
      <c r="F32" s="107"/>
      <c r="G32" s="107"/>
      <c r="H32" s="107"/>
      <c r="I32" s="107"/>
      <c r="J32" s="107">
        <v>81.5</v>
      </c>
      <c r="K32" s="106"/>
      <c r="L32" s="247"/>
      <c r="M32" s="247"/>
      <c r="N32" s="247"/>
      <c r="O32" s="173"/>
    </row>
    <row r="33" spans="1:15">
      <c r="A33" s="920"/>
      <c r="B33" s="119">
        <v>5.5</v>
      </c>
      <c r="C33" s="107"/>
      <c r="D33" s="107">
        <v>96.2</v>
      </c>
      <c r="E33" s="107"/>
      <c r="F33" s="107"/>
      <c r="G33" s="107"/>
      <c r="H33" s="107"/>
      <c r="I33" s="107"/>
      <c r="J33" s="107">
        <v>91.8</v>
      </c>
      <c r="K33" s="106"/>
      <c r="L33" s="247"/>
      <c r="M33" s="247"/>
      <c r="N33" s="247"/>
      <c r="O33" s="173"/>
    </row>
    <row r="34" spans="1:15">
      <c r="A34" s="920" t="s">
        <v>278</v>
      </c>
      <c r="B34" s="119">
        <v>1.9</v>
      </c>
      <c r="C34" s="107"/>
      <c r="D34" s="107"/>
      <c r="E34" s="107">
        <v>67.3</v>
      </c>
      <c r="F34" s="107"/>
      <c r="G34" s="107"/>
      <c r="H34" s="107"/>
      <c r="I34" s="107"/>
      <c r="J34" s="107"/>
      <c r="K34" s="102">
        <v>36.799999999999997</v>
      </c>
      <c r="L34" s="354"/>
      <c r="M34" s="354"/>
      <c r="N34" s="354"/>
      <c r="O34" s="191"/>
    </row>
    <row r="35" spans="1:15">
      <c r="A35" s="920"/>
      <c r="B35" s="119">
        <v>3.2</v>
      </c>
      <c r="C35" s="107"/>
      <c r="D35" s="107"/>
      <c r="E35" s="107">
        <v>81.5</v>
      </c>
      <c r="F35" s="107"/>
      <c r="G35" s="107"/>
      <c r="H35" s="107"/>
      <c r="I35" s="107"/>
      <c r="J35" s="107"/>
      <c r="K35" s="102">
        <v>60.1</v>
      </c>
      <c r="L35" s="354"/>
      <c r="M35" s="354"/>
      <c r="N35" s="354"/>
      <c r="O35" s="191"/>
    </row>
    <row r="36" spans="1:15">
      <c r="A36" s="920"/>
      <c r="B36" s="119">
        <v>5.5</v>
      </c>
      <c r="C36" s="107"/>
      <c r="D36" s="107"/>
      <c r="E36" s="107">
        <v>90</v>
      </c>
      <c r="F36" s="107"/>
      <c r="G36" s="107"/>
      <c r="H36" s="107"/>
      <c r="I36" s="107"/>
      <c r="J36" s="107"/>
      <c r="K36" s="102">
        <v>76.5</v>
      </c>
      <c r="L36" s="354"/>
      <c r="M36" s="354"/>
      <c r="N36" s="354"/>
      <c r="O36" s="191"/>
    </row>
    <row r="37" spans="1:15">
      <c r="A37" s="920" t="s">
        <v>179</v>
      </c>
      <c r="B37" s="119">
        <v>1.9</v>
      </c>
      <c r="C37" s="107"/>
      <c r="D37" s="109"/>
      <c r="E37" s="107"/>
      <c r="F37" s="107"/>
      <c r="G37" s="107"/>
      <c r="H37" s="107"/>
      <c r="I37" s="107">
        <v>1.1000000000000001</v>
      </c>
      <c r="J37" s="107"/>
      <c r="K37" s="106"/>
      <c r="L37" s="247"/>
      <c r="M37" s="247"/>
      <c r="N37" s="247">
        <v>0.5</v>
      </c>
      <c r="O37" s="173"/>
    </row>
    <row r="38" spans="1:15">
      <c r="A38" s="920"/>
      <c r="B38" s="119">
        <v>3.2</v>
      </c>
      <c r="C38" s="109"/>
      <c r="D38" s="102"/>
      <c r="E38" s="107"/>
      <c r="F38" s="107"/>
      <c r="G38" s="107"/>
      <c r="H38" s="107"/>
      <c r="I38" s="107">
        <v>2.5</v>
      </c>
      <c r="J38" s="107"/>
      <c r="K38" s="106"/>
      <c r="L38" s="247"/>
      <c r="M38" s="247"/>
      <c r="N38" s="247">
        <v>1.1000000000000001</v>
      </c>
      <c r="O38" s="173"/>
    </row>
    <row r="39" spans="1:15">
      <c r="A39" s="920"/>
      <c r="B39" s="119">
        <v>5.5</v>
      </c>
      <c r="C39" s="109"/>
      <c r="D39" s="107"/>
      <c r="E39" s="107"/>
      <c r="F39" s="107"/>
      <c r="G39" s="107"/>
      <c r="H39" s="107"/>
      <c r="I39" s="107">
        <v>6.6</v>
      </c>
      <c r="J39" s="107"/>
      <c r="K39" s="106"/>
      <c r="L39" s="247"/>
      <c r="M39" s="247"/>
      <c r="N39" s="247">
        <v>5.2</v>
      </c>
      <c r="O39" s="173"/>
    </row>
    <row r="40" spans="1:15">
      <c r="A40" s="920" t="s">
        <v>180</v>
      </c>
      <c r="B40" s="119">
        <v>1.9</v>
      </c>
      <c r="C40" s="107"/>
      <c r="D40" s="107"/>
      <c r="E40" s="107">
        <v>26.3</v>
      </c>
      <c r="F40" s="107"/>
      <c r="G40" s="107">
        <v>16.420000000000002</v>
      </c>
      <c r="H40" s="107"/>
      <c r="I40" s="107"/>
      <c r="J40" s="107"/>
      <c r="K40" s="107">
        <v>18.8</v>
      </c>
      <c r="L40" s="353"/>
      <c r="M40" s="353"/>
      <c r="N40" s="353"/>
      <c r="O40" s="207"/>
    </row>
    <row r="41" spans="1:15">
      <c r="A41" s="920"/>
      <c r="B41" s="119">
        <v>3.2</v>
      </c>
      <c r="C41" s="107"/>
      <c r="D41" s="107"/>
      <c r="E41" s="107">
        <v>46.8</v>
      </c>
      <c r="F41" s="107"/>
      <c r="G41" s="107">
        <v>35.36</v>
      </c>
      <c r="H41" s="107"/>
      <c r="I41" s="107"/>
      <c r="J41" s="107"/>
      <c r="K41" s="107">
        <v>37.53</v>
      </c>
      <c r="L41" s="353"/>
      <c r="M41" s="353"/>
      <c r="N41" s="353"/>
      <c r="O41" s="207"/>
    </row>
    <row r="42" spans="1:15">
      <c r="A42" s="920"/>
      <c r="B42" s="119">
        <v>5.5</v>
      </c>
      <c r="C42" s="107"/>
      <c r="D42" s="107"/>
      <c r="E42" s="107">
        <v>64.099999999999994</v>
      </c>
      <c r="F42" s="107"/>
      <c r="G42" s="107">
        <v>55.76</v>
      </c>
      <c r="H42" s="107"/>
      <c r="I42" s="107"/>
      <c r="J42" s="107"/>
      <c r="K42" s="107">
        <v>57.03</v>
      </c>
      <c r="L42" s="353"/>
      <c r="M42" s="353"/>
      <c r="N42" s="353"/>
      <c r="O42" s="207"/>
    </row>
    <row r="43" spans="1:15">
      <c r="A43" s="920" t="s">
        <v>190</v>
      </c>
      <c r="B43" s="119">
        <v>1.9</v>
      </c>
      <c r="C43" s="107">
        <v>59.9</v>
      </c>
      <c r="D43" s="107"/>
      <c r="E43" s="107"/>
      <c r="F43" s="107"/>
      <c r="G43" s="107">
        <v>49.1</v>
      </c>
      <c r="H43" s="107"/>
      <c r="I43" s="107"/>
      <c r="J43" s="107"/>
      <c r="K43" s="107"/>
      <c r="L43" s="353"/>
      <c r="M43" s="353"/>
      <c r="N43" s="353"/>
      <c r="O43" s="207"/>
    </row>
    <row r="44" spans="1:15">
      <c r="A44" s="920"/>
      <c r="B44" s="119">
        <v>3.2</v>
      </c>
      <c r="C44" s="107">
        <v>83.6</v>
      </c>
      <c r="D44" s="102"/>
      <c r="E44" s="107"/>
      <c r="F44" s="107"/>
      <c r="G44" s="107">
        <v>79</v>
      </c>
      <c r="H44" s="107"/>
      <c r="I44" s="107"/>
      <c r="J44" s="107"/>
      <c r="K44" s="107"/>
      <c r="L44" s="353"/>
      <c r="M44" s="353"/>
      <c r="N44" s="353"/>
      <c r="O44" s="207"/>
    </row>
    <row r="45" spans="1:15">
      <c r="A45" s="920"/>
      <c r="B45" s="119">
        <v>5.5</v>
      </c>
      <c r="C45" s="107">
        <v>94.8</v>
      </c>
      <c r="D45" s="107"/>
      <c r="E45" s="107"/>
      <c r="F45" s="107"/>
      <c r="G45" s="107">
        <v>93.1</v>
      </c>
      <c r="H45" s="107"/>
      <c r="I45" s="107"/>
      <c r="J45" s="107"/>
      <c r="K45" s="107"/>
      <c r="L45" s="353"/>
      <c r="M45" s="353"/>
      <c r="N45" s="353"/>
      <c r="O45" s="207"/>
    </row>
    <row r="46" spans="1:15">
      <c r="A46" s="920" t="s">
        <v>182</v>
      </c>
      <c r="B46" s="119">
        <v>1.9</v>
      </c>
      <c r="C46" s="107"/>
      <c r="D46" s="107"/>
      <c r="E46" s="107"/>
      <c r="F46" s="107">
        <v>64.400000000000006</v>
      </c>
      <c r="G46" s="107"/>
      <c r="H46" s="107"/>
      <c r="I46" s="107"/>
      <c r="J46" s="107"/>
      <c r="K46" s="107">
        <v>57.5</v>
      </c>
      <c r="L46" s="353"/>
      <c r="M46" s="353"/>
      <c r="N46" s="353"/>
      <c r="O46" s="207"/>
    </row>
    <row r="47" spans="1:15">
      <c r="A47" s="920"/>
      <c r="B47" s="119">
        <v>3.2</v>
      </c>
      <c r="C47" s="107"/>
      <c r="D47" s="107"/>
      <c r="E47" s="107"/>
      <c r="F47" s="107">
        <v>79.7</v>
      </c>
      <c r="G47" s="102"/>
      <c r="H47" s="107"/>
      <c r="I47" s="107"/>
      <c r="J47" s="107"/>
      <c r="K47" s="107">
        <v>74.3</v>
      </c>
      <c r="L47" s="353"/>
      <c r="M47" s="353"/>
      <c r="N47" s="353"/>
      <c r="O47" s="207"/>
    </row>
    <row r="48" spans="1:15">
      <c r="A48" s="920"/>
      <c r="B48" s="119">
        <v>5.5</v>
      </c>
      <c r="C48" s="107"/>
      <c r="D48" s="107"/>
      <c r="E48" s="107"/>
      <c r="F48" s="107">
        <v>90.5</v>
      </c>
      <c r="G48" s="107"/>
      <c r="H48" s="107"/>
      <c r="I48" s="107"/>
      <c r="J48" s="107"/>
      <c r="K48" s="107">
        <v>87.2</v>
      </c>
      <c r="L48" s="353"/>
      <c r="M48" s="353"/>
      <c r="N48" s="353"/>
      <c r="O48" s="207"/>
    </row>
    <row r="49" spans="1:20">
      <c r="A49" s="920" t="s">
        <v>279</v>
      </c>
      <c r="B49" s="119">
        <v>1.9</v>
      </c>
      <c r="C49" s="107"/>
      <c r="D49" s="107"/>
      <c r="E49" s="107"/>
      <c r="F49" s="107"/>
      <c r="G49" s="107">
        <v>21.4</v>
      </c>
      <c r="H49" s="107"/>
      <c r="I49" s="107"/>
      <c r="J49" s="107"/>
      <c r="K49" s="113"/>
      <c r="L49" s="330"/>
      <c r="M49" s="330"/>
      <c r="N49" s="330"/>
      <c r="O49" s="203"/>
    </row>
    <row r="50" spans="1:20">
      <c r="A50" s="920"/>
      <c r="B50" s="119">
        <v>3.2</v>
      </c>
      <c r="C50" s="107"/>
      <c r="D50" s="107"/>
      <c r="E50" s="107"/>
      <c r="F50" s="107"/>
      <c r="G50" s="107">
        <v>47.2</v>
      </c>
      <c r="H50" s="107"/>
      <c r="I50" s="107"/>
      <c r="J50" s="107"/>
      <c r="K50" s="113"/>
      <c r="L50" s="330"/>
      <c r="M50" s="330"/>
      <c r="N50" s="330"/>
      <c r="O50" s="203"/>
    </row>
    <row r="51" spans="1:20" ht="15" thickBot="1">
      <c r="A51" s="921"/>
      <c r="B51" s="350">
        <v>5.5</v>
      </c>
      <c r="C51" s="208"/>
      <c r="D51" s="208"/>
      <c r="E51" s="208"/>
      <c r="F51" s="208"/>
      <c r="G51" s="208">
        <v>74</v>
      </c>
      <c r="H51" s="208"/>
      <c r="I51" s="208"/>
      <c r="J51" s="208"/>
      <c r="K51" s="351"/>
      <c r="L51" s="355"/>
      <c r="M51" s="355"/>
      <c r="N51" s="355"/>
      <c r="O51" s="352"/>
    </row>
    <row r="52" spans="1:20">
      <c r="A52" s="137"/>
      <c r="B52" s="61"/>
      <c r="C52" s="24"/>
      <c r="D52" s="24"/>
      <c r="E52" s="24"/>
      <c r="F52" s="24"/>
      <c r="G52" s="24"/>
      <c r="H52" s="24"/>
      <c r="I52" s="24"/>
      <c r="J52" s="24"/>
      <c r="K52" s="24"/>
      <c r="L52" s="24"/>
      <c r="M52" s="24"/>
      <c r="N52" s="24"/>
      <c r="O52" s="24"/>
      <c r="P52" s="24"/>
      <c r="Q52" s="24"/>
      <c r="R52" s="24"/>
      <c r="S52" s="24"/>
      <c r="T52" s="24"/>
    </row>
    <row r="53" spans="1:20">
      <c r="A53" s="149" t="s">
        <v>185</v>
      </c>
      <c r="B53" s="61"/>
      <c r="C53" s="24"/>
      <c r="D53" s="24"/>
      <c r="E53" s="24"/>
      <c r="F53" s="24"/>
      <c r="G53" s="24"/>
      <c r="H53" s="24"/>
      <c r="I53" s="24"/>
      <c r="J53" s="24"/>
      <c r="K53" s="24"/>
      <c r="L53" s="24"/>
      <c r="M53" s="24"/>
      <c r="N53" s="24"/>
      <c r="O53" s="24"/>
      <c r="P53" s="24"/>
      <c r="Q53" s="24"/>
      <c r="R53" s="24"/>
      <c r="S53" s="24"/>
      <c r="T53" s="24"/>
    </row>
    <row r="54" spans="1:20" ht="14.7" customHeight="1">
      <c r="A54" s="137" t="s">
        <v>641</v>
      </c>
      <c r="B54" s="61"/>
      <c r="C54" s="24"/>
      <c r="D54" s="24"/>
      <c r="E54" s="24"/>
      <c r="F54" s="24"/>
      <c r="G54" s="24"/>
      <c r="H54" s="24"/>
      <c r="I54" s="24"/>
      <c r="J54" s="24"/>
      <c r="K54" s="24"/>
      <c r="L54" s="24"/>
      <c r="M54" s="24"/>
      <c r="N54" s="24"/>
      <c r="O54" s="24"/>
      <c r="P54" s="24"/>
      <c r="Q54" s="24"/>
      <c r="R54" s="24"/>
      <c r="S54" s="24"/>
      <c r="T54" s="24"/>
    </row>
    <row r="55" spans="1:20">
      <c r="A55" s="142"/>
      <c r="B55" s="61"/>
      <c r="C55" s="24"/>
      <c r="D55" s="24"/>
      <c r="E55" s="24"/>
      <c r="F55" s="24"/>
      <c r="G55" s="24"/>
      <c r="H55" s="24"/>
      <c r="I55" s="24"/>
      <c r="J55" s="24"/>
      <c r="K55" s="24"/>
      <c r="L55" s="24"/>
      <c r="M55" s="24"/>
      <c r="N55" s="24"/>
      <c r="O55" s="24"/>
      <c r="P55" s="24"/>
      <c r="Q55" s="24"/>
      <c r="R55" s="24"/>
      <c r="S55" s="24"/>
      <c r="T55" s="24"/>
    </row>
    <row r="56" spans="1:20">
      <c r="A56" s="142" t="s">
        <v>186</v>
      </c>
      <c r="B56" s="61"/>
      <c r="C56" s="24"/>
      <c r="D56" s="24"/>
      <c r="E56" s="24"/>
      <c r="F56" s="24"/>
      <c r="G56" s="24"/>
      <c r="H56" s="24"/>
      <c r="I56" s="24"/>
      <c r="J56" s="24"/>
      <c r="K56" s="24"/>
      <c r="L56" s="24"/>
      <c r="M56" s="24"/>
      <c r="N56" s="24"/>
      <c r="O56" s="24"/>
      <c r="P56" s="24"/>
      <c r="Q56" s="24"/>
      <c r="R56" s="24"/>
      <c r="S56" s="24"/>
      <c r="T56" s="24"/>
    </row>
    <row r="57" spans="1:20">
      <c r="A57" s="24"/>
      <c r="B57" s="61"/>
      <c r="C57" s="24"/>
      <c r="D57" s="24"/>
      <c r="E57" s="24"/>
      <c r="F57" s="24"/>
      <c r="G57" s="24"/>
      <c r="H57" s="24"/>
      <c r="I57" s="24"/>
      <c r="J57" s="24"/>
      <c r="K57" s="24"/>
      <c r="L57" s="24"/>
      <c r="M57" s="24"/>
      <c r="N57" s="24"/>
      <c r="O57" s="24"/>
      <c r="P57" s="24"/>
      <c r="Q57" s="24"/>
      <c r="R57" s="24"/>
      <c r="S57" s="24"/>
      <c r="T57" s="24"/>
    </row>
    <row r="58" spans="1:20">
      <c r="A58" s="29" t="s">
        <v>650</v>
      </c>
      <c r="B58" s="61"/>
      <c r="C58" s="24"/>
      <c r="D58" s="24"/>
      <c r="E58" s="24"/>
      <c r="F58" s="24"/>
      <c r="G58" s="24"/>
      <c r="H58" s="24"/>
      <c r="I58" s="24"/>
      <c r="J58" s="24"/>
      <c r="K58" s="24"/>
      <c r="L58" s="24"/>
      <c r="M58" s="24"/>
      <c r="N58" s="24"/>
      <c r="O58" s="24"/>
      <c r="P58" s="24"/>
      <c r="Q58" s="24"/>
      <c r="R58" s="24"/>
      <c r="S58" s="24"/>
      <c r="T58" s="24"/>
    </row>
    <row r="59" spans="1:20" s="416" customFormat="1" thickBot="1"/>
    <row r="60" spans="1:20" s="416" customFormat="1" ht="41.4">
      <c r="A60" s="551" t="s">
        <v>187</v>
      </c>
      <c r="B60" s="598" t="s">
        <v>651</v>
      </c>
      <c r="C60" s="590">
        <v>2007</v>
      </c>
      <c r="D60" s="553">
        <v>2008</v>
      </c>
      <c r="E60" s="552">
        <v>2009</v>
      </c>
      <c r="F60" s="552">
        <v>2010</v>
      </c>
      <c r="G60" s="552">
        <v>2011</v>
      </c>
      <c r="H60" s="552">
        <v>2012</v>
      </c>
      <c r="I60" s="552">
        <v>2013</v>
      </c>
      <c r="J60" s="553">
        <v>2014</v>
      </c>
      <c r="K60" s="552">
        <v>2015</v>
      </c>
      <c r="L60" s="552">
        <v>2016</v>
      </c>
      <c r="M60" s="552">
        <v>2017</v>
      </c>
      <c r="N60" s="552">
        <v>2018</v>
      </c>
      <c r="O60" s="552">
        <v>2019</v>
      </c>
      <c r="P60" s="553">
        <v>2020</v>
      </c>
      <c r="Q60" s="552">
        <v>2021</v>
      </c>
      <c r="R60" s="552">
        <v>2022</v>
      </c>
      <c r="S60" s="554">
        <v>2023</v>
      </c>
    </row>
    <row r="61" spans="1:20" s="416" customFormat="1" ht="13.8">
      <c r="A61" s="1043" t="s">
        <v>167</v>
      </c>
      <c r="B61" s="417">
        <v>2.15</v>
      </c>
      <c r="C61" s="591"/>
      <c r="D61" s="418"/>
      <c r="E61" s="418"/>
      <c r="F61" s="418"/>
      <c r="G61" s="418"/>
      <c r="H61" s="418"/>
      <c r="I61" s="418"/>
      <c r="J61" s="418"/>
      <c r="K61" s="418"/>
      <c r="L61" s="418"/>
      <c r="M61" s="418"/>
      <c r="N61" s="422">
        <v>31.1</v>
      </c>
      <c r="O61" s="418"/>
      <c r="P61" s="418"/>
      <c r="Q61" s="418"/>
      <c r="R61" s="418"/>
      <c r="S61" s="555"/>
    </row>
    <row r="62" spans="1:20" s="416" customFormat="1" ht="13.8">
      <c r="A62" s="1044"/>
      <c r="B62" s="417">
        <v>3.65</v>
      </c>
      <c r="C62" s="591"/>
      <c r="D62" s="418"/>
      <c r="E62" s="418"/>
      <c r="F62" s="418"/>
      <c r="G62" s="418"/>
      <c r="H62" s="418"/>
      <c r="I62" s="418"/>
      <c r="J62" s="418"/>
      <c r="K62" s="418"/>
      <c r="L62" s="418"/>
      <c r="M62" s="418"/>
      <c r="N62" s="422">
        <v>52.9</v>
      </c>
      <c r="O62" s="418"/>
      <c r="P62" s="418"/>
      <c r="Q62" s="418"/>
      <c r="R62" s="418"/>
      <c r="S62" s="555"/>
    </row>
    <row r="63" spans="1:20" s="416" customFormat="1" ht="13.8">
      <c r="A63" s="1046"/>
      <c r="B63" s="417">
        <v>6.85</v>
      </c>
      <c r="C63" s="591"/>
      <c r="D63" s="418"/>
      <c r="E63" s="418"/>
      <c r="F63" s="418"/>
      <c r="G63" s="418"/>
      <c r="H63" s="418"/>
      <c r="I63" s="418"/>
      <c r="J63" s="418"/>
      <c r="K63" s="418"/>
      <c r="L63" s="418"/>
      <c r="M63" s="418"/>
      <c r="N63" s="422">
        <v>78</v>
      </c>
      <c r="O63" s="418"/>
      <c r="P63" s="418"/>
      <c r="Q63" s="418"/>
      <c r="R63" s="418"/>
      <c r="S63" s="555"/>
    </row>
    <row r="64" spans="1:20" s="416" customFormat="1" ht="13.8">
      <c r="A64" s="1043" t="s">
        <v>168</v>
      </c>
      <c r="B64" s="417">
        <v>2.15</v>
      </c>
      <c r="C64" s="591"/>
      <c r="D64" s="418"/>
      <c r="E64" s="418"/>
      <c r="F64" s="418"/>
      <c r="G64" s="418"/>
      <c r="H64" s="418"/>
      <c r="I64" s="418"/>
      <c r="J64" s="418"/>
      <c r="K64" s="418">
        <v>15.4</v>
      </c>
      <c r="L64" s="418"/>
      <c r="M64" s="418"/>
      <c r="N64" s="418"/>
      <c r="O64" s="418"/>
      <c r="P64" s="418"/>
      <c r="Q64" s="418"/>
      <c r="R64" s="418"/>
      <c r="S64" s="555"/>
    </row>
    <row r="65" spans="1:19" s="416" customFormat="1" ht="13.8">
      <c r="A65" s="1044"/>
      <c r="B65" s="417">
        <v>3.65</v>
      </c>
      <c r="C65" s="591"/>
      <c r="D65" s="418"/>
      <c r="E65" s="418"/>
      <c r="F65" s="418"/>
      <c r="G65" s="418"/>
      <c r="H65" s="418"/>
      <c r="I65" s="418"/>
      <c r="J65" s="418"/>
      <c r="K65" s="422">
        <v>38</v>
      </c>
      <c r="L65" s="418"/>
      <c r="M65" s="418"/>
      <c r="N65" s="418"/>
      <c r="O65" s="418"/>
      <c r="P65" s="418"/>
      <c r="Q65" s="418"/>
      <c r="R65" s="418"/>
      <c r="S65" s="555"/>
    </row>
    <row r="66" spans="1:19" s="416" customFormat="1" ht="13.8">
      <c r="A66" s="1046"/>
      <c r="B66" s="417">
        <v>6.85</v>
      </c>
      <c r="C66" s="591"/>
      <c r="D66" s="418"/>
      <c r="E66" s="418"/>
      <c r="F66" s="418"/>
      <c r="G66" s="418"/>
      <c r="H66" s="418"/>
      <c r="I66" s="418"/>
      <c r="J66" s="418"/>
      <c r="K66" s="418">
        <v>63.5</v>
      </c>
      <c r="L66" s="418"/>
      <c r="M66" s="418"/>
      <c r="N66" s="418"/>
      <c r="O66" s="418"/>
      <c r="P66" s="418"/>
      <c r="Q66" s="418"/>
      <c r="R66" s="418"/>
      <c r="S66" s="555"/>
    </row>
    <row r="67" spans="1:19" s="416" customFormat="1" ht="13.8">
      <c r="A67" s="1043" t="s">
        <v>188</v>
      </c>
      <c r="B67" s="417">
        <v>2.15</v>
      </c>
      <c r="C67" s="591"/>
      <c r="D67" s="418"/>
      <c r="E67" s="418"/>
      <c r="F67" s="418"/>
      <c r="G67" s="418"/>
      <c r="H67" s="418"/>
      <c r="I67" s="418"/>
      <c r="J67" s="418">
        <v>18.600000000000001</v>
      </c>
      <c r="K67" s="418"/>
      <c r="L67" s="418"/>
      <c r="M67" s="418"/>
      <c r="N67" s="418"/>
      <c r="O67" s="418"/>
      <c r="P67" s="418"/>
      <c r="Q67" s="418"/>
      <c r="R67" s="418"/>
      <c r="S67" s="555"/>
    </row>
    <row r="68" spans="1:19" s="416" customFormat="1" ht="13.8">
      <c r="A68" s="1044"/>
      <c r="B68" s="417">
        <v>3.65</v>
      </c>
      <c r="C68" s="591"/>
      <c r="D68" s="418"/>
      <c r="E68" s="418"/>
      <c r="F68" s="418"/>
      <c r="G68" s="418"/>
      <c r="H68" s="418"/>
      <c r="I68" s="418"/>
      <c r="J68" s="418">
        <v>39.5</v>
      </c>
      <c r="K68" s="418"/>
      <c r="L68" s="418"/>
      <c r="M68" s="418"/>
      <c r="N68" s="418"/>
      <c r="O68" s="418"/>
      <c r="P68" s="418"/>
      <c r="Q68" s="418"/>
      <c r="R68" s="418"/>
      <c r="S68" s="555"/>
    </row>
    <row r="69" spans="1:19" s="416" customFormat="1" ht="13.8">
      <c r="A69" s="1046"/>
      <c r="B69" s="417">
        <v>6.85</v>
      </c>
      <c r="C69" s="591"/>
      <c r="D69" s="418"/>
      <c r="E69" s="418"/>
      <c r="F69" s="418"/>
      <c r="G69" s="418"/>
      <c r="H69" s="418"/>
      <c r="I69" s="418"/>
      <c r="J69" s="418">
        <v>68.599999999999994</v>
      </c>
      <c r="K69" s="418"/>
      <c r="L69" s="418"/>
      <c r="M69" s="418"/>
      <c r="N69" s="418"/>
      <c r="O69" s="418"/>
      <c r="P69" s="418"/>
      <c r="Q69" s="418"/>
      <c r="R69" s="418"/>
      <c r="S69" s="555"/>
    </row>
    <row r="70" spans="1:19" s="416" customFormat="1" ht="13.8">
      <c r="A70" s="1043" t="s">
        <v>189</v>
      </c>
      <c r="B70" s="417">
        <v>2.15</v>
      </c>
      <c r="C70" s="591"/>
      <c r="D70" s="418"/>
      <c r="E70" s="418"/>
      <c r="F70" s="418"/>
      <c r="G70" s="418"/>
      <c r="H70" s="418">
        <v>69.900000000000006</v>
      </c>
      <c r="I70" s="418"/>
      <c r="J70" s="418"/>
      <c r="K70" s="418"/>
      <c r="L70" s="418"/>
      <c r="M70" s="418"/>
      <c r="N70" s="418"/>
      <c r="O70" s="418"/>
      <c r="P70" s="418">
        <v>78.900000000000006</v>
      </c>
      <c r="Q70" s="418"/>
      <c r="R70" s="418"/>
      <c r="S70" s="555"/>
    </row>
    <row r="71" spans="1:19" s="416" customFormat="1" ht="13.8">
      <c r="A71" s="1044"/>
      <c r="B71" s="417">
        <v>3.65</v>
      </c>
      <c r="C71" s="591"/>
      <c r="D71" s="418"/>
      <c r="E71" s="418"/>
      <c r="F71" s="418"/>
      <c r="G71" s="418"/>
      <c r="H71" s="418">
        <v>87.8</v>
      </c>
      <c r="I71" s="418"/>
      <c r="J71" s="418"/>
      <c r="K71" s="418"/>
      <c r="L71" s="418"/>
      <c r="M71" s="418"/>
      <c r="N71" s="418"/>
      <c r="O71" s="418"/>
      <c r="P71" s="418">
        <v>92.1</v>
      </c>
      <c r="Q71" s="418"/>
      <c r="R71" s="418"/>
      <c r="S71" s="555"/>
    </row>
    <row r="72" spans="1:19" s="416" customFormat="1" ht="13.8">
      <c r="A72" s="1046"/>
      <c r="B72" s="417">
        <v>6.85</v>
      </c>
      <c r="C72" s="591"/>
      <c r="D72" s="418"/>
      <c r="E72" s="418"/>
      <c r="F72" s="418"/>
      <c r="G72" s="418"/>
      <c r="H72" s="418">
        <v>97.4</v>
      </c>
      <c r="I72" s="418"/>
      <c r="J72" s="418"/>
      <c r="K72" s="418"/>
      <c r="L72" s="418"/>
      <c r="M72" s="418"/>
      <c r="N72" s="418"/>
      <c r="O72" s="418"/>
      <c r="P72" s="418">
        <v>97.7</v>
      </c>
      <c r="Q72" s="418"/>
      <c r="R72" s="418"/>
      <c r="S72" s="555"/>
    </row>
    <row r="73" spans="1:19" s="416" customFormat="1" ht="13.8">
      <c r="A73" s="1043" t="s">
        <v>172</v>
      </c>
      <c r="B73" s="417">
        <v>2.15</v>
      </c>
      <c r="C73" s="591"/>
      <c r="D73" s="418"/>
      <c r="E73" s="418"/>
      <c r="F73" s="418"/>
      <c r="G73" s="418"/>
      <c r="H73" s="418"/>
      <c r="I73" s="418"/>
      <c r="J73" s="418"/>
      <c r="K73" s="418"/>
      <c r="L73" s="418">
        <v>36.1</v>
      </c>
      <c r="M73" s="418"/>
      <c r="N73" s="418"/>
      <c r="O73" s="418"/>
      <c r="P73" s="418"/>
      <c r="Q73" s="418"/>
      <c r="R73" s="418"/>
      <c r="S73" s="555"/>
    </row>
    <row r="74" spans="1:19" s="416" customFormat="1" ht="13.8">
      <c r="A74" s="1044"/>
      <c r="B74" s="417">
        <v>3.65</v>
      </c>
      <c r="C74" s="591"/>
      <c r="D74" s="418"/>
      <c r="E74" s="418"/>
      <c r="F74" s="418"/>
      <c r="G74" s="418"/>
      <c r="H74" s="418"/>
      <c r="I74" s="418"/>
      <c r="J74" s="418"/>
      <c r="K74" s="418"/>
      <c r="L74" s="422">
        <v>58</v>
      </c>
      <c r="M74" s="418"/>
      <c r="N74" s="418"/>
      <c r="O74" s="418"/>
      <c r="P74" s="418"/>
      <c r="Q74" s="418"/>
      <c r="R74" s="418"/>
      <c r="S74" s="555"/>
    </row>
    <row r="75" spans="1:19" s="416" customFormat="1" ht="13.8">
      <c r="A75" s="1046"/>
      <c r="B75" s="417">
        <v>6.85</v>
      </c>
      <c r="C75" s="591"/>
      <c r="D75" s="418"/>
      <c r="E75" s="418"/>
      <c r="F75" s="418"/>
      <c r="G75" s="418"/>
      <c r="H75" s="418"/>
      <c r="I75" s="418"/>
      <c r="J75" s="418"/>
      <c r="K75" s="418"/>
      <c r="L75" s="418">
        <v>78.099999999999994</v>
      </c>
      <c r="M75" s="418"/>
      <c r="N75" s="418"/>
      <c r="O75" s="418"/>
      <c r="P75" s="418"/>
      <c r="Q75" s="418"/>
      <c r="R75" s="418"/>
      <c r="S75" s="555"/>
    </row>
    <row r="76" spans="1:19" s="416" customFormat="1" ht="13.8">
      <c r="A76" s="1043" t="s">
        <v>173</v>
      </c>
      <c r="B76" s="417">
        <v>2.15</v>
      </c>
      <c r="C76" s="591"/>
      <c r="D76" s="418"/>
      <c r="E76" s="418"/>
      <c r="F76" s="418"/>
      <c r="G76" s="418"/>
      <c r="H76" s="418"/>
      <c r="I76" s="418"/>
      <c r="J76" s="418"/>
      <c r="K76" s="418"/>
      <c r="L76" s="418"/>
      <c r="M76" s="418">
        <v>32.4</v>
      </c>
      <c r="N76" s="418"/>
      <c r="O76" s="418"/>
      <c r="P76" s="418"/>
      <c r="Q76" s="418"/>
      <c r="R76" s="418"/>
      <c r="S76" s="555"/>
    </row>
    <row r="77" spans="1:19" s="416" customFormat="1" ht="13.8">
      <c r="A77" s="1044"/>
      <c r="B77" s="417">
        <v>3.65</v>
      </c>
      <c r="C77" s="591"/>
      <c r="D77" s="418"/>
      <c r="E77" s="418"/>
      <c r="F77" s="418"/>
      <c r="G77" s="418"/>
      <c r="H77" s="418"/>
      <c r="I77" s="418"/>
      <c r="J77" s="418"/>
      <c r="K77" s="418"/>
      <c r="L77" s="418"/>
      <c r="M77" s="418">
        <v>54.7</v>
      </c>
      <c r="N77" s="418"/>
      <c r="O77" s="418"/>
      <c r="P77" s="418"/>
      <c r="Q77" s="418"/>
      <c r="R77" s="418"/>
      <c r="S77" s="555"/>
    </row>
    <row r="78" spans="1:19" s="416" customFormat="1" ht="13.8">
      <c r="A78" s="1046"/>
      <c r="B78" s="417">
        <v>6.85</v>
      </c>
      <c r="C78" s="591"/>
      <c r="D78" s="418"/>
      <c r="E78" s="418"/>
      <c r="F78" s="418"/>
      <c r="G78" s="418"/>
      <c r="H78" s="418"/>
      <c r="I78" s="418"/>
      <c r="J78" s="418"/>
      <c r="K78" s="418"/>
      <c r="L78" s="418"/>
      <c r="M78" s="422">
        <v>81</v>
      </c>
      <c r="N78" s="418"/>
      <c r="O78" s="418"/>
      <c r="P78" s="418"/>
      <c r="Q78" s="418"/>
      <c r="R78" s="418"/>
      <c r="S78" s="555"/>
    </row>
    <row r="79" spans="1:19" s="416" customFormat="1" ht="13.8">
      <c r="A79" s="1043" t="s">
        <v>174</v>
      </c>
      <c r="B79" s="417">
        <v>2.15</v>
      </c>
      <c r="C79" s="591"/>
      <c r="D79" s="418"/>
      <c r="E79" s="418"/>
      <c r="F79" s="418">
        <v>80.2</v>
      </c>
      <c r="G79" s="418"/>
      <c r="H79" s="418">
        <v>80.7</v>
      </c>
      <c r="I79" s="418"/>
      <c r="J79" s="418"/>
      <c r="K79" s="418"/>
      <c r="L79" s="418"/>
      <c r="M79" s="418"/>
      <c r="N79" s="418"/>
      <c r="O79" s="418"/>
      <c r="P79" s="418"/>
      <c r="Q79" s="418"/>
      <c r="R79" s="418"/>
      <c r="S79" s="555"/>
    </row>
    <row r="80" spans="1:19" s="416" customFormat="1" ht="13.8">
      <c r="A80" s="1044"/>
      <c r="B80" s="417">
        <v>3.65</v>
      </c>
      <c r="C80" s="591"/>
      <c r="D80" s="418"/>
      <c r="E80" s="418"/>
      <c r="F80" s="418">
        <v>92.4</v>
      </c>
      <c r="G80" s="418"/>
      <c r="H80" s="418">
        <v>92.4</v>
      </c>
      <c r="I80" s="418"/>
      <c r="J80" s="418"/>
      <c r="K80" s="418"/>
      <c r="L80" s="418"/>
      <c r="M80" s="418"/>
      <c r="N80" s="418"/>
      <c r="O80" s="418"/>
      <c r="P80" s="418"/>
      <c r="Q80" s="418"/>
      <c r="R80" s="418"/>
      <c r="S80" s="555"/>
    </row>
    <row r="81" spans="1:19" s="416" customFormat="1" ht="13.8">
      <c r="A81" s="1046"/>
      <c r="B81" s="417">
        <v>6.85</v>
      </c>
      <c r="C81" s="591"/>
      <c r="D81" s="418"/>
      <c r="E81" s="418"/>
      <c r="F81" s="418">
        <v>98.1</v>
      </c>
      <c r="G81" s="418"/>
      <c r="H81" s="418">
        <v>98.2</v>
      </c>
      <c r="I81" s="418"/>
      <c r="J81" s="418"/>
      <c r="K81" s="418"/>
      <c r="L81" s="418"/>
      <c r="M81" s="418"/>
      <c r="N81" s="418"/>
      <c r="O81" s="418"/>
      <c r="P81" s="418"/>
      <c r="Q81" s="418"/>
      <c r="R81" s="418"/>
      <c r="S81" s="555"/>
    </row>
    <row r="82" spans="1:19" s="416" customFormat="1" ht="13.8">
      <c r="A82" s="1043" t="s">
        <v>175</v>
      </c>
      <c r="B82" s="417">
        <v>2.15</v>
      </c>
      <c r="C82" s="591"/>
      <c r="D82" s="418"/>
      <c r="E82" s="418"/>
      <c r="F82" s="423">
        <v>68.400000000000006</v>
      </c>
      <c r="G82" s="418"/>
      <c r="H82" s="418"/>
      <c r="I82" s="418"/>
      <c r="J82" s="418"/>
      <c r="K82" s="418"/>
      <c r="L82" s="423">
        <v>65.7</v>
      </c>
      <c r="M82" s="422">
        <v>70.3</v>
      </c>
      <c r="N82" s="422">
        <v>70.3</v>
      </c>
      <c r="O82" s="570">
        <v>70.3</v>
      </c>
      <c r="P82" s="422">
        <v>70.099999999999994</v>
      </c>
      <c r="Q82" s="422">
        <v>70.099999999999994</v>
      </c>
      <c r="R82" s="422">
        <v>70.099999999999994</v>
      </c>
      <c r="S82" s="571">
        <v>70.099999999999994</v>
      </c>
    </row>
    <row r="83" spans="1:19" s="416" customFormat="1" ht="13.8">
      <c r="A83" s="1044"/>
      <c r="B83" s="417">
        <v>3.65</v>
      </c>
      <c r="C83" s="591"/>
      <c r="D83" s="418"/>
      <c r="E83" s="418"/>
      <c r="F83" s="423">
        <v>87.3</v>
      </c>
      <c r="G83" s="418"/>
      <c r="H83" s="418"/>
      <c r="I83" s="418"/>
      <c r="J83" s="418"/>
      <c r="K83" s="418"/>
      <c r="L83" s="423">
        <v>87.3</v>
      </c>
      <c r="M83" s="422">
        <v>89.4</v>
      </c>
      <c r="N83" s="422">
        <v>89.4</v>
      </c>
      <c r="O83" s="570">
        <v>89.4</v>
      </c>
      <c r="P83" s="422">
        <v>89.1</v>
      </c>
      <c r="Q83" s="422">
        <v>89.1</v>
      </c>
      <c r="R83" s="422">
        <v>89.1</v>
      </c>
      <c r="S83" s="571">
        <v>89.1</v>
      </c>
    </row>
    <row r="84" spans="1:19" s="416" customFormat="1" ht="13.8">
      <c r="A84" s="1046"/>
      <c r="B84" s="417">
        <v>6.85</v>
      </c>
      <c r="C84" s="591"/>
      <c r="D84" s="418"/>
      <c r="E84" s="418"/>
      <c r="F84" s="423">
        <v>96.2</v>
      </c>
      <c r="G84" s="418"/>
      <c r="H84" s="418"/>
      <c r="I84" s="418"/>
      <c r="J84" s="418"/>
      <c r="K84" s="418"/>
      <c r="L84" s="423">
        <v>96.8</v>
      </c>
      <c r="M84" s="422">
        <v>96.7</v>
      </c>
      <c r="N84" s="422">
        <v>96.7</v>
      </c>
      <c r="O84" s="570">
        <v>96.7</v>
      </c>
      <c r="P84" s="422">
        <v>97.3</v>
      </c>
      <c r="Q84" s="422">
        <v>97.3</v>
      </c>
      <c r="R84" s="422">
        <v>97.3</v>
      </c>
      <c r="S84" s="571">
        <v>97.3</v>
      </c>
    </row>
    <row r="85" spans="1:19" s="416" customFormat="1" ht="13.8">
      <c r="A85" s="1043" t="s">
        <v>176</v>
      </c>
      <c r="B85" s="417">
        <v>2.15</v>
      </c>
      <c r="C85" s="592" t="s">
        <v>652</v>
      </c>
      <c r="D85" s="418"/>
      <c r="E85" s="418"/>
      <c r="F85" s="418"/>
      <c r="G85" s="418"/>
      <c r="H85" s="422" t="s">
        <v>652</v>
      </c>
      <c r="I85" s="418"/>
      <c r="J85" s="418"/>
      <c r="K85" s="418"/>
      <c r="L85" s="418"/>
      <c r="M85" s="422" t="s">
        <v>652</v>
      </c>
      <c r="N85" s="418"/>
      <c r="O85" s="418"/>
      <c r="P85" s="418"/>
      <c r="Q85" s="418"/>
      <c r="R85" s="418"/>
      <c r="S85" s="571" t="s">
        <v>652</v>
      </c>
    </row>
    <row r="86" spans="1:19" s="416" customFormat="1" ht="13.8">
      <c r="A86" s="1044"/>
      <c r="B86" s="417">
        <v>3.65</v>
      </c>
      <c r="C86" s="592">
        <v>2.5</v>
      </c>
      <c r="D86" s="418"/>
      <c r="E86" s="418"/>
      <c r="F86" s="418"/>
      <c r="G86" s="418"/>
      <c r="H86" s="422">
        <v>2.6</v>
      </c>
      <c r="I86" s="418"/>
      <c r="J86" s="418"/>
      <c r="K86" s="418"/>
      <c r="L86" s="418"/>
      <c r="M86" s="422">
        <v>1.8</v>
      </c>
      <c r="N86" s="418"/>
      <c r="O86" s="418"/>
      <c r="P86" s="418"/>
      <c r="Q86" s="418"/>
      <c r="R86" s="418"/>
      <c r="S86" s="571" t="s">
        <v>652</v>
      </c>
    </row>
    <row r="87" spans="1:19" s="416" customFormat="1" ht="13.8">
      <c r="A87" s="1046"/>
      <c r="B87" s="417">
        <v>6.85</v>
      </c>
      <c r="C87" s="592">
        <v>19.899999999999999</v>
      </c>
      <c r="D87" s="418"/>
      <c r="E87" s="418"/>
      <c r="F87" s="418"/>
      <c r="G87" s="418"/>
      <c r="H87" s="422">
        <v>19.100000000000001</v>
      </c>
      <c r="I87" s="418"/>
      <c r="J87" s="418"/>
      <c r="K87" s="418"/>
      <c r="L87" s="418"/>
      <c r="M87" s="422">
        <v>13.6</v>
      </c>
      <c r="N87" s="418"/>
      <c r="O87" s="418"/>
      <c r="P87" s="418"/>
      <c r="Q87" s="418"/>
      <c r="R87" s="418"/>
      <c r="S87" s="555">
        <v>7.5</v>
      </c>
    </row>
    <row r="88" spans="1:19" s="416" customFormat="1" ht="13.8">
      <c r="A88" s="1043" t="s">
        <v>177</v>
      </c>
      <c r="B88" s="417">
        <v>2.15</v>
      </c>
      <c r="C88" s="591"/>
      <c r="D88" s="418"/>
      <c r="E88" s="418"/>
      <c r="F88" s="418"/>
      <c r="G88" s="418"/>
      <c r="H88" s="418"/>
      <c r="I88" s="418"/>
      <c r="J88" s="418">
        <v>64.599999999999994</v>
      </c>
      <c r="K88" s="418"/>
      <c r="L88" s="418"/>
      <c r="M88" s="418"/>
      <c r="N88" s="418"/>
      <c r="O88" s="422">
        <v>74.400000000000006</v>
      </c>
      <c r="P88" s="418"/>
      <c r="Q88" s="418"/>
      <c r="R88" s="418"/>
      <c r="S88" s="555"/>
    </row>
    <row r="89" spans="1:19" s="416" customFormat="1" ht="13.8">
      <c r="A89" s="1044"/>
      <c r="B89" s="417">
        <v>3.65</v>
      </c>
      <c r="C89" s="591"/>
      <c r="D89" s="418"/>
      <c r="E89" s="418"/>
      <c r="F89" s="418"/>
      <c r="G89" s="418"/>
      <c r="H89" s="418"/>
      <c r="I89" s="418"/>
      <c r="J89" s="418">
        <v>83.1</v>
      </c>
      <c r="K89" s="418"/>
      <c r="L89" s="418"/>
      <c r="M89" s="418"/>
      <c r="N89" s="418"/>
      <c r="O89" s="422">
        <v>88.6</v>
      </c>
      <c r="P89" s="418"/>
      <c r="Q89" s="418"/>
      <c r="R89" s="418"/>
      <c r="S89" s="555"/>
    </row>
    <row r="90" spans="1:19" s="416" customFormat="1" ht="13.8">
      <c r="A90" s="1046"/>
      <c r="B90" s="417">
        <v>6.85</v>
      </c>
      <c r="C90" s="591"/>
      <c r="D90" s="418"/>
      <c r="E90" s="418"/>
      <c r="F90" s="418"/>
      <c r="G90" s="418"/>
      <c r="H90" s="418"/>
      <c r="I90" s="418"/>
      <c r="J90" s="418">
        <v>93.6</v>
      </c>
      <c r="K90" s="418"/>
      <c r="L90" s="418"/>
      <c r="M90" s="418"/>
      <c r="N90" s="418"/>
      <c r="O90" s="422">
        <v>96.1</v>
      </c>
      <c r="P90" s="418"/>
      <c r="Q90" s="418"/>
      <c r="R90" s="418"/>
      <c r="S90" s="555"/>
    </row>
    <row r="91" spans="1:19" s="416" customFormat="1" ht="13.8">
      <c r="A91" s="1043" t="s">
        <v>278</v>
      </c>
      <c r="B91" s="417">
        <v>2.15</v>
      </c>
      <c r="C91" s="591"/>
      <c r="D91" s="418"/>
      <c r="E91" s="418"/>
      <c r="F91" s="418"/>
      <c r="G91" s="418"/>
      <c r="H91" s="418"/>
      <c r="I91" s="418"/>
      <c r="J91" s="418"/>
      <c r="K91" s="418"/>
      <c r="L91" s="422">
        <v>48.3</v>
      </c>
      <c r="M91" s="418"/>
      <c r="N91" s="418"/>
      <c r="O91" s="418"/>
      <c r="P91" s="418"/>
      <c r="Q91" s="418"/>
      <c r="R91" s="418"/>
      <c r="S91" s="555"/>
    </row>
    <row r="92" spans="1:19" s="416" customFormat="1" ht="13.8">
      <c r="A92" s="1044"/>
      <c r="B92" s="417">
        <v>3.65</v>
      </c>
      <c r="C92" s="591"/>
      <c r="D92" s="418"/>
      <c r="E92" s="418"/>
      <c r="F92" s="418"/>
      <c r="G92" s="418"/>
      <c r="H92" s="418"/>
      <c r="I92" s="418"/>
      <c r="J92" s="418"/>
      <c r="K92" s="418"/>
      <c r="L92" s="422">
        <v>67.5</v>
      </c>
      <c r="M92" s="418"/>
      <c r="N92" s="418"/>
      <c r="O92" s="418"/>
      <c r="P92" s="418"/>
      <c r="Q92" s="418"/>
      <c r="R92" s="418"/>
      <c r="S92" s="555"/>
    </row>
    <row r="93" spans="1:19" s="416" customFormat="1" ht="13.8">
      <c r="A93" s="1046"/>
      <c r="B93" s="417">
        <v>6.85</v>
      </c>
      <c r="C93" s="591"/>
      <c r="D93" s="418"/>
      <c r="E93" s="418"/>
      <c r="F93" s="418"/>
      <c r="G93" s="418"/>
      <c r="H93" s="418"/>
      <c r="I93" s="418"/>
      <c r="J93" s="418"/>
      <c r="K93" s="418"/>
      <c r="L93" s="422">
        <v>84.5</v>
      </c>
      <c r="M93" s="418"/>
      <c r="N93" s="418"/>
      <c r="O93" s="418"/>
      <c r="P93" s="418"/>
      <c r="Q93" s="418"/>
      <c r="R93" s="418"/>
      <c r="S93" s="555"/>
    </row>
    <row r="94" spans="1:19" s="416" customFormat="1" ht="13.8">
      <c r="A94" s="1043" t="s">
        <v>179</v>
      </c>
      <c r="B94" s="417">
        <v>2.15</v>
      </c>
      <c r="C94" s="591"/>
      <c r="D94" s="418"/>
      <c r="E94" s="418"/>
      <c r="F94" s="418"/>
      <c r="G94" s="418"/>
      <c r="H94" s="418"/>
      <c r="I94" s="418">
        <v>1.2</v>
      </c>
      <c r="J94" s="418"/>
      <c r="K94" s="418"/>
      <c r="L94" s="418"/>
      <c r="M94" s="418"/>
      <c r="N94" s="418">
        <v>0.5</v>
      </c>
      <c r="O94" s="418"/>
      <c r="P94" s="418"/>
      <c r="Q94" s="418"/>
      <c r="R94" s="418"/>
      <c r="S94" s="555"/>
    </row>
    <row r="95" spans="1:19" s="416" customFormat="1" ht="13.8">
      <c r="A95" s="1044"/>
      <c r="B95" s="417">
        <v>3.65</v>
      </c>
      <c r="C95" s="591"/>
      <c r="D95" s="418"/>
      <c r="E95" s="418"/>
      <c r="F95" s="418"/>
      <c r="G95" s="418"/>
      <c r="H95" s="418"/>
      <c r="I95" s="418">
        <v>3.3</v>
      </c>
      <c r="J95" s="418"/>
      <c r="K95" s="418"/>
      <c r="L95" s="418"/>
      <c r="M95" s="418"/>
      <c r="N95" s="418">
        <v>1.2</v>
      </c>
      <c r="O95" s="418"/>
      <c r="P95" s="418"/>
      <c r="Q95" s="418"/>
      <c r="R95" s="418"/>
      <c r="S95" s="555"/>
    </row>
    <row r="96" spans="1:19" s="416" customFormat="1" ht="13.8">
      <c r="A96" s="1046"/>
      <c r="B96" s="417">
        <v>6.85</v>
      </c>
      <c r="C96" s="591"/>
      <c r="D96" s="418"/>
      <c r="E96" s="418"/>
      <c r="F96" s="418"/>
      <c r="G96" s="418"/>
      <c r="H96" s="418"/>
      <c r="I96" s="418">
        <v>9.6999999999999993</v>
      </c>
      <c r="J96" s="418"/>
      <c r="K96" s="418"/>
      <c r="L96" s="418"/>
      <c r="M96" s="418"/>
      <c r="N96" s="418">
        <v>6.7</v>
      </c>
      <c r="O96" s="418"/>
      <c r="P96" s="418"/>
      <c r="Q96" s="418"/>
      <c r="R96" s="418"/>
      <c r="S96" s="555"/>
    </row>
    <row r="97" spans="1:23" s="416" customFormat="1" ht="13.8">
      <c r="A97" s="1043" t="s">
        <v>180</v>
      </c>
      <c r="B97" s="417">
        <v>2.15</v>
      </c>
      <c r="C97" s="591"/>
      <c r="D97" s="418"/>
      <c r="E97" s="418"/>
      <c r="F97" s="422">
        <v>18</v>
      </c>
      <c r="G97" s="418"/>
      <c r="H97" s="418"/>
      <c r="I97" s="418"/>
      <c r="J97" s="418"/>
      <c r="K97" s="422">
        <v>7.8761000000000001</v>
      </c>
      <c r="L97" s="418"/>
      <c r="M97" s="418"/>
      <c r="N97" s="418"/>
      <c r="O97" s="418"/>
      <c r="P97" s="418"/>
      <c r="Q97" s="418"/>
      <c r="R97" s="418"/>
      <c r="S97" s="555"/>
    </row>
    <row r="98" spans="1:23" s="416" customFormat="1" ht="13.8">
      <c r="A98" s="1044"/>
      <c r="B98" s="417">
        <v>3.65</v>
      </c>
      <c r="C98" s="591"/>
      <c r="D98" s="418"/>
      <c r="E98" s="418"/>
      <c r="F98" s="418">
        <v>37.9</v>
      </c>
      <c r="G98" s="418"/>
      <c r="H98" s="418"/>
      <c r="I98" s="418"/>
      <c r="J98" s="418"/>
      <c r="K98" s="422">
        <v>18.293959999999998</v>
      </c>
      <c r="L98" s="418"/>
      <c r="M98" s="418"/>
      <c r="N98" s="418"/>
      <c r="O98" s="418"/>
      <c r="P98" s="418"/>
      <c r="Q98" s="418"/>
      <c r="R98" s="418"/>
      <c r="S98" s="555"/>
    </row>
    <row r="99" spans="1:23" s="416" customFormat="1" ht="13.8">
      <c r="A99" s="1046"/>
      <c r="B99" s="417">
        <v>6.85</v>
      </c>
      <c r="C99" s="591"/>
      <c r="D99" s="418"/>
      <c r="E99" s="418"/>
      <c r="F99" s="418">
        <v>60.9</v>
      </c>
      <c r="G99" s="418"/>
      <c r="H99" s="418"/>
      <c r="I99" s="418"/>
      <c r="J99" s="418"/>
      <c r="K99" s="422">
        <v>35.369599999999998</v>
      </c>
      <c r="L99" s="418"/>
      <c r="M99" s="418"/>
      <c r="N99" s="418"/>
      <c r="O99" s="418"/>
      <c r="P99" s="418"/>
      <c r="Q99" s="418"/>
      <c r="R99" s="418"/>
      <c r="S99" s="555"/>
    </row>
    <row r="100" spans="1:23" s="416" customFormat="1" ht="13.8">
      <c r="A100" s="1043" t="s">
        <v>190</v>
      </c>
      <c r="B100" s="417">
        <v>2.15</v>
      </c>
      <c r="C100" s="591"/>
      <c r="D100" s="418"/>
      <c r="E100" s="418"/>
      <c r="F100" s="418"/>
      <c r="G100" s="418">
        <v>44.7</v>
      </c>
      <c r="H100" s="418"/>
      <c r="I100" s="418"/>
      <c r="J100" s="418"/>
      <c r="K100" s="418"/>
      <c r="L100" s="418"/>
      <c r="M100" s="418"/>
      <c r="N100" s="418">
        <v>44.9</v>
      </c>
      <c r="O100" s="418"/>
      <c r="P100" s="418"/>
      <c r="Q100" s="418"/>
      <c r="R100" s="418"/>
      <c r="S100" s="555"/>
    </row>
    <row r="101" spans="1:23" s="416" customFormat="1" ht="13.8">
      <c r="A101" s="1044"/>
      <c r="B101" s="417">
        <v>3.65</v>
      </c>
      <c r="C101" s="591"/>
      <c r="D101" s="418"/>
      <c r="E101" s="418"/>
      <c r="F101" s="418"/>
      <c r="G101" s="418">
        <v>76.7</v>
      </c>
      <c r="H101" s="418"/>
      <c r="I101" s="418"/>
      <c r="J101" s="418"/>
      <c r="K101" s="418"/>
      <c r="L101" s="418"/>
      <c r="M101" s="418"/>
      <c r="N101" s="418">
        <v>74.3</v>
      </c>
      <c r="O101" s="418"/>
      <c r="P101" s="418"/>
      <c r="Q101" s="418"/>
      <c r="R101" s="418"/>
      <c r="S101" s="555"/>
    </row>
    <row r="102" spans="1:23" s="416" customFormat="1" ht="13.8">
      <c r="A102" s="1046"/>
      <c r="B102" s="417">
        <v>6.85</v>
      </c>
      <c r="C102" s="591"/>
      <c r="D102" s="418"/>
      <c r="E102" s="418"/>
      <c r="F102" s="418"/>
      <c r="G102" s="418">
        <v>93.7</v>
      </c>
      <c r="H102" s="418"/>
      <c r="I102" s="418"/>
      <c r="J102" s="418"/>
      <c r="K102" s="418"/>
      <c r="L102" s="418"/>
      <c r="M102" s="418"/>
      <c r="N102" s="418">
        <v>92.3</v>
      </c>
      <c r="O102" s="418"/>
      <c r="P102" s="418"/>
      <c r="Q102" s="418"/>
      <c r="R102" s="418"/>
      <c r="S102" s="555"/>
    </row>
    <row r="103" spans="1:23" s="416" customFormat="1" ht="13.8">
      <c r="A103" s="1043" t="s">
        <v>182</v>
      </c>
      <c r="B103" s="417">
        <v>2.15</v>
      </c>
      <c r="C103" s="591"/>
      <c r="D103" s="418"/>
      <c r="E103" s="418"/>
      <c r="F103" s="418">
        <v>64.400000000000006</v>
      </c>
      <c r="G103" s="418"/>
      <c r="H103" s="418"/>
      <c r="I103" s="418"/>
      <c r="J103" s="418"/>
      <c r="K103" s="418">
        <v>60.8</v>
      </c>
      <c r="L103" s="418"/>
      <c r="M103" s="418"/>
      <c r="N103" s="418"/>
      <c r="O103" s="418"/>
      <c r="P103" s="418"/>
      <c r="Q103" s="418"/>
      <c r="R103" s="418">
        <v>64.3</v>
      </c>
      <c r="S103" s="555"/>
    </row>
    <row r="104" spans="1:23" s="416" customFormat="1" ht="13.8">
      <c r="A104" s="1044"/>
      <c r="B104" s="417">
        <v>3.65</v>
      </c>
      <c r="C104" s="591"/>
      <c r="D104" s="418"/>
      <c r="E104" s="418"/>
      <c r="F104" s="418">
        <v>80.8</v>
      </c>
      <c r="G104" s="418"/>
      <c r="H104" s="418"/>
      <c r="I104" s="418"/>
      <c r="J104" s="418"/>
      <c r="K104" s="422">
        <v>78</v>
      </c>
      <c r="L104" s="418"/>
      <c r="M104" s="418"/>
      <c r="N104" s="418"/>
      <c r="O104" s="418"/>
      <c r="P104" s="418"/>
      <c r="Q104" s="418"/>
      <c r="R104" s="422">
        <v>81</v>
      </c>
      <c r="S104" s="555"/>
    </row>
    <row r="105" spans="1:23" s="416" customFormat="1" ht="13.8">
      <c r="A105" s="1046"/>
      <c r="B105" s="417">
        <v>6.85</v>
      </c>
      <c r="C105" s="591"/>
      <c r="D105" s="418"/>
      <c r="E105" s="418"/>
      <c r="F105" s="418">
        <v>92.5</v>
      </c>
      <c r="G105" s="418"/>
      <c r="H105" s="418"/>
      <c r="I105" s="418"/>
      <c r="J105" s="418"/>
      <c r="K105" s="422">
        <v>91</v>
      </c>
      <c r="L105" s="418"/>
      <c r="M105" s="418"/>
      <c r="N105" s="418"/>
      <c r="O105" s="418"/>
      <c r="P105" s="418"/>
      <c r="Q105" s="418"/>
      <c r="R105" s="418">
        <v>93.2</v>
      </c>
      <c r="S105" s="555"/>
    </row>
    <row r="106" spans="1:23" s="416" customFormat="1" ht="13.8">
      <c r="A106" s="1043" t="s">
        <v>279</v>
      </c>
      <c r="B106" s="417">
        <v>2.15</v>
      </c>
      <c r="C106" s="591"/>
      <c r="D106" s="418"/>
      <c r="E106" s="418"/>
      <c r="F106" s="418"/>
      <c r="G106" s="424">
        <v>21.6</v>
      </c>
      <c r="H106" s="418"/>
      <c r="I106" s="418"/>
      <c r="J106" s="418"/>
      <c r="K106" s="418"/>
      <c r="L106" s="418"/>
      <c r="M106" s="424">
        <v>34.200000000000003</v>
      </c>
      <c r="N106" s="418"/>
      <c r="O106" s="424">
        <v>39.799999999999997</v>
      </c>
      <c r="P106" s="418"/>
      <c r="Q106" s="418"/>
      <c r="R106" s="418"/>
      <c r="S106" s="555"/>
    </row>
    <row r="107" spans="1:23" s="416" customFormat="1" ht="13.8">
      <c r="A107" s="1044"/>
      <c r="B107" s="417">
        <v>3.65</v>
      </c>
      <c r="C107" s="591"/>
      <c r="D107" s="418"/>
      <c r="E107" s="418"/>
      <c r="F107" s="418"/>
      <c r="G107" s="424">
        <v>47.9</v>
      </c>
      <c r="H107" s="418"/>
      <c r="I107" s="418"/>
      <c r="J107" s="418"/>
      <c r="K107" s="418"/>
      <c r="L107" s="418"/>
      <c r="M107" s="424">
        <v>61.6</v>
      </c>
      <c r="N107" s="418"/>
      <c r="O107" s="424">
        <v>64.5</v>
      </c>
      <c r="P107" s="418"/>
      <c r="Q107" s="418"/>
      <c r="R107" s="418"/>
      <c r="S107" s="555"/>
    </row>
    <row r="108" spans="1:23" s="416" customFormat="1" thickBot="1">
      <c r="A108" s="1045"/>
      <c r="B108" s="556">
        <v>6.85</v>
      </c>
      <c r="C108" s="593"/>
      <c r="D108" s="557"/>
      <c r="E108" s="557"/>
      <c r="F108" s="557"/>
      <c r="G108" s="558">
        <v>77.900000000000006</v>
      </c>
      <c r="H108" s="557"/>
      <c r="I108" s="557"/>
      <c r="J108" s="557"/>
      <c r="K108" s="557"/>
      <c r="L108" s="557"/>
      <c r="M108" s="558">
        <v>84.1</v>
      </c>
      <c r="N108" s="557"/>
      <c r="O108" s="572">
        <v>85</v>
      </c>
      <c r="P108" s="557"/>
      <c r="Q108" s="557"/>
      <c r="R108" s="557"/>
      <c r="S108" s="559"/>
    </row>
    <row r="110" spans="1:23">
      <c r="A110" t="s">
        <v>653</v>
      </c>
    </row>
    <row r="111" spans="1:23" s="416" customFormat="1">
      <c r="A111" s="420" t="s">
        <v>654</v>
      </c>
      <c r="B111" s="421"/>
      <c r="C111" s="420"/>
      <c r="D111" s="420"/>
      <c r="E111" s="420"/>
      <c r="F111" s="420"/>
      <c r="G111" s="420"/>
      <c r="H111" s="420"/>
      <c r="I111" s="420"/>
      <c r="J111" s="420"/>
      <c r="K111" s="420"/>
      <c r="L111" s="420"/>
      <c r="M111" s="420"/>
      <c r="N111" s="420"/>
      <c r="O111" s="420"/>
      <c r="P111" s="420"/>
      <c r="Q111" s="420"/>
      <c r="R111" s="420"/>
      <c r="S111" s="420"/>
      <c r="T111" s="420"/>
      <c r="U111" s="420"/>
      <c r="V111" s="420"/>
      <c r="W111" s="420"/>
    </row>
    <row r="112" spans="1:23" s="416" customFormat="1">
      <c r="A112" s="420"/>
      <c r="B112" s="421"/>
      <c r="C112" s="420"/>
      <c r="D112" s="420"/>
      <c r="E112" s="420"/>
      <c r="F112" s="420"/>
      <c r="G112" s="420"/>
      <c r="H112" s="420"/>
      <c r="I112" s="420"/>
      <c r="J112" s="420"/>
      <c r="K112" s="420"/>
      <c r="L112" s="420"/>
      <c r="M112" s="420"/>
      <c r="N112" s="420"/>
      <c r="O112" s="420"/>
      <c r="P112" s="420"/>
      <c r="Q112" s="420"/>
      <c r="R112" s="420"/>
      <c r="S112" s="420"/>
      <c r="T112" s="420"/>
      <c r="U112" s="420"/>
      <c r="V112" s="420"/>
      <c r="W112" s="420"/>
    </row>
    <row r="113" spans="1:20" s="419" customFormat="1" ht="21" customHeight="1">
      <c r="A113" s="1047" t="s">
        <v>655</v>
      </c>
      <c r="B113" s="1047"/>
      <c r="C113" s="1047"/>
      <c r="D113" s="1047"/>
      <c r="E113" s="1047"/>
      <c r="F113" s="1047"/>
      <c r="G113" s="1047"/>
      <c r="H113" s="1047"/>
      <c r="I113" s="1047"/>
      <c r="J113" s="1047"/>
      <c r="K113" s="1047"/>
      <c r="L113" s="1047"/>
      <c r="M113" s="1047"/>
      <c r="N113" s="1047"/>
      <c r="O113" s="1047"/>
      <c r="P113" s="1047"/>
      <c r="Q113" s="1047"/>
      <c r="R113" s="1047"/>
      <c r="S113" s="1047"/>
      <c r="T113" s="579"/>
    </row>
    <row r="115" spans="1:20">
      <c r="A115" s="29" t="s">
        <v>656</v>
      </c>
      <c r="B115" s="61"/>
      <c r="C115" s="24"/>
      <c r="D115" s="24"/>
      <c r="E115" s="24"/>
      <c r="F115" s="24"/>
      <c r="G115" s="24"/>
      <c r="H115" s="24"/>
      <c r="I115" s="24"/>
      <c r="J115" s="24"/>
      <c r="K115" s="24"/>
      <c r="L115" s="24"/>
      <c r="M115" s="24"/>
      <c r="N115" s="24"/>
      <c r="O115" s="24"/>
      <c r="P115" s="24"/>
      <c r="Q115" s="24"/>
      <c r="R115" s="24"/>
      <c r="S115" s="24"/>
      <c r="T115" s="24"/>
    </row>
    <row r="116" spans="1:20" s="416" customFormat="1" thickBot="1"/>
    <row r="117" spans="1:20" s="416" customFormat="1" ht="41.4">
      <c r="A117" s="551" t="s">
        <v>187</v>
      </c>
      <c r="B117" s="598" t="s">
        <v>657</v>
      </c>
      <c r="C117" s="552">
        <v>2016</v>
      </c>
      <c r="D117" s="552">
        <v>2017</v>
      </c>
      <c r="E117" s="552">
        <v>2018</v>
      </c>
      <c r="F117" s="552">
        <v>2019</v>
      </c>
      <c r="G117" s="553">
        <v>2020</v>
      </c>
      <c r="H117" s="552">
        <v>2021</v>
      </c>
      <c r="I117" s="552">
        <v>2022</v>
      </c>
      <c r="J117" s="552">
        <v>2023</v>
      </c>
      <c r="K117" s="554">
        <v>2024</v>
      </c>
    </row>
    <row r="118" spans="1:20" s="416" customFormat="1" ht="13.8">
      <c r="A118" s="1043" t="s">
        <v>167</v>
      </c>
      <c r="B118" s="597">
        <v>3</v>
      </c>
      <c r="C118" s="418"/>
      <c r="D118" s="418"/>
      <c r="E118" s="418">
        <v>39.299999999999997</v>
      </c>
      <c r="F118" s="418"/>
      <c r="G118" s="418"/>
      <c r="H118" s="418"/>
      <c r="I118" s="418"/>
      <c r="J118" s="418"/>
      <c r="K118" s="555"/>
    </row>
    <row r="119" spans="1:20" s="416" customFormat="1" ht="13.8">
      <c r="A119" s="1044"/>
      <c r="B119" s="597">
        <v>4.2</v>
      </c>
      <c r="C119" s="418"/>
      <c r="D119" s="418"/>
      <c r="E119" s="418">
        <v>53.7</v>
      </c>
      <c r="F119" s="418"/>
      <c r="G119" s="418"/>
      <c r="H119" s="418"/>
      <c r="I119" s="418"/>
      <c r="J119" s="418"/>
      <c r="K119" s="555"/>
    </row>
    <row r="120" spans="1:20" s="416" customFormat="1" ht="13.8">
      <c r="A120" s="1046"/>
      <c r="B120" s="597">
        <v>8.3000000000000007</v>
      </c>
      <c r="C120" s="418"/>
      <c r="D120" s="418"/>
      <c r="E120" s="418">
        <v>80</v>
      </c>
      <c r="F120" s="418"/>
      <c r="G120" s="418"/>
      <c r="H120" s="418"/>
      <c r="I120" s="418"/>
      <c r="J120" s="418"/>
      <c r="K120" s="555"/>
    </row>
    <row r="121" spans="1:20" s="416" customFormat="1" ht="13.8">
      <c r="A121" s="1043" t="s">
        <v>168</v>
      </c>
      <c r="B121" s="597">
        <v>3</v>
      </c>
      <c r="C121" s="418"/>
      <c r="D121" s="418"/>
      <c r="E121" s="418"/>
      <c r="F121" s="418"/>
      <c r="G121" s="418"/>
      <c r="H121" s="418"/>
      <c r="I121" s="418"/>
      <c r="J121" s="418"/>
      <c r="K121" s="555"/>
    </row>
    <row r="122" spans="1:20" s="416" customFormat="1" ht="13.8">
      <c r="A122" s="1044"/>
      <c r="B122" s="597">
        <v>4.2</v>
      </c>
      <c r="C122" s="418"/>
      <c r="D122" s="418"/>
      <c r="E122" s="418"/>
      <c r="F122" s="418"/>
      <c r="G122" s="418"/>
      <c r="H122" s="418"/>
      <c r="I122" s="418"/>
      <c r="J122" s="418"/>
      <c r="K122" s="555"/>
    </row>
    <row r="123" spans="1:20" s="416" customFormat="1" ht="13.8">
      <c r="A123" s="1046"/>
      <c r="B123" s="597">
        <v>8.3000000000000007</v>
      </c>
      <c r="C123" s="418"/>
      <c r="D123" s="418"/>
      <c r="E123" s="418"/>
      <c r="F123" s="418"/>
      <c r="G123" s="418"/>
      <c r="H123" s="418"/>
      <c r="I123" s="418"/>
      <c r="J123" s="418"/>
      <c r="K123" s="555"/>
    </row>
    <row r="124" spans="1:20" s="416" customFormat="1" ht="13.8">
      <c r="A124" s="1043" t="s">
        <v>188</v>
      </c>
      <c r="B124" s="597">
        <v>3</v>
      </c>
      <c r="C124" s="418"/>
      <c r="D124" s="418"/>
      <c r="E124" s="418"/>
      <c r="F124" s="418"/>
      <c r="G124" s="418"/>
      <c r="H124" s="418"/>
      <c r="I124" s="418"/>
      <c r="J124" s="418"/>
      <c r="K124" s="555"/>
    </row>
    <row r="125" spans="1:20" s="416" customFormat="1" ht="13.8">
      <c r="A125" s="1044"/>
      <c r="B125" s="597">
        <v>4.2</v>
      </c>
      <c r="C125" s="418"/>
      <c r="D125" s="418"/>
      <c r="E125" s="418"/>
      <c r="F125" s="418"/>
      <c r="G125" s="418"/>
      <c r="H125" s="418"/>
      <c r="I125" s="418"/>
      <c r="J125" s="418"/>
      <c r="K125" s="555"/>
    </row>
    <row r="126" spans="1:20" s="416" customFormat="1" ht="13.8">
      <c r="A126" s="1046"/>
      <c r="B126" s="597">
        <v>8.3000000000000007</v>
      </c>
      <c r="C126" s="418"/>
      <c r="D126" s="418"/>
      <c r="E126" s="418"/>
      <c r="F126" s="418"/>
      <c r="G126" s="418"/>
      <c r="H126" s="418"/>
      <c r="I126" s="418"/>
      <c r="J126" s="418"/>
      <c r="K126" s="555"/>
    </row>
    <row r="127" spans="1:20" s="416" customFormat="1" ht="13.8">
      <c r="A127" s="1043" t="s">
        <v>189</v>
      </c>
      <c r="B127" s="597">
        <v>3</v>
      </c>
      <c r="C127" s="418"/>
      <c r="D127" s="418"/>
      <c r="E127" s="418"/>
      <c r="F127" s="418"/>
      <c r="G127" s="418">
        <v>85.3</v>
      </c>
      <c r="H127" s="418"/>
      <c r="I127" s="418"/>
      <c r="J127" s="418"/>
      <c r="K127" s="555"/>
    </row>
    <row r="128" spans="1:20" s="416" customFormat="1" ht="13.8">
      <c r="A128" s="1044"/>
      <c r="B128" s="597">
        <v>4.2</v>
      </c>
      <c r="C128" s="418"/>
      <c r="D128" s="418"/>
      <c r="E128" s="418"/>
      <c r="F128" s="418"/>
      <c r="G128" s="418">
        <v>92.5</v>
      </c>
      <c r="H128" s="418"/>
      <c r="I128" s="418"/>
      <c r="J128" s="418"/>
      <c r="K128" s="555"/>
    </row>
    <row r="129" spans="1:11" s="416" customFormat="1" ht="13.8">
      <c r="A129" s="1046"/>
      <c r="B129" s="597">
        <v>8.3000000000000007</v>
      </c>
      <c r="C129" s="418"/>
      <c r="D129" s="418"/>
      <c r="E129" s="418"/>
      <c r="F129" s="418"/>
      <c r="G129" s="418">
        <v>98</v>
      </c>
      <c r="H129" s="418"/>
      <c r="I129" s="418"/>
      <c r="J129" s="418"/>
      <c r="K129" s="555"/>
    </row>
    <row r="130" spans="1:11" s="416" customFormat="1" ht="13.8">
      <c r="A130" s="1043" t="s">
        <v>172</v>
      </c>
      <c r="B130" s="597">
        <v>3</v>
      </c>
      <c r="C130" s="418">
        <v>44.5</v>
      </c>
      <c r="D130" s="418"/>
      <c r="E130" s="418"/>
      <c r="F130" s="418"/>
      <c r="G130" s="418"/>
      <c r="H130" s="418"/>
      <c r="I130" s="418"/>
      <c r="J130" s="418"/>
      <c r="K130" s="555"/>
    </row>
    <row r="131" spans="1:11" s="416" customFormat="1" ht="13.8">
      <c r="A131" s="1044"/>
      <c r="B131" s="597">
        <v>4.2</v>
      </c>
      <c r="C131" s="418">
        <v>58.3</v>
      </c>
      <c r="D131" s="418"/>
      <c r="E131" s="418"/>
      <c r="F131" s="418"/>
      <c r="G131" s="418"/>
      <c r="H131" s="418"/>
      <c r="I131" s="418"/>
      <c r="J131" s="418"/>
      <c r="K131" s="555"/>
    </row>
    <row r="132" spans="1:11" s="416" customFormat="1" ht="13.8">
      <c r="A132" s="1046"/>
      <c r="B132" s="597">
        <v>8.3000000000000007</v>
      </c>
      <c r="C132" s="418">
        <v>79.3</v>
      </c>
      <c r="D132" s="418"/>
      <c r="E132" s="418"/>
      <c r="F132" s="418"/>
      <c r="G132" s="418"/>
      <c r="H132" s="418"/>
      <c r="I132" s="418"/>
      <c r="J132" s="418"/>
      <c r="K132" s="555"/>
    </row>
    <row r="133" spans="1:11" s="416" customFormat="1" ht="13.8">
      <c r="A133" s="1043" t="s">
        <v>173</v>
      </c>
      <c r="B133" s="597">
        <v>3</v>
      </c>
      <c r="C133" s="418"/>
      <c r="D133" s="418">
        <v>41.9</v>
      </c>
      <c r="E133" s="418"/>
      <c r="F133" s="418"/>
      <c r="G133" s="418"/>
      <c r="H133" s="418"/>
      <c r="I133" s="418"/>
      <c r="J133" s="418"/>
      <c r="K133" s="555"/>
    </row>
    <row r="134" spans="1:11" s="416" customFormat="1" ht="13.8">
      <c r="A134" s="1044"/>
      <c r="B134" s="597">
        <v>4.2</v>
      </c>
      <c r="C134" s="418"/>
      <c r="D134" s="418">
        <v>56.8</v>
      </c>
      <c r="E134" s="418"/>
      <c r="F134" s="418"/>
      <c r="G134" s="418"/>
      <c r="H134" s="418"/>
      <c r="I134" s="418"/>
      <c r="J134" s="418"/>
      <c r="K134" s="555"/>
    </row>
    <row r="135" spans="1:11" s="416" customFormat="1" ht="13.8">
      <c r="A135" s="1046"/>
      <c r="B135" s="597">
        <v>8.3000000000000007</v>
      </c>
      <c r="C135" s="418"/>
      <c r="D135" s="418">
        <v>83.8</v>
      </c>
      <c r="E135" s="418"/>
      <c r="F135" s="418"/>
      <c r="G135" s="418"/>
      <c r="H135" s="418"/>
      <c r="I135" s="418"/>
      <c r="J135" s="418"/>
      <c r="K135" s="555"/>
    </row>
    <row r="136" spans="1:11" s="416" customFormat="1" ht="13.8">
      <c r="A136" s="1043" t="s">
        <v>174</v>
      </c>
      <c r="B136" s="597">
        <v>3</v>
      </c>
      <c r="C136" s="418"/>
      <c r="D136" s="418"/>
      <c r="E136" s="418"/>
      <c r="F136" s="418"/>
      <c r="G136" s="418"/>
      <c r="H136" s="418">
        <v>69.2</v>
      </c>
      <c r="I136" s="418"/>
      <c r="J136" s="418"/>
      <c r="K136" s="555"/>
    </row>
    <row r="137" spans="1:11" s="416" customFormat="1" ht="13.8">
      <c r="A137" s="1044"/>
      <c r="B137" s="597">
        <v>4.2</v>
      </c>
      <c r="C137" s="418"/>
      <c r="D137" s="418"/>
      <c r="E137" s="418"/>
      <c r="F137" s="418"/>
      <c r="G137" s="418"/>
      <c r="H137" s="418">
        <v>83.9</v>
      </c>
      <c r="I137" s="418"/>
      <c r="J137" s="418"/>
      <c r="K137" s="555"/>
    </row>
    <row r="138" spans="1:11" s="416" customFormat="1" ht="13.8">
      <c r="A138" s="1046"/>
      <c r="B138" s="597">
        <v>8.3000000000000007</v>
      </c>
      <c r="C138" s="418"/>
      <c r="D138" s="418"/>
      <c r="E138" s="418"/>
      <c r="F138" s="418"/>
      <c r="G138" s="418"/>
      <c r="H138" s="418">
        <v>96.6</v>
      </c>
      <c r="I138" s="418"/>
      <c r="J138" s="418"/>
      <c r="K138" s="555"/>
    </row>
    <row r="139" spans="1:11" s="416" customFormat="1" ht="13.8">
      <c r="A139" s="1043" t="s">
        <v>175</v>
      </c>
      <c r="B139" s="597">
        <v>3</v>
      </c>
      <c r="C139" s="423">
        <v>71.7</v>
      </c>
      <c r="D139" s="418"/>
      <c r="E139" s="418"/>
      <c r="F139" s="423">
        <v>75.400000000000006</v>
      </c>
      <c r="G139" s="422"/>
      <c r="H139" s="422"/>
      <c r="I139" s="422"/>
      <c r="J139" s="422"/>
      <c r="K139" s="571"/>
    </row>
    <row r="140" spans="1:11" s="416" customFormat="1" ht="13.8">
      <c r="A140" s="1044"/>
      <c r="B140" s="597">
        <v>4.2</v>
      </c>
      <c r="C140" s="423">
        <v>85.1</v>
      </c>
      <c r="D140" s="418"/>
      <c r="E140" s="418"/>
      <c r="F140" s="423">
        <v>87.3</v>
      </c>
      <c r="G140" s="422"/>
      <c r="H140" s="422"/>
      <c r="I140" s="422"/>
      <c r="J140" s="422"/>
      <c r="K140" s="571"/>
    </row>
    <row r="141" spans="1:11" s="416" customFormat="1" ht="13.8">
      <c r="A141" s="1046"/>
      <c r="B141" s="597">
        <v>8.3000000000000007</v>
      </c>
      <c r="C141" s="423">
        <v>96.5</v>
      </c>
      <c r="D141" s="418"/>
      <c r="E141" s="418"/>
      <c r="F141" s="423">
        <v>97.1</v>
      </c>
      <c r="G141" s="422"/>
      <c r="H141" s="422"/>
      <c r="I141" s="422"/>
      <c r="J141" s="422"/>
      <c r="K141" s="571"/>
    </row>
    <row r="142" spans="1:11" s="416" customFormat="1" ht="13.8">
      <c r="A142" s="1043" t="s">
        <v>176</v>
      </c>
      <c r="B142" s="597">
        <v>3</v>
      </c>
      <c r="C142" s="418"/>
      <c r="D142" s="418">
        <v>0.5</v>
      </c>
      <c r="E142" s="418"/>
      <c r="F142" s="418"/>
      <c r="G142" s="418"/>
      <c r="H142" s="418"/>
      <c r="I142" s="418"/>
      <c r="J142" s="422"/>
      <c r="K142" s="555"/>
    </row>
    <row r="143" spans="1:11" s="416" customFormat="1" ht="13.8">
      <c r="A143" s="1044"/>
      <c r="B143" s="597">
        <v>4.2</v>
      </c>
      <c r="C143" s="418"/>
      <c r="D143" s="418">
        <v>2.2999999999999998</v>
      </c>
      <c r="E143" s="418"/>
      <c r="F143" s="418"/>
      <c r="G143" s="418"/>
      <c r="H143" s="418"/>
      <c r="I143" s="418"/>
      <c r="J143" s="422"/>
      <c r="K143" s="555"/>
    </row>
    <row r="144" spans="1:11" s="416" customFormat="1" ht="13.8">
      <c r="A144" s="1046"/>
      <c r="B144" s="597">
        <v>8.3000000000000007</v>
      </c>
      <c r="C144" s="418"/>
      <c r="D144" s="418">
        <v>19.100000000000001</v>
      </c>
      <c r="E144" s="418"/>
      <c r="F144" s="418"/>
      <c r="G144" s="418"/>
      <c r="H144" s="418"/>
      <c r="I144" s="418"/>
      <c r="J144" s="418"/>
      <c r="K144" s="555"/>
    </row>
    <row r="145" spans="1:11" s="416" customFormat="1" ht="13.8">
      <c r="A145" s="1043" t="s">
        <v>177</v>
      </c>
      <c r="B145" s="597">
        <v>3</v>
      </c>
      <c r="C145" s="418"/>
      <c r="D145" s="418"/>
      <c r="E145" s="418"/>
      <c r="F145" s="418">
        <v>81.599999999999994</v>
      </c>
      <c r="G145" s="418"/>
      <c r="H145" s="418"/>
      <c r="I145" s="418">
        <v>81.400000000000006</v>
      </c>
      <c r="J145" s="418"/>
      <c r="K145" s="555"/>
    </row>
    <row r="146" spans="1:11" s="416" customFormat="1" ht="13.8">
      <c r="A146" s="1044"/>
      <c r="B146" s="597">
        <v>4.2</v>
      </c>
      <c r="C146" s="418"/>
      <c r="D146" s="418"/>
      <c r="E146" s="418"/>
      <c r="F146" s="418">
        <v>89</v>
      </c>
      <c r="G146" s="418"/>
      <c r="H146" s="418"/>
      <c r="I146" s="418">
        <v>89.1</v>
      </c>
      <c r="J146" s="418"/>
      <c r="K146" s="555"/>
    </row>
    <row r="147" spans="1:11" s="416" customFormat="1" ht="13.8">
      <c r="A147" s="1046"/>
      <c r="B147" s="597">
        <v>8.3000000000000007</v>
      </c>
      <c r="C147" s="418"/>
      <c r="D147" s="418"/>
      <c r="E147" s="418"/>
      <c r="F147" s="418">
        <v>96.5</v>
      </c>
      <c r="G147" s="418"/>
      <c r="H147" s="418"/>
      <c r="I147" s="418">
        <v>96.3</v>
      </c>
      <c r="J147" s="418"/>
      <c r="K147" s="555"/>
    </row>
    <row r="148" spans="1:11" s="416" customFormat="1" ht="13.8">
      <c r="A148" s="1043" t="s">
        <v>278</v>
      </c>
      <c r="B148" s="597">
        <v>3</v>
      </c>
      <c r="C148" s="422"/>
      <c r="D148" s="418"/>
      <c r="E148" s="418"/>
      <c r="F148" s="418"/>
      <c r="G148" s="418"/>
      <c r="H148" s="418"/>
      <c r="I148" s="418"/>
      <c r="J148" s="418"/>
      <c r="K148" s="555"/>
    </row>
    <row r="149" spans="1:11" s="416" customFormat="1" ht="13.8">
      <c r="A149" s="1044"/>
      <c r="B149" s="597">
        <v>4.2</v>
      </c>
      <c r="C149" s="422"/>
      <c r="D149" s="418"/>
      <c r="E149" s="418"/>
      <c r="F149" s="418"/>
      <c r="G149" s="418"/>
      <c r="H149" s="418"/>
      <c r="I149" s="418"/>
      <c r="J149" s="418"/>
      <c r="K149" s="555"/>
    </row>
    <row r="150" spans="1:11" s="416" customFormat="1" ht="13.8">
      <c r="A150" s="1046"/>
      <c r="B150" s="597">
        <v>8.3000000000000007</v>
      </c>
      <c r="C150" s="422"/>
      <c r="D150" s="418"/>
      <c r="E150" s="418"/>
      <c r="F150" s="418"/>
      <c r="G150" s="418"/>
      <c r="H150" s="418"/>
      <c r="I150" s="418"/>
      <c r="J150" s="418"/>
      <c r="K150" s="555"/>
    </row>
    <row r="151" spans="1:11" s="416" customFormat="1" ht="13.8">
      <c r="A151" s="1043" t="s">
        <v>179</v>
      </c>
      <c r="B151" s="597">
        <v>3</v>
      </c>
      <c r="C151" s="418"/>
      <c r="D151" s="418"/>
      <c r="E151" s="418">
        <v>0.7</v>
      </c>
      <c r="F151" s="418"/>
      <c r="G151" s="418"/>
      <c r="H151" s="418"/>
      <c r="I151" s="418"/>
      <c r="J151" s="418"/>
      <c r="K151" s="555"/>
    </row>
    <row r="152" spans="1:11" s="416" customFormat="1" ht="13.8">
      <c r="A152" s="1044"/>
      <c r="B152" s="597">
        <v>4.2</v>
      </c>
      <c r="C152" s="418"/>
      <c r="D152" s="418"/>
      <c r="E152" s="418">
        <v>1.4</v>
      </c>
      <c r="F152" s="418"/>
      <c r="G152" s="418"/>
      <c r="H152" s="418"/>
      <c r="I152" s="418"/>
      <c r="J152" s="418"/>
      <c r="K152" s="555"/>
    </row>
    <row r="153" spans="1:11" s="416" customFormat="1" ht="13.8">
      <c r="A153" s="1046"/>
      <c r="B153" s="597">
        <v>8.3000000000000007</v>
      </c>
      <c r="C153" s="418"/>
      <c r="D153" s="418"/>
      <c r="E153" s="418">
        <v>8.4</v>
      </c>
      <c r="F153" s="418"/>
      <c r="G153" s="418"/>
      <c r="H153" s="418"/>
      <c r="I153" s="418"/>
      <c r="J153" s="418"/>
      <c r="K153" s="555"/>
    </row>
    <row r="154" spans="1:11" s="416" customFormat="1" ht="13.8">
      <c r="A154" s="1043" t="s">
        <v>180</v>
      </c>
      <c r="B154" s="597">
        <v>3</v>
      </c>
      <c r="C154" s="418"/>
      <c r="D154" s="418"/>
      <c r="E154" s="418"/>
      <c r="F154" s="418"/>
      <c r="G154" s="418"/>
      <c r="H154" s="418"/>
      <c r="I154" s="418"/>
      <c r="J154" s="418"/>
      <c r="K154" s="555"/>
    </row>
    <row r="155" spans="1:11" s="416" customFormat="1" ht="13.8">
      <c r="A155" s="1044"/>
      <c r="B155" s="597">
        <v>4.2</v>
      </c>
      <c r="C155" s="418"/>
      <c r="D155" s="418"/>
      <c r="E155" s="418"/>
      <c r="F155" s="418"/>
      <c r="G155" s="418"/>
      <c r="H155" s="418"/>
      <c r="I155" s="418"/>
      <c r="J155" s="418"/>
      <c r="K155" s="555"/>
    </row>
    <row r="156" spans="1:11" s="416" customFormat="1" ht="13.8">
      <c r="A156" s="1046"/>
      <c r="B156" s="597">
        <v>8.3000000000000007</v>
      </c>
      <c r="C156" s="418"/>
      <c r="D156" s="418"/>
      <c r="E156" s="418"/>
      <c r="F156" s="418"/>
      <c r="G156" s="418"/>
      <c r="H156" s="418"/>
      <c r="I156" s="418"/>
      <c r="J156" s="418"/>
      <c r="K156" s="555"/>
    </row>
    <row r="157" spans="1:11" s="416" customFormat="1" ht="13.8">
      <c r="A157" s="1043" t="s">
        <v>190</v>
      </c>
      <c r="B157" s="597">
        <v>3</v>
      </c>
      <c r="C157" s="418"/>
      <c r="D157" s="418"/>
      <c r="E157" s="418">
        <v>51.3</v>
      </c>
      <c r="F157" s="418"/>
      <c r="G157" s="418"/>
      <c r="H157" s="418"/>
      <c r="I157" s="418"/>
      <c r="J157" s="418"/>
      <c r="K157" s="555"/>
    </row>
    <row r="158" spans="1:11" s="416" customFormat="1" ht="13.8">
      <c r="A158" s="1044"/>
      <c r="B158" s="597">
        <v>4.2</v>
      </c>
      <c r="C158" s="418"/>
      <c r="D158" s="418"/>
      <c r="E158" s="418">
        <v>70</v>
      </c>
      <c r="F158" s="418"/>
      <c r="G158" s="418"/>
      <c r="H158" s="418"/>
      <c r="I158" s="418"/>
      <c r="J158" s="418"/>
      <c r="K158" s="555"/>
    </row>
    <row r="159" spans="1:11" s="416" customFormat="1" ht="13.8">
      <c r="A159" s="1046"/>
      <c r="B159" s="597">
        <v>8.3000000000000007</v>
      </c>
      <c r="C159" s="418"/>
      <c r="D159" s="418"/>
      <c r="E159" s="418">
        <v>91.5</v>
      </c>
      <c r="F159" s="418"/>
      <c r="G159" s="418"/>
      <c r="H159" s="418"/>
      <c r="I159" s="418"/>
      <c r="J159" s="418"/>
      <c r="K159" s="555"/>
    </row>
    <row r="160" spans="1:11" s="416" customFormat="1" ht="13.8">
      <c r="A160" s="1043" t="s">
        <v>182</v>
      </c>
      <c r="B160" s="597">
        <v>3</v>
      </c>
      <c r="C160" s="418"/>
      <c r="D160" s="418"/>
      <c r="E160" s="418"/>
      <c r="F160" s="418"/>
      <c r="G160" s="418"/>
      <c r="H160" s="418"/>
      <c r="I160" s="418">
        <v>71.7</v>
      </c>
      <c r="J160" s="418"/>
      <c r="K160" s="555"/>
    </row>
    <row r="161" spans="1:23" s="416" customFormat="1" ht="13.8">
      <c r="A161" s="1044"/>
      <c r="B161" s="597">
        <v>4.2</v>
      </c>
      <c r="C161" s="418"/>
      <c r="D161" s="418"/>
      <c r="E161" s="418"/>
      <c r="F161" s="418"/>
      <c r="G161" s="418"/>
      <c r="H161" s="418"/>
      <c r="I161" s="418">
        <v>81.400000000000006</v>
      </c>
      <c r="J161" s="418"/>
      <c r="K161" s="555"/>
    </row>
    <row r="162" spans="1:23" s="416" customFormat="1" ht="13.8">
      <c r="A162" s="1046"/>
      <c r="B162" s="597">
        <v>8.3000000000000007</v>
      </c>
      <c r="C162" s="418"/>
      <c r="D162" s="418"/>
      <c r="E162" s="418"/>
      <c r="F162" s="418"/>
      <c r="G162" s="418"/>
      <c r="H162" s="418"/>
      <c r="I162" s="418">
        <v>94</v>
      </c>
      <c r="J162" s="418"/>
      <c r="K162" s="555"/>
    </row>
    <row r="163" spans="1:23" s="416" customFormat="1" ht="13.8">
      <c r="A163" s="1043" t="s">
        <v>279</v>
      </c>
      <c r="B163" s="597">
        <v>3</v>
      </c>
      <c r="C163" s="418"/>
      <c r="D163" s="424">
        <v>44.7</v>
      </c>
      <c r="E163" s="418"/>
      <c r="F163" s="424">
        <v>49.2</v>
      </c>
      <c r="G163" s="418"/>
      <c r="H163" s="418"/>
      <c r="I163" s="418"/>
      <c r="J163" s="418"/>
      <c r="K163" s="555"/>
    </row>
    <row r="164" spans="1:23" s="416" customFormat="1" ht="13.8">
      <c r="A164" s="1044"/>
      <c r="B164" s="597">
        <v>4.2</v>
      </c>
      <c r="C164" s="418"/>
      <c r="D164" s="424">
        <v>61.8</v>
      </c>
      <c r="E164" s="418"/>
      <c r="F164" s="424">
        <v>64.599999999999994</v>
      </c>
      <c r="G164" s="418"/>
      <c r="H164" s="418"/>
      <c r="I164" s="418"/>
      <c r="J164" s="418"/>
      <c r="K164" s="555"/>
    </row>
    <row r="165" spans="1:23" s="416" customFormat="1" thickBot="1">
      <c r="A165" s="1045"/>
      <c r="B165" s="599">
        <v>8.3000000000000007</v>
      </c>
      <c r="C165" s="557"/>
      <c r="D165" s="558">
        <v>85.5</v>
      </c>
      <c r="E165" s="557"/>
      <c r="F165" s="558">
        <v>86.2</v>
      </c>
      <c r="G165" s="557"/>
      <c r="H165" s="557"/>
      <c r="I165" s="557"/>
      <c r="J165" s="557"/>
      <c r="K165" s="559"/>
    </row>
    <row r="167" spans="1:23">
      <c r="A167" t="s">
        <v>653</v>
      </c>
    </row>
    <row r="168" spans="1:23" s="416" customFormat="1">
      <c r="A168" s="420" t="s">
        <v>658</v>
      </c>
      <c r="B168" s="421"/>
      <c r="C168" s="420"/>
      <c r="D168" s="420"/>
      <c r="E168" s="420"/>
      <c r="F168" s="420"/>
      <c r="G168" s="420"/>
      <c r="H168" s="420"/>
      <c r="I168" s="420"/>
      <c r="J168" s="420"/>
      <c r="K168" s="420"/>
      <c r="L168" s="420"/>
      <c r="M168" s="420"/>
      <c r="N168" s="420"/>
      <c r="O168" s="420"/>
      <c r="P168" s="420"/>
      <c r="Q168" s="420"/>
      <c r="R168" s="420"/>
      <c r="S168" s="420"/>
      <c r="T168" s="420"/>
      <c r="U168" s="420"/>
      <c r="V168" s="420"/>
      <c r="W168" s="420"/>
    </row>
  </sheetData>
  <mergeCells count="49">
    <mergeCell ref="A40:A42"/>
    <mergeCell ref="A43:A45"/>
    <mergeCell ref="A46:A48"/>
    <mergeCell ref="A49:A51"/>
    <mergeCell ref="A22:A24"/>
    <mergeCell ref="A25:A27"/>
    <mergeCell ref="A28:A30"/>
    <mergeCell ref="A31:A33"/>
    <mergeCell ref="A34:A36"/>
    <mergeCell ref="A37:A39"/>
    <mergeCell ref="A19:A21"/>
    <mergeCell ref="A4:A6"/>
    <mergeCell ref="A7:A9"/>
    <mergeCell ref="A10:A12"/>
    <mergeCell ref="A13:A15"/>
    <mergeCell ref="A16:A18"/>
    <mergeCell ref="A61:A63"/>
    <mergeCell ref="A64:A66"/>
    <mergeCell ref="A67:A69"/>
    <mergeCell ref="A70:A72"/>
    <mergeCell ref="A73:A75"/>
    <mergeCell ref="A113:S113"/>
    <mergeCell ref="A76:A78"/>
    <mergeCell ref="A79:A81"/>
    <mergeCell ref="A82:A84"/>
    <mergeCell ref="A85:A87"/>
    <mergeCell ref="A88:A90"/>
    <mergeCell ref="A106:A108"/>
    <mergeCell ref="A91:A93"/>
    <mergeCell ref="A94:A96"/>
    <mergeCell ref="A97:A99"/>
    <mergeCell ref="A100:A102"/>
    <mergeCell ref="A103:A105"/>
    <mergeCell ref="A118:A120"/>
    <mergeCell ref="A121:A123"/>
    <mergeCell ref="A124:A126"/>
    <mergeCell ref="A127:A129"/>
    <mergeCell ref="A130:A132"/>
    <mergeCell ref="A133:A135"/>
    <mergeCell ref="A136:A138"/>
    <mergeCell ref="A139:A141"/>
    <mergeCell ref="A142:A144"/>
    <mergeCell ref="A145:A147"/>
    <mergeCell ref="A163:A165"/>
    <mergeCell ref="A148:A150"/>
    <mergeCell ref="A151:A153"/>
    <mergeCell ref="A154:A156"/>
    <mergeCell ref="A157:A159"/>
    <mergeCell ref="A160:A162"/>
  </mergeCells>
  <hyperlinks>
    <hyperlink ref="Q4" location="'TC3'!A1" display="Back to Content Page" xr:uid="{DDE2F6EB-D648-4B47-BCA9-2DD484E273C9}"/>
  </hyperlinks>
  <pageMargins left="0.7" right="0.7" top="0.75" bottom="0.75" header="0.3" footer="0.3"/>
  <pageSetup paperSize="9" scale="59" orientation="landscape" r:id="rId1"/>
  <headerFooter>
    <oddFooter>&amp;C&amp;P</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W55"/>
  <sheetViews>
    <sheetView zoomScale="98" zoomScaleNormal="98" workbookViewId="0">
      <selection activeCell="R4" sqref="R4"/>
    </sheetView>
  </sheetViews>
  <sheetFormatPr defaultColWidth="9.21875" defaultRowHeight="14.4"/>
  <cols>
    <col min="1" max="1" width="33.77734375" customWidth="1"/>
    <col min="2" max="8" width="7" customWidth="1"/>
  </cols>
  <sheetData>
    <row r="1" spans="1:18">
      <c r="A1" s="58" t="s">
        <v>659</v>
      </c>
      <c r="B1" s="24"/>
      <c r="C1" s="24"/>
      <c r="D1" s="24"/>
      <c r="E1" s="24"/>
      <c r="F1" s="24"/>
      <c r="G1" s="24"/>
      <c r="H1" s="24"/>
      <c r="I1" s="24"/>
      <c r="J1" s="24"/>
      <c r="K1" s="24"/>
      <c r="L1" s="24"/>
      <c r="M1" s="24"/>
      <c r="N1" s="24"/>
      <c r="O1" s="24"/>
      <c r="P1" s="24"/>
      <c r="Q1" s="24"/>
    </row>
    <row r="2" spans="1:18" ht="15" thickBot="1">
      <c r="A2" s="24"/>
      <c r="B2" s="24"/>
      <c r="C2" s="24"/>
      <c r="D2" s="24"/>
      <c r="E2" s="24"/>
      <c r="F2" s="24"/>
      <c r="G2" s="24"/>
      <c r="H2" s="24"/>
      <c r="I2" s="24"/>
      <c r="J2" s="24"/>
      <c r="K2" s="24"/>
      <c r="L2" s="24"/>
      <c r="M2" s="24"/>
      <c r="N2" s="24"/>
      <c r="O2" s="24"/>
      <c r="P2" s="24"/>
      <c r="Q2" s="24"/>
    </row>
    <row r="3" spans="1:18">
      <c r="A3" s="594" t="s">
        <v>187</v>
      </c>
      <c r="B3" s="595">
        <v>2010</v>
      </c>
      <c r="C3" s="326">
        <v>2011</v>
      </c>
      <c r="D3" s="326">
        <v>2012</v>
      </c>
      <c r="E3" s="326">
        <v>2013</v>
      </c>
      <c r="F3" s="560">
        <v>2014</v>
      </c>
      <c r="G3" s="326">
        <v>2015</v>
      </c>
      <c r="H3" s="326">
        <v>2016</v>
      </c>
      <c r="I3" s="560">
        <v>2017</v>
      </c>
      <c r="J3" s="560">
        <v>2018</v>
      </c>
      <c r="K3" s="560">
        <v>2019</v>
      </c>
      <c r="L3" s="560">
        <v>2020</v>
      </c>
      <c r="M3" s="560">
        <v>2021</v>
      </c>
      <c r="N3" s="560">
        <v>2022</v>
      </c>
      <c r="O3" s="560">
        <v>2023</v>
      </c>
      <c r="P3" s="561">
        <v>2024</v>
      </c>
      <c r="Q3" s="24"/>
    </row>
    <row r="4" spans="1:18">
      <c r="A4" s="398" t="s">
        <v>167</v>
      </c>
      <c r="B4" s="587">
        <v>55</v>
      </c>
      <c r="C4" s="107">
        <v>55</v>
      </c>
      <c r="D4" s="107">
        <v>55</v>
      </c>
      <c r="E4" s="107">
        <v>55</v>
      </c>
      <c r="F4" s="107">
        <v>55</v>
      </c>
      <c r="G4" s="107">
        <v>55</v>
      </c>
      <c r="H4" s="107"/>
      <c r="I4" s="107"/>
      <c r="J4" s="107">
        <v>59.7</v>
      </c>
      <c r="K4" s="107">
        <v>59.7</v>
      </c>
      <c r="L4" s="107"/>
      <c r="M4" s="107"/>
      <c r="N4" s="107"/>
      <c r="O4" s="107"/>
      <c r="P4" s="207"/>
      <c r="Q4" s="24"/>
      <c r="R4" s="48" t="s">
        <v>166</v>
      </c>
    </row>
    <row r="5" spans="1:18">
      <c r="A5" s="398" t="s">
        <v>168</v>
      </c>
      <c r="B5" s="538">
        <v>49.5</v>
      </c>
      <c r="C5" s="109"/>
      <c r="D5" s="109"/>
      <c r="E5" s="107"/>
      <c r="F5" s="107"/>
      <c r="G5" s="107">
        <v>52.2</v>
      </c>
      <c r="H5" s="107"/>
      <c r="I5" s="107"/>
      <c r="J5" s="107"/>
      <c r="K5" s="107"/>
      <c r="L5" s="107"/>
      <c r="M5" s="107"/>
      <c r="N5" s="107"/>
      <c r="O5" s="107"/>
      <c r="P5" s="207"/>
      <c r="Q5" s="48"/>
    </row>
    <row r="6" spans="1:18">
      <c r="A6" s="398" t="s">
        <v>188</v>
      </c>
      <c r="B6" s="538"/>
      <c r="C6" s="109"/>
      <c r="D6" s="109"/>
      <c r="E6" s="107">
        <v>45.3</v>
      </c>
      <c r="F6" s="107"/>
      <c r="G6" s="107"/>
      <c r="H6" s="107"/>
      <c r="I6" s="107"/>
      <c r="J6" s="107"/>
      <c r="K6" s="107"/>
      <c r="L6" s="107"/>
      <c r="M6" s="107"/>
      <c r="N6" s="107"/>
      <c r="O6" s="107"/>
      <c r="P6" s="207"/>
      <c r="Q6" s="48"/>
    </row>
    <row r="7" spans="1:18">
      <c r="A7" s="398" t="s">
        <v>189</v>
      </c>
      <c r="B7" s="538"/>
      <c r="C7" s="107"/>
      <c r="D7" s="107">
        <v>42.1</v>
      </c>
      <c r="E7" s="107"/>
      <c r="F7" s="107"/>
      <c r="G7" s="107"/>
      <c r="H7" s="107"/>
      <c r="I7" s="107"/>
      <c r="J7" s="107"/>
      <c r="K7" s="107"/>
      <c r="L7" s="107">
        <v>44.7</v>
      </c>
      <c r="M7" s="107"/>
      <c r="N7" s="107"/>
      <c r="O7" s="107"/>
      <c r="P7" s="207"/>
      <c r="Q7" s="24"/>
    </row>
    <row r="8" spans="1:18">
      <c r="A8" s="398" t="s">
        <v>172</v>
      </c>
      <c r="B8" s="587">
        <v>48.3</v>
      </c>
      <c r="C8" s="107">
        <v>48.3</v>
      </c>
      <c r="D8" s="107">
        <v>48.3</v>
      </c>
      <c r="E8" s="107">
        <v>51.5</v>
      </c>
      <c r="F8" s="109">
        <v>48.3</v>
      </c>
      <c r="G8" s="107">
        <v>48.3</v>
      </c>
      <c r="H8" s="107">
        <v>54.6</v>
      </c>
      <c r="I8" s="107">
        <v>49.3</v>
      </c>
      <c r="J8" s="107"/>
      <c r="K8" s="107"/>
      <c r="L8" s="107"/>
      <c r="M8" s="107"/>
      <c r="N8" s="107"/>
      <c r="O8" s="107"/>
      <c r="P8" s="207"/>
      <c r="Q8" s="24"/>
    </row>
    <row r="9" spans="1:18">
      <c r="A9" s="398" t="s">
        <v>173</v>
      </c>
      <c r="B9" s="587">
        <v>53.8</v>
      </c>
      <c r="C9" s="107"/>
      <c r="D9" s="107"/>
      <c r="E9" s="107"/>
      <c r="F9" s="107"/>
      <c r="G9" s="107"/>
      <c r="H9" s="107"/>
      <c r="I9" s="107">
        <v>44.9</v>
      </c>
      <c r="J9" s="107"/>
      <c r="K9" s="107"/>
      <c r="L9" s="107"/>
      <c r="M9" s="107"/>
      <c r="N9" s="107"/>
      <c r="O9" s="107"/>
      <c r="P9" s="207"/>
      <c r="Q9" s="24"/>
    </row>
    <row r="10" spans="1:18">
      <c r="A10" s="398" t="s">
        <v>174</v>
      </c>
      <c r="B10" s="587">
        <v>42.4</v>
      </c>
      <c r="C10" s="107"/>
      <c r="D10" s="107">
        <v>42.6</v>
      </c>
      <c r="E10" s="107">
        <v>41.3</v>
      </c>
      <c r="F10" s="107"/>
      <c r="G10" s="107"/>
      <c r="H10" s="107"/>
      <c r="I10" s="109"/>
      <c r="J10" s="107"/>
      <c r="K10" s="107"/>
      <c r="L10" s="107"/>
      <c r="M10" s="107"/>
      <c r="N10" s="107">
        <v>34.5</v>
      </c>
      <c r="O10" s="107"/>
      <c r="P10" s="207"/>
      <c r="Q10" s="24"/>
    </row>
    <row r="11" spans="1:18">
      <c r="A11" s="398" t="s">
        <v>175</v>
      </c>
      <c r="B11" s="596">
        <v>45.5</v>
      </c>
      <c r="C11" s="107"/>
      <c r="D11" s="107"/>
      <c r="E11" s="107"/>
      <c r="F11" s="107"/>
      <c r="G11" s="107"/>
      <c r="H11" s="342"/>
      <c r="I11" s="109">
        <v>37.9</v>
      </c>
      <c r="J11" s="107"/>
      <c r="K11" s="342"/>
      <c r="L11" s="107">
        <v>42.3</v>
      </c>
      <c r="M11" s="107"/>
      <c r="N11" s="107"/>
      <c r="O11" s="107"/>
      <c r="P11" s="207"/>
      <c r="Q11" s="24"/>
    </row>
    <row r="12" spans="1:18">
      <c r="A12" s="398" t="s">
        <v>176</v>
      </c>
      <c r="B12" s="538"/>
      <c r="C12" s="109"/>
      <c r="D12" s="107">
        <v>41.4</v>
      </c>
      <c r="E12" s="107"/>
      <c r="F12" s="107"/>
      <c r="G12" s="107"/>
      <c r="H12" s="346"/>
      <c r="I12" s="107">
        <v>40</v>
      </c>
      <c r="J12" s="107"/>
      <c r="K12" s="107"/>
      <c r="L12" s="107"/>
      <c r="M12" s="107"/>
      <c r="N12" s="107"/>
      <c r="O12" s="107">
        <v>37</v>
      </c>
      <c r="P12" s="207"/>
      <c r="Q12" s="24"/>
    </row>
    <row r="13" spans="1:18">
      <c r="A13" s="398" t="s">
        <v>177</v>
      </c>
      <c r="B13" s="587">
        <v>42</v>
      </c>
      <c r="C13" s="107">
        <v>42</v>
      </c>
      <c r="D13" s="107">
        <v>42</v>
      </c>
      <c r="E13" s="107">
        <v>42</v>
      </c>
      <c r="F13" s="107">
        <v>47</v>
      </c>
      <c r="G13" s="107">
        <v>47</v>
      </c>
      <c r="H13" s="107">
        <v>47</v>
      </c>
      <c r="I13" s="107">
        <v>47</v>
      </c>
      <c r="J13" s="107">
        <v>51</v>
      </c>
      <c r="K13" s="107">
        <v>51</v>
      </c>
      <c r="L13" s="107">
        <v>51</v>
      </c>
      <c r="M13" s="107">
        <v>51</v>
      </c>
      <c r="N13" s="107">
        <v>45</v>
      </c>
      <c r="O13" s="107">
        <v>45</v>
      </c>
      <c r="P13" s="207"/>
      <c r="Q13" s="24"/>
    </row>
    <row r="14" spans="1:18">
      <c r="A14" s="398" t="s">
        <v>278</v>
      </c>
      <c r="B14" s="587">
        <v>58</v>
      </c>
      <c r="C14" s="107"/>
      <c r="D14" s="107"/>
      <c r="E14" s="109"/>
      <c r="F14" s="109"/>
      <c r="G14" s="107"/>
      <c r="H14" s="107">
        <v>57.6</v>
      </c>
      <c r="I14" s="107"/>
      <c r="J14" s="107"/>
      <c r="K14" s="107"/>
      <c r="L14" s="107"/>
      <c r="M14" s="107"/>
      <c r="N14" s="107"/>
      <c r="O14" s="107"/>
      <c r="P14" s="207"/>
      <c r="Q14" s="24"/>
    </row>
    <row r="15" spans="1:18">
      <c r="A15" s="398" t="s">
        <v>179</v>
      </c>
      <c r="B15" s="587"/>
      <c r="C15" s="107"/>
      <c r="D15" s="107"/>
      <c r="E15" s="342">
        <v>46.8</v>
      </c>
      <c r="F15" s="109"/>
      <c r="G15" s="109"/>
      <c r="H15" s="109"/>
      <c r="I15" s="109"/>
      <c r="J15" s="342">
        <v>30</v>
      </c>
      <c r="K15" s="107"/>
      <c r="L15" s="107"/>
      <c r="M15" s="107"/>
      <c r="N15" s="107"/>
      <c r="O15" s="107"/>
      <c r="P15" s="207"/>
      <c r="Q15" s="24"/>
    </row>
    <row r="16" spans="1:18">
      <c r="A16" s="398" t="s">
        <v>180</v>
      </c>
      <c r="B16" s="596">
        <v>63.4</v>
      </c>
      <c r="C16" s="107"/>
      <c r="D16" s="107"/>
      <c r="E16" s="107"/>
      <c r="F16" s="342"/>
      <c r="G16" s="107">
        <v>67</v>
      </c>
      <c r="H16" s="107"/>
      <c r="I16" s="107"/>
      <c r="J16" s="107"/>
      <c r="K16" s="107"/>
      <c r="L16" s="107"/>
      <c r="M16" s="107"/>
      <c r="N16" s="107"/>
      <c r="O16" s="107"/>
      <c r="P16" s="207"/>
      <c r="Q16" s="24"/>
    </row>
    <row r="17" spans="1:23">
      <c r="A17" s="398" t="s">
        <v>190</v>
      </c>
      <c r="B17" s="587">
        <v>35</v>
      </c>
      <c r="C17" s="102">
        <v>37.799999999999997</v>
      </c>
      <c r="D17" s="107"/>
      <c r="E17" s="107"/>
      <c r="F17" s="107"/>
      <c r="G17" s="107"/>
      <c r="H17" s="107"/>
      <c r="I17" s="107"/>
      <c r="J17" s="342">
        <v>40.5</v>
      </c>
      <c r="K17" s="107">
        <v>38</v>
      </c>
      <c r="L17" s="107"/>
      <c r="M17" s="107"/>
      <c r="N17" s="107"/>
      <c r="O17" s="107">
        <v>38</v>
      </c>
      <c r="P17" s="207"/>
      <c r="Q17" s="24"/>
    </row>
    <row r="18" spans="1:23">
      <c r="A18" s="398" t="s">
        <v>182</v>
      </c>
      <c r="B18" s="538">
        <v>52</v>
      </c>
      <c r="C18" s="107"/>
      <c r="D18" s="107"/>
      <c r="E18" s="107"/>
      <c r="F18" s="107"/>
      <c r="G18" s="342">
        <v>55.8</v>
      </c>
      <c r="H18" s="107"/>
      <c r="I18" s="107"/>
      <c r="J18" s="107"/>
      <c r="K18" s="107"/>
      <c r="L18" s="107"/>
      <c r="M18" s="107"/>
      <c r="N18" s="107">
        <v>51.5</v>
      </c>
      <c r="O18" s="107"/>
      <c r="P18" s="207"/>
      <c r="Q18" s="24"/>
    </row>
    <row r="19" spans="1:23" ht="15" thickBot="1">
      <c r="A19" s="533" t="s">
        <v>279</v>
      </c>
      <c r="B19" s="589"/>
      <c r="C19" s="562">
        <v>43.2</v>
      </c>
      <c r="D19" s="208"/>
      <c r="E19" s="208">
        <v>42.3</v>
      </c>
      <c r="F19" s="208"/>
      <c r="G19" s="208"/>
      <c r="H19" s="208"/>
      <c r="I19" s="562">
        <v>43.5</v>
      </c>
      <c r="J19" s="208"/>
      <c r="K19" s="562">
        <v>50.9</v>
      </c>
      <c r="L19" s="208"/>
      <c r="M19" s="208"/>
      <c r="N19" s="208"/>
      <c r="O19" s="208"/>
      <c r="P19" s="209"/>
      <c r="Q19" s="24"/>
    </row>
    <row r="20" spans="1:23">
      <c r="A20" s="137"/>
      <c r="B20" s="24"/>
      <c r="C20" s="24"/>
      <c r="D20" s="24"/>
      <c r="E20" s="24"/>
      <c r="F20" s="24"/>
      <c r="G20" s="24"/>
      <c r="H20" s="24"/>
      <c r="I20" s="24"/>
      <c r="J20" s="70"/>
      <c r="K20" s="70"/>
      <c r="L20" s="70"/>
      <c r="M20" s="70"/>
      <c r="N20" s="70"/>
      <c r="O20" s="70"/>
      <c r="P20" s="70"/>
      <c r="Q20" s="24"/>
    </row>
    <row r="21" spans="1:23" ht="15" customHeight="1">
      <c r="A21" s="149" t="s">
        <v>185</v>
      </c>
      <c r="B21" s="24"/>
      <c r="C21" s="24"/>
      <c r="D21" s="24"/>
      <c r="E21" s="24"/>
      <c r="F21" s="24"/>
      <c r="G21" s="24"/>
      <c r="H21" s="24"/>
      <c r="I21" s="24"/>
      <c r="J21" s="24"/>
      <c r="K21" s="24"/>
      <c r="L21" s="24"/>
      <c r="M21" s="24"/>
      <c r="N21" s="24"/>
      <c r="O21" s="24"/>
      <c r="P21" s="24"/>
      <c r="Q21" s="24"/>
    </row>
    <row r="22" spans="1:23" s="416" customFormat="1">
      <c r="A22" s="420" t="s">
        <v>660</v>
      </c>
      <c r="B22" s="421"/>
      <c r="C22" s="420"/>
      <c r="D22" s="420"/>
      <c r="E22" s="420"/>
      <c r="F22" s="420"/>
      <c r="G22" s="420"/>
      <c r="H22" s="420"/>
      <c r="I22" s="420"/>
      <c r="J22" s="420"/>
      <c r="K22" s="420"/>
      <c r="L22" s="420"/>
      <c r="M22" s="420"/>
      <c r="N22" s="420"/>
      <c r="O22" s="420"/>
      <c r="P22" s="420"/>
      <c r="Q22" s="420"/>
      <c r="R22" s="420"/>
      <c r="S22" s="420"/>
      <c r="T22" s="420"/>
      <c r="U22" s="420"/>
      <c r="V22" s="420"/>
      <c r="W22" s="420"/>
    </row>
    <row r="23" spans="1:23" s="416" customFormat="1">
      <c r="A23" s="420"/>
      <c r="B23" s="421"/>
      <c r="C23" s="420"/>
      <c r="D23" s="420"/>
      <c r="E23" s="420"/>
      <c r="F23" s="420"/>
      <c r="G23" s="420"/>
      <c r="H23" s="420"/>
      <c r="I23" s="420"/>
      <c r="J23" s="420"/>
      <c r="K23" s="420"/>
      <c r="L23" s="420"/>
      <c r="M23" s="420"/>
      <c r="N23" s="420"/>
      <c r="O23" s="420"/>
      <c r="P23" s="420"/>
      <c r="Q23" s="420"/>
      <c r="R23" s="420"/>
      <c r="S23" s="420"/>
      <c r="T23" s="420"/>
      <c r="U23" s="420"/>
      <c r="V23" s="420"/>
      <c r="W23" s="420"/>
    </row>
    <row r="24" spans="1:23" s="419" customFormat="1" ht="31.95" customHeight="1">
      <c r="A24" s="1047" t="s">
        <v>661</v>
      </c>
      <c r="B24" s="1047"/>
      <c r="C24" s="1047"/>
      <c r="D24" s="1047"/>
      <c r="E24" s="1047"/>
      <c r="F24" s="1047"/>
      <c r="G24" s="1047"/>
      <c r="H24" s="1047"/>
      <c r="I24" s="1047"/>
      <c r="J24" s="1047"/>
      <c r="K24" s="1047"/>
      <c r="L24" s="1047"/>
      <c r="M24" s="1047"/>
      <c r="N24" s="1047"/>
      <c r="O24" s="1047"/>
      <c r="P24" s="579"/>
    </row>
    <row r="25" spans="1:23">
      <c r="J25" s="70"/>
      <c r="K25" s="70"/>
      <c r="L25" s="70"/>
      <c r="M25" s="70"/>
      <c r="N25" s="70"/>
      <c r="O25" s="70"/>
      <c r="P25" s="70"/>
    </row>
    <row r="26" spans="1:23">
      <c r="J26" s="70"/>
      <c r="K26" s="70"/>
      <c r="L26" s="70"/>
      <c r="M26" s="70"/>
      <c r="N26" s="70"/>
      <c r="O26" s="70"/>
      <c r="P26" s="70"/>
    </row>
    <row r="27" spans="1:23">
      <c r="J27" s="70"/>
      <c r="K27" s="70"/>
      <c r="L27" s="70"/>
      <c r="M27" s="70"/>
      <c r="N27" s="70"/>
      <c r="O27" s="70"/>
      <c r="P27" s="70"/>
    </row>
    <row r="28" spans="1:23">
      <c r="J28" s="70"/>
      <c r="K28" s="70"/>
      <c r="L28" s="70"/>
      <c r="M28" s="70"/>
      <c r="N28" s="70"/>
      <c r="O28" s="70"/>
      <c r="P28" s="70"/>
    </row>
    <row r="29" spans="1:23">
      <c r="J29" s="70"/>
      <c r="K29" s="70"/>
      <c r="L29" s="70"/>
      <c r="M29" s="70"/>
      <c r="N29" s="70"/>
      <c r="O29" s="70"/>
      <c r="P29" s="70"/>
    </row>
    <row r="30" spans="1:23">
      <c r="J30" s="71"/>
      <c r="K30" s="71"/>
      <c r="L30" s="71"/>
      <c r="M30" s="71"/>
      <c r="N30" s="71"/>
      <c r="O30" s="71"/>
      <c r="P30" s="71"/>
    </row>
    <row r="31" spans="1:23">
      <c r="J31" s="71"/>
      <c r="K31" s="71"/>
      <c r="L31" s="71"/>
      <c r="M31" s="71"/>
      <c r="N31" s="71"/>
      <c r="O31" s="71"/>
      <c r="P31" s="71"/>
    </row>
    <row r="32" spans="1:23">
      <c r="J32" s="71"/>
      <c r="K32" s="71"/>
      <c r="L32" s="71"/>
      <c r="M32" s="71"/>
      <c r="N32" s="71"/>
      <c r="O32" s="71"/>
      <c r="P32" s="71"/>
    </row>
    <row r="33" spans="10:16">
      <c r="J33" s="70"/>
      <c r="K33" s="70"/>
      <c r="L33" s="70"/>
      <c r="M33" s="70"/>
      <c r="N33" s="70"/>
      <c r="O33" s="70"/>
      <c r="P33" s="70"/>
    </row>
    <row r="34" spans="10:16">
      <c r="J34" s="70"/>
      <c r="K34" s="70"/>
      <c r="L34" s="70"/>
      <c r="M34" s="70"/>
      <c r="N34" s="70"/>
      <c r="O34" s="70"/>
      <c r="P34" s="70"/>
    </row>
    <row r="35" spans="10:16">
      <c r="J35" s="70"/>
      <c r="K35" s="70"/>
      <c r="L35" s="70"/>
      <c r="M35" s="70"/>
      <c r="N35" s="70"/>
      <c r="O35" s="70"/>
      <c r="P35" s="70"/>
    </row>
    <row r="36" spans="10:16">
      <c r="J36" s="70"/>
      <c r="K36" s="70"/>
      <c r="L36" s="70"/>
      <c r="M36" s="70"/>
      <c r="N36" s="70"/>
      <c r="O36" s="70"/>
      <c r="P36" s="70"/>
    </row>
    <row r="37" spans="10:16">
      <c r="J37" s="70"/>
      <c r="K37" s="70"/>
      <c r="L37" s="70"/>
      <c r="M37" s="70"/>
      <c r="N37" s="70"/>
      <c r="O37" s="70"/>
      <c r="P37" s="70"/>
    </row>
    <row r="38" spans="10:16">
      <c r="J38" s="70"/>
      <c r="K38" s="70"/>
      <c r="L38" s="70"/>
      <c r="M38" s="70"/>
      <c r="N38" s="70"/>
      <c r="O38" s="70"/>
      <c r="P38" s="70"/>
    </row>
    <row r="39" spans="10:16">
      <c r="J39" s="70"/>
      <c r="K39" s="70"/>
      <c r="L39" s="70"/>
      <c r="M39" s="70"/>
      <c r="N39" s="70"/>
      <c r="O39" s="70"/>
      <c r="P39" s="70"/>
    </row>
    <row r="40" spans="10:16">
      <c r="J40" s="70"/>
      <c r="K40" s="70"/>
      <c r="L40" s="70"/>
      <c r="M40" s="70"/>
      <c r="N40" s="70"/>
      <c r="O40" s="70"/>
      <c r="P40" s="70"/>
    </row>
    <row r="41" spans="10:16">
      <c r="J41" s="70"/>
      <c r="K41" s="70"/>
      <c r="L41" s="70"/>
      <c r="M41" s="70"/>
      <c r="N41" s="70"/>
      <c r="O41" s="70"/>
      <c r="P41" s="70"/>
    </row>
    <row r="42" spans="10:16">
      <c r="J42" s="24"/>
      <c r="K42" s="24"/>
      <c r="L42" s="24"/>
      <c r="M42" s="24"/>
      <c r="N42" s="24"/>
      <c r="O42" s="24"/>
      <c r="P42" s="24"/>
    </row>
    <row r="43" spans="10:16">
      <c r="J43" s="24"/>
      <c r="K43" s="24"/>
      <c r="L43" s="24"/>
      <c r="M43" s="24"/>
      <c r="N43" s="24"/>
      <c r="O43" s="24"/>
      <c r="P43" s="24"/>
    </row>
    <row r="44" spans="10:16">
      <c r="J44" s="24"/>
      <c r="K44" s="24"/>
      <c r="L44" s="24"/>
      <c r="M44" s="24"/>
      <c r="N44" s="24"/>
      <c r="O44" s="24"/>
      <c r="P44" s="24"/>
    </row>
    <row r="45" spans="10:16">
      <c r="J45" s="24"/>
      <c r="K45" s="24"/>
      <c r="L45" s="24"/>
      <c r="M45" s="24"/>
      <c r="N45" s="24"/>
      <c r="O45" s="24"/>
      <c r="P45" s="24"/>
    </row>
    <row r="46" spans="10:16">
      <c r="J46" s="24"/>
      <c r="K46" s="24"/>
      <c r="L46" s="24"/>
      <c r="M46" s="24"/>
      <c r="N46" s="24"/>
      <c r="O46" s="24"/>
      <c r="P46" s="24"/>
    </row>
    <row r="47" spans="10:16">
      <c r="J47" s="24"/>
      <c r="K47" s="24"/>
      <c r="L47" s="24"/>
      <c r="M47" s="24"/>
      <c r="N47" s="24"/>
      <c r="O47" s="24"/>
      <c r="P47" s="24"/>
    </row>
    <row r="48" spans="10:16">
      <c r="J48" s="24"/>
      <c r="K48" s="24"/>
      <c r="L48" s="24"/>
      <c r="M48" s="24"/>
      <c r="N48" s="24"/>
      <c r="O48" s="24"/>
      <c r="P48" s="24"/>
    </row>
    <row r="49" spans="10:16">
      <c r="J49" s="24"/>
      <c r="K49" s="24"/>
      <c r="L49" s="24"/>
      <c r="M49" s="24"/>
      <c r="N49" s="24"/>
      <c r="O49" s="24"/>
      <c r="P49" s="24"/>
    </row>
    <row r="50" spans="10:16">
      <c r="J50" s="24"/>
      <c r="K50" s="24"/>
      <c r="L50" s="24"/>
      <c r="M50" s="24"/>
      <c r="N50" s="24"/>
      <c r="O50" s="24"/>
      <c r="P50" s="24"/>
    </row>
    <row r="51" spans="10:16">
      <c r="J51" s="24"/>
      <c r="K51" s="24"/>
      <c r="L51" s="24"/>
      <c r="M51" s="24"/>
      <c r="N51" s="24"/>
      <c r="O51" s="24"/>
      <c r="P51" s="24"/>
    </row>
    <row r="52" spans="10:16">
      <c r="J52" s="24"/>
      <c r="K52" s="24"/>
      <c r="L52" s="24"/>
      <c r="M52" s="24"/>
      <c r="N52" s="24"/>
      <c r="O52" s="24"/>
      <c r="P52" s="24"/>
    </row>
    <row r="53" spans="10:16">
      <c r="J53" s="24"/>
      <c r="K53" s="24"/>
      <c r="L53" s="24"/>
      <c r="M53" s="24"/>
      <c r="N53" s="24"/>
      <c r="O53" s="24"/>
      <c r="P53" s="24"/>
    </row>
    <row r="54" spans="10:16">
      <c r="J54" s="24"/>
      <c r="K54" s="24"/>
      <c r="L54" s="24"/>
      <c r="M54" s="24"/>
      <c r="N54" s="24"/>
      <c r="O54" s="24"/>
      <c r="P54" s="24"/>
    </row>
    <row r="55" spans="10:16">
      <c r="J55" s="24"/>
      <c r="K55" s="24"/>
      <c r="L55" s="24"/>
      <c r="M55" s="24"/>
      <c r="N55" s="24"/>
      <c r="O55" s="24"/>
      <c r="P55" s="24"/>
    </row>
  </sheetData>
  <mergeCells count="1">
    <mergeCell ref="A24:O24"/>
  </mergeCells>
  <hyperlinks>
    <hyperlink ref="R4" location="'TC3'!A1" display="Back to Content Page" xr:uid="{84BD5713-FC22-4A7C-BFA8-71CDDA676136}"/>
  </hyperlinks>
  <pageMargins left="0.7" right="0.7" top="0.75" bottom="0.75" header="0.3" footer="0.3"/>
  <pageSetup paperSize="9" orientation="landscape" r:id="rId1"/>
  <headerFooter>
    <oddFooter>&amp;C&amp;P</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V43"/>
  <sheetViews>
    <sheetView workbookViewId="0">
      <selection activeCell="U4" sqref="U4"/>
    </sheetView>
  </sheetViews>
  <sheetFormatPr defaultColWidth="9.21875" defaultRowHeight="14.4"/>
  <cols>
    <col min="1" max="1" width="33.77734375" bestFit="1" customWidth="1"/>
    <col min="2" max="2" width="27.21875" bestFit="1" customWidth="1"/>
    <col min="3" max="19" width="7" customWidth="1"/>
  </cols>
  <sheetData>
    <row r="1" spans="1:21">
      <c r="A1" s="58" t="s">
        <v>662</v>
      </c>
    </row>
    <row r="2" spans="1:21" ht="15" thickBot="1">
      <c r="A2" s="27"/>
    </row>
    <row r="3" spans="1:21">
      <c r="A3" s="325" t="s">
        <v>289</v>
      </c>
      <c r="B3" s="217" t="s">
        <v>663</v>
      </c>
      <c r="C3" s="326">
        <v>2008</v>
      </c>
      <c r="D3" s="326">
        <v>2009</v>
      </c>
      <c r="E3" s="326">
        <v>2010</v>
      </c>
      <c r="F3" s="326">
        <v>2011</v>
      </c>
      <c r="G3" s="326">
        <v>2012</v>
      </c>
      <c r="H3" s="159">
        <v>2013</v>
      </c>
      <c r="I3" s="226">
        <v>2014</v>
      </c>
      <c r="J3" s="159">
        <v>2015</v>
      </c>
      <c r="K3" s="159">
        <v>2016</v>
      </c>
      <c r="L3" s="159">
        <v>2017</v>
      </c>
      <c r="M3" s="159">
        <v>2018</v>
      </c>
      <c r="N3" s="226">
        <v>2019</v>
      </c>
      <c r="O3" s="159">
        <v>2020</v>
      </c>
      <c r="P3" s="226">
        <v>2021</v>
      </c>
      <c r="Q3" s="159">
        <v>2022</v>
      </c>
      <c r="R3" s="159">
        <v>2023</v>
      </c>
      <c r="S3" s="159">
        <v>2024</v>
      </c>
    </row>
    <row r="4" spans="1:21">
      <c r="A4" s="1035" t="s">
        <v>167</v>
      </c>
      <c r="B4" s="118" t="s">
        <v>664</v>
      </c>
      <c r="C4" s="109"/>
      <c r="D4" s="109"/>
      <c r="E4" s="109"/>
      <c r="F4" s="109"/>
      <c r="G4" s="109"/>
      <c r="H4" s="109"/>
      <c r="I4" s="109"/>
      <c r="J4" s="109"/>
      <c r="K4" s="109"/>
      <c r="L4" s="109"/>
      <c r="M4" s="109"/>
      <c r="N4" s="109"/>
      <c r="O4" s="109"/>
      <c r="P4" s="109"/>
      <c r="Q4" s="109"/>
      <c r="R4" s="109"/>
      <c r="S4" s="168"/>
      <c r="U4" s="48" t="s">
        <v>166</v>
      </c>
    </row>
    <row r="5" spans="1:21">
      <c r="A5" s="1035"/>
      <c r="B5" s="118" t="s">
        <v>665</v>
      </c>
      <c r="C5" s="109">
        <v>3.2</v>
      </c>
      <c r="D5" s="109">
        <v>3.2</v>
      </c>
      <c r="E5" s="109">
        <v>3.2</v>
      </c>
      <c r="F5" s="109">
        <v>3.2</v>
      </c>
      <c r="G5" s="109">
        <v>3.2</v>
      </c>
      <c r="H5" s="109">
        <v>3.2</v>
      </c>
      <c r="I5" s="109">
        <v>3.2</v>
      </c>
      <c r="J5" s="109">
        <v>3.2</v>
      </c>
      <c r="K5" s="109"/>
      <c r="L5" s="109"/>
      <c r="M5" s="109">
        <v>2.2999999999999998</v>
      </c>
      <c r="N5" s="109">
        <v>2.2999999999999998</v>
      </c>
      <c r="O5" s="109"/>
      <c r="P5" s="109"/>
      <c r="Q5" s="109"/>
      <c r="R5" s="109"/>
      <c r="S5" s="168"/>
    </row>
    <row r="6" spans="1:21">
      <c r="A6" s="1035"/>
      <c r="B6" s="118" t="s">
        <v>666</v>
      </c>
      <c r="C6" s="109">
        <v>6.9</v>
      </c>
      <c r="D6" s="109">
        <v>6.9</v>
      </c>
      <c r="E6" s="109">
        <v>6.9</v>
      </c>
      <c r="F6" s="109">
        <v>6.9</v>
      </c>
      <c r="G6" s="109">
        <v>6.9</v>
      </c>
      <c r="H6" s="109">
        <v>6.9</v>
      </c>
      <c r="I6" s="109">
        <v>6.9</v>
      </c>
      <c r="J6" s="109">
        <v>6.9</v>
      </c>
      <c r="K6" s="109"/>
      <c r="L6" s="109"/>
      <c r="M6" s="109">
        <v>5.9</v>
      </c>
      <c r="N6" s="109">
        <v>5.9</v>
      </c>
      <c r="O6" s="109"/>
      <c r="P6" s="109"/>
      <c r="Q6" s="109"/>
      <c r="R6" s="109"/>
      <c r="S6" s="168"/>
    </row>
    <row r="7" spans="1:21">
      <c r="A7" s="1035"/>
      <c r="B7" s="118" t="s">
        <v>667</v>
      </c>
      <c r="C7" s="109">
        <v>11.6</v>
      </c>
      <c r="D7" s="109">
        <v>11.6</v>
      </c>
      <c r="E7" s="109">
        <v>11.6</v>
      </c>
      <c r="F7" s="109">
        <v>11.6</v>
      </c>
      <c r="G7" s="109">
        <v>11.6</v>
      </c>
      <c r="H7" s="109">
        <v>11.6</v>
      </c>
      <c r="I7" s="109">
        <v>11.6</v>
      </c>
      <c r="J7" s="109">
        <v>11.6</v>
      </c>
      <c r="K7" s="109"/>
      <c r="L7" s="109"/>
      <c r="M7" s="109">
        <v>10.3</v>
      </c>
      <c r="N7" s="109">
        <v>10.3</v>
      </c>
      <c r="O7" s="109"/>
      <c r="P7" s="109"/>
      <c r="Q7" s="109"/>
      <c r="R7" s="109"/>
      <c r="S7" s="168"/>
    </row>
    <row r="8" spans="1:21" ht="15" customHeight="1">
      <c r="A8" s="1035"/>
      <c r="B8" s="118" t="s">
        <v>668</v>
      </c>
      <c r="C8" s="109">
        <v>18.899999999999999</v>
      </c>
      <c r="D8" s="109">
        <v>18.899999999999999</v>
      </c>
      <c r="E8" s="109">
        <v>18.899999999999999</v>
      </c>
      <c r="F8" s="109">
        <v>18.899999999999999</v>
      </c>
      <c r="G8" s="109">
        <v>18.899999999999999</v>
      </c>
      <c r="H8" s="109">
        <v>18.899999999999999</v>
      </c>
      <c r="I8" s="109">
        <v>18.899999999999999</v>
      </c>
      <c r="J8" s="109">
        <v>18.899999999999999</v>
      </c>
      <c r="K8" s="109"/>
      <c r="L8" s="109"/>
      <c r="M8" s="109">
        <v>18.2</v>
      </c>
      <c r="N8" s="109">
        <v>18.2</v>
      </c>
      <c r="O8" s="109"/>
      <c r="P8" s="109"/>
      <c r="Q8" s="109"/>
      <c r="R8" s="109"/>
      <c r="S8" s="168"/>
    </row>
    <row r="9" spans="1:21">
      <c r="A9" s="1035"/>
      <c r="B9" s="118" t="s">
        <v>669</v>
      </c>
      <c r="C9" s="109">
        <v>59.4</v>
      </c>
      <c r="D9" s="109">
        <v>59.4</v>
      </c>
      <c r="E9" s="109">
        <v>59.4</v>
      </c>
      <c r="F9" s="109">
        <v>59.4</v>
      </c>
      <c r="G9" s="109">
        <v>59.4</v>
      </c>
      <c r="H9" s="109">
        <v>59.4</v>
      </c>
      <c r="I9" s="109">
        <v>59.4</v>
      </c>
      <c r="J9" s="109">
        <v>59.4</v>
      </c>
      <c r="K9" s="109"/>
      <c r="L9" s="109"/>
      <c r="M9" s="109">
        <v>63.3</v>
      </c>
      <c r="N9" s="109">
        <v>63.3</v>
      </c>
      <c r="O9" s="109"/>
      <c r="P9" s="109"/>
      <c r="Q9" s="109"/>
      <c r="R9" s="109"/>
      <c r="S9" s="168"/>
    </row>
    <row r="10" spans="1:21">
      <c r="A10" s="1035"/>
      <c r="B10" s="118" t="s">
        <v>670</v>
      </c>
      <c r="C10" s="109"/>
      <c r="D10" s="109"/>
      <c r="E10" s="109"/>
      <c r="F10" s="109"/>
      <c r="G10" s="109"/>
      <c r="H10" s="109"/>
      <c r="I10" s="109"/>
      <c r="J10" s="109"/>
      <c r="K10" s="109"/>
      <c r="L10" s="94"/>
      <c r="M10" s="94"/>
      <c r="N10" s="94"/>
      <c r="O10" s="94"/>
      <c r="P10" s="94"/>
      <c r="Q10" s="94"/>
      <c r="R10" s="94"/>
      <c r="S10" s="563"/>
    </row>
    <row r="11" spans="1:21">
      <c r="A11" s="1035" t="s">
        <v>168</v>
      </c>
      <c r="B11" s="118" t="s">
        <v>664</v>
      </c>
      <c r="C11" s="109"/>
      <c r="D11" s="109"/>
      <c r="E11" s="109"/>
      <c r="F11" s="109"/>
      <c r="G11" s="109"/>
      <c r="H11" s="109"/>
      <c r="I11" s="109"/>
      <c r="J11" s="109">
        <v>1.5</v>
      </c>
      <c r="K11" s="109"/>
      <c r="L11" s="94"/>
      <c r="M11" s="94"/>
      <c r="N11" s="94"/>
      <c r="O11" s="94"/>
      <c r="P11" s="94"/>
      <c r="Q11" s="94"/>
      <c r="R11" s="94"/>
      <c r="S11" s="563"/>
    </row>
    <row r="12" spans="1:21">
      <c r="A12" s="1035"/>
      <c r="B12" s="118" t="s">
        <v>665</v>
      </c>
      <c r="C12" s="109"/>
      <c r="D12" s="109"/>
      <c r="E12" s="109"/>
      <c r="F12" s="109"/>
      <c r="G12" s="109"/>
      <c r="H12" s="109"/>
      <c r="I12" s="109"/>
      <c r="J12" s="109">
        <v>3.9</v>
      </c>
      <c r="K12" s="109"/>
      <c r="L12" s="94"/>
      <c r="M12" s="94"/>
      <c r="N12" s="94"/>
      <c r="O12" s="94"/>
      <c r="P12" s="94"/>
      <c r="Q12" s="94"/>
      <c r="R12" s="94"/>
      <c r="S12" s="563"/>
    </row>
    <row r="13" spans="1:21">
      <c r="A13" s="1035"/>
      <c r="B13" s="118" t="s">
        <v>666</v>
      </c>
      <c r="C13" s="109"/>
      <c r="D13" s="109"/>
      <c r="E13" s="109"/>
      <c r="F13" s="109"/>
      <c r="G13" s="109"/>
      <c r="H13" s="109"/>
      <c r="I13" s="109"/>
      <c r="J13" s="109">
        <v>7</v>
      </c>
      <c r="K13" s="109"/>
      <c r="L13" s="94"/>
      <c r="M13" s="94"/>
      <c r="N13" s="94"/>
      <c r="O13" s="94"/>
      <c r="P13" s="94"/>
      <c r="Q13" s="94"/>
      <c r="R13" s="94"/>
      <c r="S13" s="563"/>
    </row>
    <row r="14" spans="1:21">
      <c r="A14" s="1035"/>
      <c r="B14" s="118" t="s">
        <v>667</v>
      </c>
      <c r="C14" s="109"/>
      <c r="D14" s="109"/>
      <c r="E14" s="109"/>
      <c r="F14" s="109"/>
      <c r="G14" s="109"/>
      <c r="H14" s="109"/>
      <c r="I14" s="109"/>
      <c r="J14" s="109">
        <v>11.1</v>
      </c>
      <c r="K14" s="109"/>
      <c r="L14" s="94"/>
      <c r="M14" s="94"/>
      <c r="N14" s="94"/>
      <c r="O14" s="94"/>
      <c r="P14" s="94"/>
      <c r="Q14" s="94"/>
      <c r="R14" s="94"/>
      <c r="S14" s="563"/>
    </row>
    <row r="15" spans="1:21">
      <c r="A15" s="1035"/>
      <c r="B15" s="118" t="s">
        <v>668</v>
      </c>
      <c r="C15" s="109"/>
      <c r="D15" s="109"/>
      <c r="E15" s="109"/>
      <c r="F15" s="109"/>
      <c r="G15" s="109"/>
      <c r="H15" s="109"/>
      <c r="I15" s="109"/>
      <c r="J15" s="109">
        <v>19.5</v>
      </c>
      <c r="K15" s="109"/>
      <c r="L15" s="94"/>
      <c r="M15" s="94"/>
      <c r="N15" s="94"/>
      <c r="O15" s="94"/>
      <c r="P15" s="94"/>
      <c r="Q15" s="94"/>
      <c r="R15" s="94"/>
      <c r="S15" s="563"/>
    </row>
    <row r="16" spans="1:21">
      <c r="A16" s="1035"/>
      <c r="B16" s="118" t="s">
        <v>669</v>
      </c>
      <c r="C16" s="109"/>
      <c r="D16" s="109"/>
      <c r="E16" s="109"/>
      <c r="F16" s="109"/>
      <c r="G16" s="109"/>
      <c r="H16" s="109"/>
      <c r="I16" s="109"/>
      <c r="J16" s="109">
        <v>58.5</v>
      </c>
      <c r="K16" s="109"/>
      <c r="L16" s="94"/>
      <c r="M16" s="94"/>
      <c r="N16" s="94"/>
      <c r="O16" s="94"/>
      <c r="P16" s="94"/>
      <c r="Q16" s="94"/>
      <c r="R16" s="94"/>
      <c r="S16" s="563"/>
    </row>
    <row r="17" spans="1:19">
      <c r="A17" s="1035"/>
      <c r="B17" s="118" t="s">
        <v>670</v>
      </c>
      <c r="C17" s="109"/>
      <c r="D17" s="109"/>
      <c r="E17" s="109"/>
      <c r="F17" s="109"/>
      <c r="G17" s="109"/>
      <c r="H17" s="109"/>
      <c r="I17" s="109"/>
      <c r="J17" s="109">
        <v>41.5</v>
      </c>
      <c r="K17" s="109"/>
      <c r="L17" s="94"/>
      <c r="M17" s="94"/>
      <c r="N17" s="94"/>
      <c r="O17" s="94"/>
      <c r="P17" s="94"/>
      <c r="Q17" s="94"/>
      <c r="R17" s="94"/>
      <c r="S17" s="563"/>
    </row>
    <row r="18" spans="1:19">
      <c r="A18" s="1035" t="s">
        <v>188</v>
      </c>
      <c r="B18" s="118" t="s">
        <v>664</v>
      </c>
      <c r="C18" s="109"/>
      <c r="D18" s="109">
        <v>1.1000000000000001</v>
      </c>
      <c r="E18" s="109"/>
      <c r="F18" s="109"/>
      <c r="G18" s="109"/>
      <c r="H18" s="109"/>
      <c r="I18" s="102">
        <v>1.6</v>
      </c>
      <c r="J18" s="109"/>
      <c r="K18" s="109"/>
      <c r="L18" s="94"/>
      <c r="M18" s="94"/>
      <c r="N18" s="94"/>
      <c r="O18" s="94"/>
      <c r="P18" s="94"/>
      <c r="Q18" s="94"/>
      <c r="R18" s="94"/>
      <c r="S18" s="563"/>
    </row>
    <row r="19" spans="1:19">
      <c r="A19" s="1035"/>
      <c r="B19" s="118" t="s">
        <v>665</v>
      </c>
      <c r="C19" s="109"/>
      <c r="D19" s="109">
        <v>2.8</v>
      </c>
      <c r="E19" s="109"/>
      <c r="F19" s="109"/>
      <c r="G19" s="109"/>
      <c r="H19" s="109"/>
      <c r="I19" s="102">
        <v>4.5</v>
      </c>
      <c r="J19" s="109"/>
      <c r="K19" s="109"/>
      <c r="L19" s="94"/>
      <c r="M19" s="94"/>
      <c r="N19" s="94"/>
      <c r="O19" s="94"/>
      <c r="P19" s="94"/>
      <c r="Q19" s="94"/>
      <c r="R19" s="94"/>
      <c r="S19" s="563"/>
    </row>
    <row r="20" spans="1:19">
      <c r="A20" s="1035"/>
      <c r="B20" s="118" t="s">
        <v>666</v>
      </c>
      <c r="C20" s="109"/>
      <c r="D20" s="109">
        <v>5.7</v>
      </c>
      <c r="E20" s="109"/>
      <c r="F20" s="109"/>
      <c r="G20" s="109"/>
      <c r="H20" s="109"/>
      <c r="I20" s="102">
        <v>9.1</v>
      </c>
      <c r="J20" s="109"/>
      <c r="K20" s="109"/>
      <c r="L20" s="94"/>
      <c r="M20" s="94"/>
      <c r="N20" s="94"/>
      <c r="O20" s="94"/>
      <c r="P20" s="94"/>
      <c r="Q20" s="94"/>
      <c r="R20" s="94"/>
      <c r="S20" s="563"/>
    </row>
    <row r="21" spans="1:19">
      <c r="A21" s="1035"/>
      <c r="B21" s="118" t="s">
        <v>667</v>
      </c>
      <c r="C21" s="109"/>
      <c r="D21" s="109">
        <v>9.5</v>
      </c>
      <c r="E21" s="109"/>
      <c r="F21" s="109"/>
      <c r="G21" s="109"/>
      <c r="H21" s="109"/>
      <c r="I21" s="102">
        <v>13.9</v>
      </c>
      <c r="J21" s="109"/>
      <c r="K21" s="109"/>
      <c r="L21" s="94"/>
      <c r="M21" s="94"/>
      <c r="N21" s="94"/>
      <c r="O21" s="94"/>
      <c r="P21" s="94"/>
      <c r="Q21" s="94"/>
      <c r="R21" s="94"/>
      <c r="S21" s="563"/>
    </row>
    <row r="22" spans="1:19">
      <c r="A22" s="1035"/>
      <c r="B22" s="118" t="s">
        <v>668</v>
      </c>
      <c r="C22" s="109"/>
      <c r="D22" s="109">
        <v>16.899999999999999</v>
      </c>
      <c r="E22" s="109"/>
      <c r="F22" s="109"/>
      <c r="G22" s="109"/>
      <c r="H22" s="109"/>
      <c r="I22" s="102">
        <v>22.2</v>
      </c>
      <c r="J22" s="109"/>
      <c r="K22" s="109"/>
      <c r="L22" s="94"/>
      <c r="M22" s="94"/>
      <c r="N22" s="94"/>
      <c r="O22" s="94"/>
      <c r="P22" s="94"/>
      <c r="Q22" s="94"/>
      <c r="R22" s="94"/>
      <c r="S22" s="563"/>
    </row>
    <row r="23" spans="1:19">
      <c r="A23" s="1035"/>
      <c r="B23" s="118" t="s">
        <v>669</v>
      </c>
      <c r="C23" s="109"/>
      <c r="D23" s="109">
        <v>65</v>
      </c>
      <c r="E23" s="109"/>
      <c r="F23" s="109"/>
      <c r="G23" s="109"/>
      <c r="H23" s="109"/>
      <c r="I23" s="102">
        <v>50.3</v>
      </c>
      <c r="J23" s="109"/>
      <c r="K23" s="109"/>
      <c r="L23" s="94"/>
      <c r="M23" s="94"/>
      <c r="N23" s="94"/>
      <c r="O23" s="94"/>
      <c r="P23" s="94"/>
      <c r="Q23" s="94"/>
      <c r="R23" s="94"/>
      <c r="S23" s="563"/>
    </row>
    <row r="24" spans="1:19">
      <c r="A24" s="1035"/>
      <c r="B24" s="118" t="s">
        <v>670</v>
      </c>
      <c r="C24" s="109"/>
      <c r="D24" s="109">
        <v>49.6</v>
      </c>
      <c r="E24" s="109"/>
      <c r="F24" s="109"/>
      <c r="G24" s="109"/>
      <c r="H24" s="109"/>
      <c r="I24" s="102">
        <v>33.6</v>
      </c>
      <c r="J24" s="109"/>
      <c r="K24" s="109"/>
      <c r="L24" s="94"/>
      <c r="M24" s="94"/>
      <c r="N24" s="94"/>
      <c r="O24" s="94"/>
      <c r="P24" s="94"/>
      <c r="Q24" s="94"/>
      <c r="R24" s="94"/>
      <c r="S24" s="563"/>
    </row>
    <row r="25" spans="1:19">
      <c r="A25" s="920" t="s">
        <v>189</v>
      </c>
      <c r="B25" s="118" t="s">
        <v>664</v>
      </c>
      <c r="C25" s="109"/>
      <c r="D25" s="109"/>
      <c r="E25" s="109"/>
      <c r="F25" s="109"/>
      <c r="G25" s="109">
        <v>2.1</v>
      </c>
      <c r="H25" s="109"/>
      <c r="I25" s="109"/>
      <c r="J25" s="109"/>
      <c r="K25" s="109"/>
      <c r="L25" s="94"/>
      <c r="M25" s="94"/>
      <c r="N25" s="94"/>
      <c r="O25" s="100">
        <v>2.1</v>
      </c>
      <c r="P25" s="94"/>
      <c r="Q25" s="94"/>
      <c r="R25" s="94"/>
      <c r="S25" s="563"/>
    </row>
    <row r="26" spans="1:19">
      <c r="A26" s="920"/>
      <c r="B26" s="118" t="s">
        <v>665</v>
      </c>
      <c r="C26" s="109"/>
      <c r="D26" s="109"/>
      <c r="E26" s="109"/>
      <c r="F26" s="109"/>
      <c r="G26" s="109">
        <v>5.5</v>
      </c>
      <c r="H26" s="109"/>
      <c r="I26" s="109"/>
      <c r="J26" s="109"/>
      <c r="K26" s="109"/>
      <c r="L26" s="94"/>
      <c r="M26" s="94"/>
      <c r="N26" s="94"/>
      <c r="O26" s="100">
        <v>5.5</v>
      </c>
      <c r="P26" s="94"/>
      <c r="Q26" s="94"/>
      <c r="R26" s="94"/>
      <c r="S26" s="563"/>
    </row>
    <row r="27" spans="1:19">
      <c r="A27" s="920"/>
      <c r="B27" s="118" t="s">
        <v>666</v>
      </c>
      <c r="C27" s="109"/>
      <c r="D27" s="109"/>
      <c r="E27" s="109"/>
      <c r="F27" s="109"/>
      <c r="G27" s="109">
        <v>10</v>
      </c>
      <c r="H27" s="109"/>
      <c r="I27" s="109"/>
      <c r="J27" s="109"/>
      <c r="K27" s="109"/>
      <c r="L27" s="94"/>
      <c r="M27" s="94"/>
      <c r="N27" s="94"/>
      <c r="O27" s="100">
        <v>9.6</v>
      </c>
      <c r="P27" s="94"/>
      <c r="Q27" s="94"/>
      <c r="R27" s="94"/>
      <c r="S27" s="563"/>
    </row>
    <row r="28" spans="1:19">
      <c r="A28" s="920"/>
      <c r="B28" s="118" t="s">
        <v>667</v>
      </c>
      <c r="C28" s="109"/>
      <c r="D28" s="109"/>
      <c r="E28" s="109"/>
      <c r="F28" s="109"/>
      <c r="G28" s="109">
        <v>14.5</v>
      </c>
      <c r="H28" s="109"/>
      <c r="I28" s="109"/>
      <c r="J28" s="109"/>
      <c r="K28" s="109"/>
      <c r="L28" s="94"/>
      <c r="M28" s="94"/>
      <c r="N28" s="94"/>
      <c r="O28" s="100">
        <v>13.7</v>
      </c>
      <c r="P28" s="94"/>
      <c r="Q28" s="94"/>
      <c r="R28" s="94"/>
      <c r="S28" s="563"/>
    </row>
    <row r="29" spans="1:19">
      <c r="A29" s="920"/>
      <c r="B29" s="118" t="s">
        <v>668</v>
      </c>
      <c r="C29" s="109"/>
      <c r="D29" s="109"/>
      <c r="E29" s="109"/>
      <c r="F29" s="109"/>
      <c r="G29" s="109">
        <v>21.6</v>
      </c>
      <c r="H29" s="109"/>
      <c r="I29" s="109"/>
      <c r="J29" s="109"/>
      <c r="K29" s="109"/>
      <c r="L29" s="94"/>
      <c r="M29" s="94"/>
      <c r="N29" s="94"/>
      <c r="O29" s="100">
        <v>20.2</v>
      </c>
      <c r="P29" s="94"/>
      <c r="Q29" s="94"/>
      <c r="R29" s="94"/>
      <c r="S29" s="563"/>
    </row>
    <row r="30" spans="1:19">
      <c r="A30" s="920"/>
      <c r="B30" s="118" t="s">
        <v>669</v>
      </c>
      <c r="C30" s="109"/>
      <c r="D30" s="109"/>
      <c r="E30" s="109"/>
      <c r="F30" s="109"/>
      <c r="G30" s="109">
        <v>48.4</v>
      </c>
      <c r="H30" s="109"/>
      <c r="I30" s="109"/>
      <c r="J30" s="109"/>
      <c r="K30" s="109"/>
      <c r="L30" s="94"/>
      <c r="M30" s="94"/>
      <c r="N30" s="94"/>
      <c r="O30" s="100">
        <v>51.1</v>
      </c>
      <c r="P30" s="94"/>
      <c r="Q30" s="94"/>
      <c r="R30" s="94"/>
      <c r="S30" s="563"/>
    </row>
    <row r="31" spans="1:19" ht="15" thickBot="1">
      <c r="A31" s="921"/>
      <c r="B31" s="327" t="s">
        <v>670</v>
      </c>
      <c r="C31" s="169"/>
      <c r="D31" s="169"/>
      <c r="E31" s="169"/>
      <c r="F31" s="169"/>
      <c r="G31" s="169">
        <v>32</v>
      </c>
      <c r="H31" s="169"/>
      <c r="I31" s="169"/>
      <c r="J31" s="169"/>
      <c r="K31" s="169"/>
      <c r="L31" s="564"/>
      <c r="M31" s="564"/>
      <c r="N31" s="564"/>
      <c r="O31" s="566">
        <v>35.700000000000003</v>
      </c>
      <c r="P31" s="564"/>
      <c r="Q31" s="564"/>
      <c r="R31" s="564"/>
      <c r="S31" s="565"/>
    </row>
    <row r="33" spans="1:22">
      <c r="A33" s="54" t="s">
        <v>185</v>
      </c>
    </row>
    <row r="34" spans="1:22" s="416" customFormat="1" ht="14.55" customHeight="1">
      <c r="A34" s="1049" t="s">
        <v>658</v>
      </c>
      <c r="B34" s="1049"/>
      <c r="C34" s="1049"/>
      <c r="D34" s="1049"/>
      <c r="E34" s="1049"/>
      <c r="F34" s="1049"/>
      <c r="G34" s="1049"/>
      <c r="H34" s="1049"/>
      <c r="I34" s="1049"/>
      <c r="J34" s="1049"/>
      <c r="K34" s="1049"/>
      <c r="L34" s="1049"/>
      <c r="M34" s="1049"/>
      <c r="N34" s="1049"/>
      <c r="O34" s="420"/>
      <c r="P34" s="420"/>
      <c r="Q34" s="420"/>
      <c r="R34" s="420"/>
      <c r="S34" s="420"/>
      <c r="T34" s="420"/>
      <c r="U34" s="420"/>
      <c r="V34" s="420"/>
    </row>
    <row r="35" spans="1:22" s="419" customFormat="1">
      <c r="A35" s="1047"/>
      <c r="B35" s="1047"/>
      <c r="C35" s="1047"/>
      <c r="D35" s="1047"/>
      <c r="E35" s="1047"/>
      <c r="F35" s="1047"/>
      <c r="G35" s="1047"/>
      <c r="H35" s="1047"/>
      <c r="I35" s="1047"/>
      <c r="J35" s="1047"/>
    </row>
    <row r="36" spans="1:22">
      <c r="A36" s="1048" t="s">
        <v>671</v>
      </c>
      <c r="B36" s="1048"/>
      <c r="C36" s="1048"/>
      <c r="D36" s="1048"/>
      <c r="E36" s="1048"/>
      <c r="F36" s="1048"/>
      <c r="G36" s="1048"/>
      <c r="H36" s="1048"/>
      <c r="I36" s="1048"/>
      <c r="J36" s="1048"/>
      <c r="K36" s="1048"/>
      <c r="L36" s="1048"/>
      <c r="M36" s="1048"/>
      <c r="N36" s="1048"/>
      <c r="O36" s="1048"/>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sheetData>
  <mergeCells count="7">
    <mergeCell ref="A36:O36"/>
    <mergeCell ref="A34:N34"/>
    <mergeCell ref="A35:J35"/>
    <mergeCell ref="A4:A10"/>
    <mergeCell ref="A18:A24"/>
    <mergeCell ref="A11:A17"/>
    <mergeCell ref="A25:A31"/>
  </mergeCells>
  <hyperlinks>
    <hyperlink ref="U4" location="'TC3'!A1" display="Back to Content Page" xr:uid="{FCD8CA07-E0A5-4D2F-A8CA-3C237021CF09}"/>
  </hyperlinks>
  <printOptions horizontalCentered="1" verticalCentered="1"/>
  <pageMargins left="0.7" right="0.7" top="0.75" bottom="0.75" header="0.3" footer="0.3"/>
  <pageSetup scale="91" firstPageNumber="14"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37"/>
  <sheetViews>
    <sheetView workbookViewId="0">
      <selection activeCell="P3" sqref="P3"/>
    </sheetView>
  </sheetViews>
  <sheetFormatPr defaultColWidth="9.21875" defaultRowHeight="14.4"/>
  <cols>
    <col min="1" max="1" width="33.77734375" customWidth="1"/>
    <col min="2" max="2" width="18.21875" customWidth="1"/>
    <col min="3" max="12" width="7" customWidth="1"/>
    <col min="13" max="13" width="8.21875" customWidth="1"/>
    <col min="14" max="25" width="9.21875" customWidth="1"/>
  </cols>
  <sheetData>
    <row r="1" spans="1:25">
      <c r="A1" s="29" t="s">
        <v>820</v>
      </c>
      <c r="B1" s="29"/>
      <c r="C1" s="29"/>
      <c r="D1" s="29"/>
      <c r="E1" s="29"/>
      <c r="F1" s="24"/>
      <c r="G1" s="24"/>
      <c r="H1" s="24"/>
      <c r="I1" s="24"/>
      <c r="J1" s="24"/>
    </row>
    <row r="2" spans="1:25" ht="15" thickBot="1">
      <c r="A2" s="24"/>
      <c r="B2" s="24"/>
      <c r="C2" s="24"/>
      <c r="D2" s="24"/>
      <c r="E2" s="24"/>
      <c r="F2" s="24"/>
      <c r="G2" s="24"/>
      <c r="H2" s="24"/>
      <c r="I2" s="24"/>
      <c r="J2" s="24"/>
      <c r="L2" s="48"/>
      <c r="M2" s="48"/>
    </row>
    <row r="3" spans="1:25">
      <c r="A3" s="867" t="s">
        <v>187</v>
      </c>
      <c r="B3" s="869" t="s">
        <v>194</v>
      </c>
      <c r="C3" s="871" t="s">
        <v>195</v>
      </c>
      <c r="D3" s="872"/>
      <c r="E3" s="872"/>
      <c r="F3" s="872"/>
      <c r="G3" s="872"/>
      <c r="H3" s="872"/>
      <c r="I3" s="872"/>
      <c r="J3" s="872"/>
      <c r="K3" s="872"/>
      <c r="L3" s="872"/>
      <c r="M3" s="873"/>
      <c r="N3" s="4"/>
      <c r="O3" s="4"/>
      <c r="P3" s="856" t="s">
        <v>166</v>
      </c>
      <c r="Q3" s="4"/>
      <c r="R3" s="4"/>
      <c r="S3" s="4"/>
      <c r="T3" s="4"/>
      <c r="U3" s="4"/>
      <c r="V3" s="4"/>
      <c r="W3" s="4"/>
      <c r="X3" s="4"/>
      <c r="Y3" s="4"/>
    </row>
    <row r="4" spans="1:25">
      <c r="A4" s="868"/>
      <c r="B4" s="870"/>
      <c r="C4" s="90">
        <v>2014</v>
      </c>
      <c r="D4" s="90">
        <v>2015</v>
      </c>
      <c r="E4" s="91">
        <v>2016</v>
      </c>
      <c r="F4" s="91">
        <v>2017</v>
      </c>
      <c r="G4" s="91">
        <v>2018</v>
      </c>
      <c r="H4" s="91">
        <v>2019</v>
      </c>
      <c r="I4" s="91">
        <v>2020</v>
      </c>
      <c r="J4" s="91">
        <v>2021</v>
      </c>
      <c r="K4" s="91">
        <v>2022</v>
      </c>
      <c r="L4" s="91">
        <v>2023</v>
      </c>
      <c r="M4" s="183">
        <v>2024</v>
      </c>
      <c r="N4" s="4"/>
      <c r="O4" s="4"/>
      <c r="P4" s="4"/>
      <c r="Q4" s="4"/>
      <c r="R4" s="4"/>
      <c r="S4" s="4"/>
      <c r="T4" s="4"/>
      <c r="U4" s="4"/>
      <c r="V4" s="4"/>
      <c r="W4" s="4"/>
      <c r="X4" s="4"/>
      <c r="Y4" s="4"/>
    </row>
    <row r="5" spans="1:25">
      <c r="A5" s="202" t="s">
        <v>167</v>
      </c>
      <c r="B5" s="615">
        <v>1246700</v>
      </c>
      <c r="C5" s="106">
        <v>20.775647709954278</v>
      </c>
      <c r="D5" s="106">
        <v>21.401299430496511</v>
      </c>
      <c r="E5" s="106">
        <v>22.060640089837172</v>
      </c>
      <c r="F5" s="106">
        <v>22.747252747252748</v>
      </c>
      <c r="G5" s="106">
        <v>23.461939520333679</v>
      </c>
      <c r="H5" s="106">
        <v>24.203898291489534</v>
      </c>
      <c r="I5" s="106">
        <v>24.967514237587231</v>
      </c>
      <c r="J5" s="106">
        <v>25.745568300312826</v>
      </c>
      <c r="K5" s="106">
        <v>26.53886259725676</v>
      </c>
      <c r="L5" s="106">
        <v>27.347397128419026</v>
      </c>
      <c r="M5" s="173">
        <v>28.171171893799631</v>
      </c>
      <c r="N5" s="4"/>
      <c r="O5" s="4"/>
      <c r="P5" s="4"/>
      <c r="Q5" s="4"/>
      <c r="R5" s="4"/>
      <c r="S5" s="4"/>
      <c r="T5" s="4"/>
      <c r="U5" s="4"/>
      <c r="V5" s="4"/>
      <c r="W5" s="4"/>
      <c r="X5" s="4"/>
      <c r="Y5" s="4"/>
    </row>
    <row r="6" spans="1:25">
      <c r="A6" s="202" t="s">
        <v>168</v>
      </c>
      <c r="B6" s="615">
        <v>581730</v>
      </c>
      <c r="C6" s="106">
        <v>3.6946693483231052</v>
      </c>
      <c r="D6" s="106">
        <v>3.7575851339968716</v>
      </c>
      <c r="E6" s="106">
        <v>3.8156876901655408</v>
      </c>
      <c r="F6" s="106">
        <v>3.8746497516029774</v>
      </c>
      <c r="G6" s="106">
        <v>3.9342994172554278</v>
      </c>
      <c r="H6" s="106">
        <v>3.9941209839616318</v>
      </c>
      <c r="I6" s="106">
        <v>4.0821291664517902</v>
      </c>
      <c r="J6" s="106">
        <v>4.1433310986196341</v>
      </c>
      <c r="K6" s="106">
        <v>4.05514585804411</v>
      </c>
      <c r="L6" s="106">
        <v>4.1118732057827518</v>
      </c>
      <c r="M6" s="173">
        <v>4.1703195640589277</v>
      </c>
      <c r="N6" s="4"/>
      <c r="O6" s="48"/>
      <c r="P6" s="4"/>
      <c r="Q6" s="4"/>
      <c r="R6" s="4"/>
      <c r="S6" s="4"/>
      <c r="T6" s="4"/>
      <c r="U6" s="4"/>
      <c r="V6" s="4"/>
      <c r="W6" s="4"/>
      <c r="X6" s="4"/>
      <c r="Y6" s="4"/>
    </row>
    <row r="7" spans="1:25">
      <c r="A7" s="202" t="s">
        <v>188</v>
      </c>
      <c r="B7" s="615">
        <v>1862</v>
      </c>
      <c r="C7" s="106">
        <v>410.31149301825991</v>
      </c>
      <c r="D7" s="106">
        <v>421.58968850698176</v>
      </c>
      <c r="E7" s="106">
        <v>432.86788399570355</v>
      </c>
      <c r="F7" s="106">
        <v>407.08915145005369</v>
      </c>
      <c r="G7" s="106">
        <v>416.7561761546724</v>
      </c>
      <c r="H7" s="106">
        <v>426.42320085929106</v>
      </c>
      <c r="I7" s="106">
        <v>436.62728249194413</v>
      </c>
      <c r="J7" s="106">
        <v>446.8313641245972</v>
      </c>
      <c r="K7" s="106">
        <v>447.90547798066598</v>
      </c>
      <c r="L7" s="106">
        <v>456.49838882921591</v>
      </c>
      <c r="M7" s="173">
        <v>465.62835660580021</v>
      </c>
      <c r="N7" s="4"/>
      <c r="O7" s="48"/>
      <c r="P7" s="4"/>
      <c r="Q7" s="4"/>
      <c r="R7" s="4"/>
      <c r="S7" s="4"/>
      <c r="T7" s="4"/>
      <c r="U7" s="4"/>
      <c r="V7" s="4"/>
      <c r="W7" s="4"/>
      <c r="X7" s="4"/>
      <c r="Y7" s="4"/>
    </row>
    <row r="8" spans="1:25">
      <c r="A8" s="163" t="s">
        <v>189</v>
      </c>
      <c r="B8" s="615">
        <v>2344799</v>
      </c>
      <c r="C8" s="106">
        <v>35.481506090713957</v>
      </c>
      <c r="D8" s="106">
        <v>36.26153030600917</v>
      </c>
      <c r="E8" s="106">
        <v>38.0484638555373</v>
      </c>
      <c r="F8" s="106">
        <v>39.2289488352733</v>
      </c>
      <c r="G8" s="106">
        <v>40.571494614250518</v>
      </c>
      <c r="H8" s="106">
        <v>41.959673302487758</v>
      </c>
      <c r="I8" s="106">
        <v>43.396896706284849</v>
      </c>
      <c r="J8" s="106">
        <v>44.885297204579153</v>
      </c>
      <c r="K8" s="106">
        <v>46.321667656801289</v>
      </c>
      <c r="L8" s="106">
        <v>47.804097494070923</v>
      </c>
      <c r="M8" s="173">
        <v>49.336851474262829</v>
      </c>
      <c r="N8" s="4"/>
      <c r="O8" s="4"/>
      <c r="P8" s="4"/>
      <c r="Q8" s="4"/>
      <c r="R8" s="4"/>
      <c r="S8" s="4"/>
      <c r="T8" s="4"/>
      <c r="U8" s="4"/>
      <c r="V8" s="4"/>
      <c r="W8" s="4"/>
      <c r="X8" s="4"/>
      <c r="Y8" s="4"/>
    </row>
    <row r="9" spans="1:25">
      <c r="A9" s="202" t="s">
        <v>172</v>
      </c>
      <c r="B9" s="615">
        <v>17364</v>
      </c>
      <c r="C9" s="106">
        <v>63.695001151808341</v>
      </c>
      <c r="D9" s="106">
        <v>64.443676572218379</v>
      </c>
      <c r="E9" s="106">
        <v>65.192351992628431</v>
      </c>
      <c r="F9" s="106">
        <v>62.946325731398296</v>
      </c>
      <c r="G9" s="106">
        <v>64.501266989173004</v>
      </c>
      <c r="H9" s="106">
        <v>65.307532826537667</v>
      </c>
      <c r="I9" s="106">
        <v>66.056208246947705</v>
      </c>
      <c r="J9" s="106">
        <v>66.804883667357757</v>
      </c>
      <c r="K9" s="106">
        <v>67.61114950472242</v>
      </c>
      <c r="L9" s="106">
        <v>68.414881363741074</v>
      </c>
      <c r="M9" s="173">
        <v>69.240094448283799</v>
      </c>
      <c r="N9" s="4"/>
      <c r="O9" s="4"/>
      <c r="P9" s="4"/>
      <c r="Q9" s="4"/>
      <c r="R9" s="4"/>
      <c r="S9" s="4"/>
      <c r="T9" s="4"/>
      <c r="U9" s="4"/>
      <c r="V9" s="4"/>
      <c r="W9" s="4"/>
      <c r="X9" s="4"/>
      <c r="Y9" s="4"/>
    </row>
    <row r="10" spans="1:25">
      <c r="A10" s="202" t="s">
        <v>173</v>
      </c>
      <c r="B10" s="615">
        <v>30355</v>
      </c>
      <c r="C10" s="106">
        <v>63.119749629385602</v>
      </c>
      <c r="D10" s="106">
        <v>63.383297644539617</v>
      </c>
      <c r="E10" s="106">
        <v>63.976280678636137</v>
      </c>
      <c r="F10" s="106">
        <v>64.3386591994729</v>
      </c>
      <c r="G10" s="106">
        <v>71.915664635150719</v>
      </c>
      <c r="H10" s="106">
        <v>70.004941525284138</v>
      </c>
      <c r="I10" s="106">
        <v>67.53417888321529</v>
      </c>
      <c r="J10" s="106">
        <v>68.423653434360077</v>
      </c>
      <c r="K10" s="106">
        <v>68.867797726898374</v>
      </c>
      <c r="L10" s="106">
        <v>69.280184483610611</v>
      </c>
      <c r="M10" s="173">
        <v>76.988963926865424</v>
      </c>
      <c r="N10" s="4"/>
      <c r="O10" s="4"/>
      <c r="P10" s="4"/>
      <c r="Q10" s="4"/>
      <c r="R10" s="4"/>
      <c r="S10" s="4"/>
      <c r="T10" s="4"/>
      <c r="U10" s="4"/>
      <c r="V10" s="4"/>
      <c r="W10" s="4"/>
      <c r="X10" s="4"/>
      <c r="Y10" s="4"/>
    </row>
    <row r="11" spans="1:25">
      <c r="A11" s="202" t="s">
        <v>174</v>
      </c>
      <c r="B11" s="615">
        <v>587041</v>
      </c>
      <c r="C11" s="106">
        <v>38.215388703685093</v>
      </c>
      <c r="D11" s="106">
        <v>39.247684573990576</v>
      </c>
      <c r="E11" s="106">
        <v>40.300421946678341</v>
      </c>
      <c r="F11" s="106">
        <v>41.377007738812111</v>
      </c>
      <c r="G11" s="106">
        <v>43.8288586316799</v>
      </c>
      <c r="H11" s="106">
        <v>45.004059341681419</v>
      </c>
      <c r="I11" s="106">
        <v>46.318616587257111</v>
      </c>
      <c r="J11" s="106">
        <v>47.999649087542437</v>
      </c>
      <c r="K11" s="106">
        <v>49.462000098800594</v>
      </c>
      <c r="L11" s="106">
        <v>50.958961980509031</v>
      </c>
      <c r="M11" s="173">
        <v>52.48696428358496</v>
      </c>
      <c r="N11" s="4"/>
      <c r="O11" s="4"/>
      <c r="P11" s="4"/>
      <c r="Q11" s="4"/>
      <c r="R11" s="4"/>
      <c r="S11" s="4"/>
      <c r="T11" s="4"/>
      <c r="U11" s="4"/>
      <c r="V11" s="4"/>
      <c r="W11" s="4"/>
      <c r="X11" s="4"/>
      <c r="Y11" s="4"/>
    </row>
    <row r="12" spans="1:25">
      <c r="A12" s="202" t="s">
        <v>175</v>
      </c>
      <c r="B12" s="615">
        <v>94276</v>
      </c>
      <c r="C12" s="106">
        <v>167.64606050320336</v>
      </c>
      <c r="D12" s="106">
        <v>173.01328015613731</v>
      </c>
      <c r="E12" s="106">
        <v>178.55021426449997</v>
      </c>
      <c r="F12" s="106">
        <v>184.27807713522</v>
      </c>
      <c r="G12" s="106">
        <v>186.30138105138104</v>
      </c>
      <c r="H12" s="106">
        <v>190.98464084178369</v>
      </c>
      <c r="I12" s="106">
        <v>195.70015698587127</v>
      </c>
      <c r="J12" s="106">
        <v>200.45866392294963</v>
      </c>
      <c r="K12" s="106">
        <v>205.26848826848826</v>
      </c>
      <c r="L12" s="106">
        <v>210.12771012771012</v>
      </c>
      <c r="M12" s="173">
        <v>215.01760787475072</v>
      </c>
      <c r="N12" s="4"/>
      <c r="O12" s="4"/>
      <c r="P12" s="4"/>
      <c r="Q12" s="4"/>
      <c r="R12" s="4"/>
      <c r="S12" s="4"/>
      <c r="T12" s="4"/>
      <c r="U12" s="4"/>
      <c r="V12" s="4"/>
      <c r="W12" s="4"/>
      <c r="X12" s="4"/>
      <c r="Y12" s="4"/>
    </row>
    <row r="13" spans="1:25">
      <c r="A13" s="202" t="s">
        <v>176</v>
      </c>
      <c r="B13" s="615">
        <v>2040</v>
      </c>
      <c r="C13" s="106">
        <v>615.1960784313726</v>
      </c>
      <c r="D13" s="106">
        <v>615.68627450980387</v>
      </c>
      <c r="E13" s="106">
        <v>615.68627450980387</v>
      </c>
      <c r="F13" s="106">
        <v>616.17647058823525</v>
      </c>
      <c r="G13" s="106">
        <v>616.17647058823525</v>
      </c>
      <c r="H13" s="106">
        <v>615.68627450980387</v>
      </c>
      <c r="I13" s="106">
        <v>615.68627450980387</v>
      </c>
      <c r="J13" s="106">
        <v>615.1960784313726</v>
      </c>
      <c r="K13" s="106">
        <v>613.23529411764707</v>
      </c>
      <c r="L13" s="106">
        <v>611.76470588235293</v>
      </c>
      <c r="M13" s="173">
        <v>610.29411764705878</v>
      </c>
      <c r="N13" s="4"/>
      <c r="O13" s="4"/>
      <c r="P13" s="4"/>
      <c r="Q13" s="4"/>
      <c r="R13" s="4"/>
      <c r="S13" s="4"/>
      <c r="T13" s="4"/>
      <c r="U13" s="4"/>
      <c r="V13" s="4"/>
      <c r="W13" s="4"/>
      <c r="X13" s="4"/>
      <c r="Y13" s="4"/>
    </row>
    <row r="14" spans="1:25">
      <c r="A14" s="202" t="s">
        <v>177</v>
      </c>
      <c r="B14" s="615">
        <v>799380</v>
      </c>
      <c r="C14" s="106">
        <v>31.326680677525083</v>
      </c>
      <c r="D14" s="106">
        <v>32.184831994795964</v>
      </c>
      <c r="E14" s="106">
        <v>33.055146488528607</v>
      </c>
      <c r="F14" s="106">
        <v>34.914558783056869</v>
      </c>
      <c r="G14" s="106">
        <v>35.760214165978631</v>
      </c>
      <c r="H14" s="106">
        <v>36.675923840976758</v>
      </c>
      <c r="I14" s="106">
        <v>37.611649027996698</v>
      </c>
      <c r="J14" s="106">
        <v>38.56989166604118</v>
      </c>
      <c r="K14" s="106">
        <v>39.550651755110209</v>
      </c>
      <c r="L14" s="106">
        <v>40.555180264705143</v>
      </c>
      <c r="M14" s="173">
        <v>41.585979133828715</v>
      </c>
      <c r="N14" s="4"/>
      <c r="O14" s="4"/>
      <c r="P14" s="4"/>
      <c r="Q14" s="4"/>
      <c r="R14" s="4"/>
      <c r="S14" s="4"/>
      <c r="T14" s="4"/>
      <c r="U14" s="4"/>
      <c r="V14" s="4"/>
      <c r="W14" s="4"/>
      <c r="X14" s="4"/>
      <c r="Y14" s="4"/>
    </row>
    <row r="15" spans="1:25">
      <c r="A15" s="202" t="s">
        <v>178</v>
      </c>
      <c r="B15" s="615">
        <v>825615</v>
      </c>
      <c r="C15" s="106">
        <v>2.710706564197598</v>
      </c>
      <c r="D15" s="106">
        <v>2.7627889512666317</v>
      </c>
      <c r="E15" s="106">
        <v>2.9783858093663511</v>
      </c>
      <c r="F15" s="106">
        <v>2.8693761620125602</v>
      </c>
      <c r="G15" s="106">
        <v>2.9238809856894559</v>
      </c>
      <c r="H15" s="106">
        <v>2.9783858093663511</v>
      </c>
      <c r="I15" s="106">
        <v>3.0328906330432464</v>
      </c>
      <c r="J15" s="106">
        <v>3.2296359216394688</v>
      </c>
      <c r="K15" s="106">
        <v>3.4384604884414531</v>
      </c>
      <c r="L15" s="106">
        <v>3.6607874130193854</v>
      </c>
      <c r="M15" s="173">
        <v>3.6699914609109574</v>
      </c>
      <c r="N15" s="4"/>
      <c r="O15" s="4"/>
      <c r="P15" s="4"/>
      <c r="Q15" s="4"/>
      <c r="R15" s="4"/>
      <c r="S15" s="4"/>
      <c r="T15" s="4"/>
      <c r="U15" s="4"/>
      <c r="V15" s="4"/>
      <c r="W15" s="4"/>
      <c r="X15" s="4"/>
      <c r="Y15" s="4"/>
    </row>
    <row r="16" spans="1:25">
      <c r="A16" s="202" t="s">
        <v>179</v>
      </c>
      <c r="B16" s="615">
        <v>456.6</v>
      </c>
      <c r="C16" s="106">
        <v>200.08541392904073</v>
      </c>
      <c r="D16" s="106">
        <v>204.5970214629873</v>
      </c>
      <c r="E16" s="106">
        <v>207.35216819973718</v>
      </c>
      <c r="F16" s="106">
        <v>209.90582566798071</v>
      </c>
      <c r="G16" s="106">
        <v>211.91852825229961</v>
      </c>
      <c r="H16" s="106">
        <v>213.80858519491895</v>
      </c>
      <c r="I16" s="106">
        <v>215.64169951817783</v>
      </c>
      <c r="J16" s="106">
        <v>217.3850197109067</v>
      </c>
      <c r="K16" s="106">
        <v>262.81208935611039</v>
      </c>
      <c r="L16" s="106">
        <v>262.81208935611039</v>
      </c>
      <c r="M16" s="173">
        <v>262.3149364870784</v>
      </c>
      <c r="N16" s="4"/>
      <c r="O16" s="4"/>
      <c r="P16" s="4"/>
      <c r="Q16" s="4"/>
      <c r="R16" s="4"/>
      <c r="S16" s="4"/>
      <c r="T16" s="4"/>
      <c r="U16" s="4"/>
      <c r="V16" s="4"/>
      <c r="W16" s="4"/>
      <c r="X16" s="4"/>
      <c r="Y16" s="4"/>
    </row>
    <row r="17" spans="1:25">
      <c r="A17" s="202" t="s">
        <v>180</v>
      </c>
      <c r="B17" s="615">
        <v>1220813</v>
      </c>
      <c r="C17" s="106">
        <v>44.918428129451442</v>
      </c>
      <c r="D17" s="106">
        <v>45.600297506661548</v>
      </c>
      <c r="E17" s="106">
        <v>46.22822905719385</v>
      </c>
      <c r="F17" s="106">
        <v>46.862825838191434</v>
      </c>
      <c r="G17" s="106">
        <v>47.541168057679599</v>
      </c>
      <c r="H17" s="106">
        <v>48.23815359109053</v>
      </c>
      <c r="I17" s="106">
        <v>48.897143133305427</v>
      </c>
      <c r="J17" s="106">
        <v>49.339845660228065</v>
      </c>
      <c r="K17" s="106">
        <v>49.857784115994832</v>
      </c>
      <c r="L17" s="106">
        <v>50.440444195794122</v>
      </c>
      <c r="M17" s="173">
        <v>51.05503791325944</v>
      </c>
      <c r="N17" s="4"/>
      <c r="O17" s="4"/>
      <c r="P17" s="4"/>
      <c r="Q17" s="4"/>
      <c r="R17" s="4"/>
      <c r="S17" s="4"/>
      <c r="T17" s="4"/>
      <c r="U17" s="4"/>
      <c r="V17" s="4"/>
      <c r="W17" s="4"/>
      <c r="X17" s="4"/>
      <c r="Y17" s="4"/>
    </row>
    <row r="18" spans="1:25">
      <c r="A18" s="202" t="s">
        <v>190</v>
      </c>
      <c r="B18" s="615">
        <v>885803</v>
      </c>
      <c r="C18" s="106">
        <v>53.997333492887243</v>
      </c>
      <c r="D18" s="106">
        <v>55.722322006134547</v>
      </c>
      <c r="E18" s="106">
        <v>57.509401074505277</v>
      </c>
      <c r="F18" s="106">
        <v>59.330347718397881</v>
      </c>
      <c r="G18" s="106">
        <v>61.186290856996422</v>
      </c>
      <c r="H18" s="106">
        <v>63.096422116429949</v>
      </c>
      <c r="I18" s="106">
        <v>65.068643930986909</v>
      </c>
      <c r="J18" s="106">
        <v>67.105214139035425</v>
      </c>
      <c r="K18" s="106">
        <v>69.700734813496908</v>
      </c>
      <c r="L18" s="106">
        <v>72.720505575167394</v>
      </c>
      <c r="M18" s="173">
        <v>74.822817262980593</v>
      </c>
      <c r="N18" s="4"/>
      <c r="O18" s="4"/>
      <c r="P18" s="4"/>
      <c r="Q18" s="4"/>
      <c r="R18" s="4"/>
      <c r="S18" s="4"/>
      <c r="T18" s="4"/>
      <c r="U18" s="4"/>
      <c r="V18" s="4"/>
      <c r="W18" s="4"/>
      <c r="X18" s="4"/>
      <c r="Y18" s="4"/>
    </row>
    <row r="19" spans="1:25">
      <c r="A19" s="202" t="s">
        <v>182</v>
      </c>
      <c r="B19" s="615">
        <v>752612</v>
      </c>
      <c r="C19" s="106">
        <v>19.961567182027391</v>
      </c>
      <c r="D19" s="106">
        <v>20.560268770628159</v>
      </c>
      <c r="E19" s="106">
        <v>21.171444250158117</v>
      </c>
      <c r="F19" s="106">
        <v>21.797724458286606</v>
      </c>
      <c r="G19" s="106">
        <v>22.438813093599357</v>
      </c>
      <c r="H19" s="106">
        <v>23.094460359388371</v>
      </c>
      <c r="I19" s="106">
        <v>23.76446562106371</v>
      </c>
      <c r="J19" s="106">
        <v>24.448927202861501</v>
      </c>
      <c r="K19" s="106">
        <v>26.166767205412615</v>
      </c>
      <c r="L19" s="106">
        <v>27.527439100094071</v>
      </c>
      <c r="M19" s="173">
        <v>28.958865933298963</v>
      </c>
      <c r="N19" s="4"/>
      <c r="O19" s="4"/>
      <c r="P19" s="4"/>
      <c r="Q19" s="4"/>
      <c r="R19" s="4"/>
      <c r="S19" s="4"/>
      <c r="T19" s="4"/>
      <c r="U19" s="4"/>
      <c r="V19" s="4"/>
      <c r="W19" s="4"/>
      <c r="X19" s="4"/>
      <c r="Y19" s="4"/>
    </row>
    <row r="20" spans="1:25">
      <c r="A20" s="202" t="s">
        <v>183</v>
      </c>
      <c r="B20" s="615">
        <v>390757</v>
      </c>
      <c r="C20" s="106">
        <v>34.43599901991518</v>
      </c>
      <c r="D20" s="106">
        <v>34.952539005213907</v>
      </c>
      <c r="E20" s="106">
        <v>35.476827090292112</v>
      </c>
      <c r="F20" s="106">
        <v>36.008979496646489</v>
      </c>
      <c r="G20" s="106">
        <v>36.549114189096187</v>
      </c>
      <c r="H20" s="106">
        <v>37.097350901932622</v>
      </c>
      <c r="I20" s="106">
        <v>37.653811165461612</v>
      </c>
      <c r="J20" s="106">
        <v>38.218618332943528</v>
      </c>
      <c r="K20" s="106">
        <v>38.845003416445515</v>
      </c>
      <c r="L20" s="106">
        <v>39.481104625125077</v>
      </c>
      <c r="M20" s="173">
        <v>40.114848870269761</v>
      </c>
      <c r="N20" s="4"/>
      <c r="O20" s="4"/>
      <c r="P20" s="4"/>
      <c r="Q20" s="4"/>
      <c r="R20" s="4"/>
      <c r="S20" s="4"/>
      <c r="T20" s="4"/>
      <c r="U20" s="4"/>
      <c r="V20" s="4"/>
      <c r="W20" s="4"/>
      <c r="X20" s="4"/>
      <c r="Y20" s="4"/>
    </row>
    <row r="21" spans="1:25" ht="15" thickBot="1">
      <c r="A21" s="205" t="s">
        <v>196</v>
      </c>
      <c r="B21" s="790">
        <v>9781603.5999999996</v>
      </c>
      <c r="C21" s="175">
        <v>32.003546398979509</v>
      </c>
      <c r="D21" s="175">
        <v>32.774842796130109</v>
      </c>
      <c r="E21" s="175">
        <v>33.810174491565093</v>
      </c>
      <c r="F21" s="175">
        <v>34.75274542930476</v>
      </c>
      <c r="G21" s="175">
        <v>35.761413007289377</v>
      </c>
      <c r="H21" s="175">
        <v>36.717047452872301</v>
      </c>
      <c r="I21" s="175">
        <v>37.699860817257232</v>
      </c>
      <c r="J21" s="175">
        <v>38.722042519221525</v>
      </c>
      <c r="K21" s="175">
        <v>39.855731994308641</v>
      </c>
      <c r="L21" s="175">
        <v>41.035372563656132</v>
      </c>
      <c r="M21" s="176">
        <v>42.164450009791032</v>
      </c>
      <c r="N21" s="4"/>
      <c r="O21" s="4"/>
      <c r="P21" s="4"/>
      <c r="Q21" s="4"/>
      <c r="R21" s="4"/>
      <c r="S21" s="4"/>
      <c r="T21" s="4"/>
      <c r="U21" s="4"/>
      <c r="V21" s="4"/>
      <c r="W21" s="4"/>
      <c r="X21" s="4"/>
      <c r="Y21" s="4"/>
    </row>
    <row r="22" spans="1:25">
      <c r="A22" s="24"/>
      <c r="B22" s="24"/>
      <c r="C22" s="24"/>
      <c r="D22" s="24"/>
      <c r="E22" s="24"/>
      <c r="F22" s="24"/>
      <c r="G22" s="24"/>
      <c r="H22" s="24"/>
      <c r="I22" s="24"/>
      <c r="J22" s="24"/>
    </row>
    <row r="23" spans="1:25">
      <c r="A23" s="136" t="s">
        <v>197</v>
      </c>
      <c r="C23" s="24"/>
      <c r="D23" s="24"/>
      <c r="E23" s="24"/>
      <c r="F23" s="24"/>
      <c r="G23" s="24"/>
      <c r="H23" s="24"/>
      <c r="I23" s="24"/>
      <c r="J23" s="24"/>
    </row>
    <row r="24" spans="1:25">
      <c r="A24" s="136"/>
      <c r="C24" s="24"/>
      <c r="D24" s="24"/>
      <c r="E24" s="24"/>
      <c r="F24" s="24"/>
      <c r="G24" s="24"/>
      <c r="H24" s="24"/>
      <c r="I24" s="24"/>
      <c r="J24" s="24"/>
    </row>
    <row r="25" spans="1:25">
      <c r="A25" s="137" t="s">
        <v>198</v>
      </c>
      <c r="C25" s="24"/>
      <c r="D25" s="24"/>
      <c r="E25" s="24"/>
      <c r="F25" s="24"/>
      <c r="G25" s="24"/>
      <c r="H25" s="24"/>
      <c r="I25" s="24"/>
      <c r="J25" s="24"/>
      <c r="K25" t="s">
        <v>76</v>
      </c>
    </row>
    <row r="26" spans="1:25">
      <c r="A26" s="137"/>
      <c r="C26" s="24"/>
      <c r="D26" s="24"/>
      <c r="E26" s="24"/>
      <c r="F26" s="24"/>
      <c r="G26" s="24"/>
      <c r="H26" s="24"/>
      <c r="I26" s="24"/>
      <c r="J26" s="24"/>
    </row>
    <row r="27" spans="1:25">
      <c r="A27" s="137" t="s">
        <v>199</v>
      </c>
      <c r="B27" s="24"/>
      <c r="C27" s="24"/>
      <c r="D27" s="24"/>
      <c r="E27" s="24"/>
      <c r="F27" s="24"/>
      <c r="G27" s="24"/>
      <c r="H27" s="24"/>
      <c r="I27" s="24"/>
      <c r="J27" s="24"/>
    </row>
    <row r="28" spans="1:25">
      <c r="A28" s="137"/>
      <c r="B28" s="24"/>
      <c r="C28" s="24"/>
      <c r="D28" s="24"/>
      <c r="E28" s="24"/>
      <c r="F28" s="24"/>
      <c r="G28" s="24"/>
      <c r="H28" s="24"/>
      <c r="I28" s="24"/>
      <c r="J28" s="24"/>
    </row>
    <row r="29" spans="1:25" ht="14.7" customHeight="1">
      <c r="A29" s="136" t="s">
        <v>185</v>
      </c>
      <c r="C29" s="15"/>
      <c r="D29" s="15"/>
      <c r="E29" s="15"/>
      <c r="F29" s="15"/>
      <c r="G29" s="15"/>
      <c r="H29" s="15"/>
      <c r="I29" s="15"/>
      <c r="J29" s="24"/>
      <c r="K29" t="s">
        <v>76</v>
      </c>
    </row>
    <row r="30" spans="1:25">
      <c r="A30" s="866" t="s">
        <v>200</v>
      </c>
      <c r="B30" s="866"/>
      <c r="C30" s="866"/>
      <c r="D30" s="866"/>
      <c r="E30" s="866"/>
      <c r="F30" s="866"/>
      <c r="G30" s="866"/>
      <c r="H30" s="866"/>
      <c r="I30" s="866"/>
      <c r="J30" s="866"/>
      <c r="K30" s="866"/>
      <c r="L30" s="866"/>
      <c r="M30" s="166"/>
    </row>
    <row r="31" spans="1:25" ht="14.7" customHeight="1">
      <c r="A31" s="866"/>
      <c r="B31" s="866"/>
      <c r="C31" s="866"/>
      <c r="D31" s="866"/>
      <c r="E31" s="866"/>
      <c r="F31" s="866"/>
      <c r="G31" s="866"/>
      <c r="H31" s="866"/>
      <c r="I31" s="866"/>
      <c r="J31" s="866"/>
      <c r="K31" s="866"/>
      <c r="L31" s="866"/>
      <c r="M31" s="166"/>
    </row>
    <row r="32" spans="1:25" ht="14.7" customHeight="1">
      <c r="A32" s="166"/>
      <c r="B32" s="166"/>
      <c r="C32" s="166"/>
      <c r="D32" s="166"/>
      <c r="E32" s="166"/>
      <c r="F32" s="166"/>
      <c r="G32" s="166"/>
      <c r="H32" s="166"/>
      <c r="I32" s="166"/>
      <c r="J32" s="166"/>
      <c r="K32" s="166"/>
      <c r="L32" s="166"/>
      <c r="M32" s="166"/>
    </row>
    <row r="33" spans="1:13">
      <c r="A33" s="866" t="s">
        <v>201</v>
      </c>
      <c r="B33" s="866"/>
      <c r="C33" s="866"/>
      <c r="D33" s="866"/>
      <c r="E33" s="866"/>
      <c r="F33" s="866"/>
      <c r="G33" s="866"/>
      <c r="H33" s="866"/>
      <c r="I33" s="866"/>
      <c r="J33" s="866"/>
      <c r="K33" s="866"/>
      <c r="L33" s="866"/>
      <c r="M33" s="166"/>
    </row>
    <row r="34" spans="1:13">
      <c r="A34" s="866"/>
      <c r="B34" s="866"/>
      <c r="C34" s="866"/>
      <c r="D34" s="866"/>
      <c r="E34" s="866"/>
      <c r="F34" s="866"/>
      <c r="G34" s="866"/>
      <c r="H34" s="866"/>
      <c r="I34" s="866"/>
      <c r="J34" s="866"/>
      <c r="K34" s="866"/>
      <c r="L34" s="866"/>
      <c r="M34" s="166"/>
    </row>
    <row r="35" spans="1:13">
      <c r="A35" s="166"/>
      <c r="B35" s="166"/>
      <c r="C35" s="166"/>
      <c r="D35" s="166"/>
      <c r="E35" s="166"/>
      <c r="F35" s="166"/>
      <c r="G35" s="166"/>
      <c r="H35" s="166"/>
      <c r="I35" s="166"/>
      <c r="J35" s="166"/>
      <c r="K35" s="166"/>
      <c r="L35" s="166"/>
      <c r="M35" s="166"/>
    </row>
    <row r="36" spans="1:13">
      <c r="A36" s="142" t="s">
        <v>186</v>
      </c>
      <c r="B36" s="28"/>
      <c r="C36" s="28"/>
      <c r="D36" s="28"/>
      <c r="E36" s="28"/>
      <c r="F36" s="28"/>
      <c r="G36" s="28"/>
      <c r="H36" s="28"/>
      <c r="I36" s="28"/>
      <c r="J36" s="24"/>
    </row>
    <row r="37" spans="1:13">
      <c r="A37" s="144"/>
    </row>
  </sheetData>
  <mergeCells count="5">
    <mergeCell ref="A3:A4"/>
    <mergeCell ref="B3:B4"/>
    <mergeCell ref="A30:L31"/>
    <mergeCell ref="A33:L34"/>
    <mergeCell ref="C3:M3"/>
  </mergeCells>
  <hyperlinks>
    <hyperlink ref="P3" location="'TC1'!A1" display="Back to Content Page" xr:uid="{E5525FFF-7522-4D27-BF3A-1994E29321A8}"/>
  </hyperlinks>
  <pageMargins left="0.7" right="0.7" top="0.75" bottom="0.75" header="0.3" footer="0.3"/>
  <pageSetup paperSize="9" scale="92" orientation="landscape" r:id="rId1"/>
  <headerFooter>
    <oddFooter>&amp;C&amp;P</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V43"/>
  <sheetViews>
    <sheetView workbookViewId="0">
      <selection activeCell="N19" sqref="N19"/>
    </sheetView>
  </sheetViews>
  <sheetFormatPr defaultColWidth="9.21875" defaultRowHeight="14.4"/>
  <cols>
    <col min="1" max="1" width="33.77734375" bestFit="1" customWidth="1"/>
    <col min="2" max="2" width="27.21875" bestFit="1" customWidth="1"/>
    <col min="3" max="19" width="7" customWidth="1"/>
  </cols>
  <sheetData>
    <row r="1" spans="1:19">
      <c r="A1" s="58" t="s">
        <v>672</v>
      </c>
    </row>
    <row r="2" spans="1:19" ht="15" thickBot="1">
      <c r="A2" s="27"/>
    </row>
    <row r="3" spans="1:19">
      <c r="A3" s="325" t="s">
        <v>289</v>
      </c>
      <c r="B3" s="217" t="s">
        <v>663</v>
      </c>
      <c r="C3" s="326">
        <v>2008</v>
      </c>
      <c r="D3" s="326">
        <v>2009</v>
      </c>
      <c r="E3" s="326">
        <v>2010</v>
      </c>
      <c r="F3" s="326">
        <v>2011</v>
      </c>
      <c r="G3" s="326">
        <v>2012</v>
      </c>
      <c r="H3" s="159">
        <v>2013</v>
      </c>
      <c r="I3" s="226">
        <v>2014</v>
      </c>
      <c r="J3" s="159">
        <v>2015</v>
      </c>
      <c r="K3" s="159">
        <v>2016</v>
      </c>
      <c r="L3" s="159">
        <v>2017</v>
      </c>
      <c r="M3" s="159">
        <v>2018</v>
      </c>
      <c r="N3" s="226">
        <v>2019</v>
      </c>
      <c r="O3" s="159">
        <v>2020</v>
      </c>
      <c r="P3" s="226">
        <v>2021</v>
      </c>
      <c r="Q3" s="159">
        <v>2022</v>
      </c>
      <c r="R3" s="159">
        <v>2023</v>
      </c>
      <c r="S3" s="159">
        <v>2024</v>
      </c>
    </row>
    <row r="4" spans="1:19">
      <c r="A4" s="1035" t="s">
        <v>172</v>
      </c>
      <c r="B4" s="118" t="s">
        <v>664</v>
      </c>
      <c r="C4" s="109"/>
      <c r="D4" s="109"/>
      <c r="E4" s="109"/>
      <c r="F4" s="109"/>
      <c r="G4" s="109"/>
      <c r="H4" s="109"/>
      <c r="I4" s="109"/>
      <c r="J4" s="109"/>
      <c r="K4" s="102">
        <v>1.4</v>
      </c>
      <c r="L4" s="94"/>
      <c r="M4" s="94"/>
      <c r="N4" s="94"/>
      <c r="O4" s="94"/>
      <c r="P4" s="94"/>
      <c r="Q4" s="94"/>
      <c r="R4" s="94"/>
      <c r="S4" s="563"/>
    </row>
    <row r="5" spans="1:19">
      <c r="A5" s="1035"/>
      <c r="B5" s="118" t="s">
        <v>665</v>
      </c>
      <c r="C5" s="109"/>
      <c r="D5" s="109"/>
      <c r="E5" s="109"/>
      <c r="F5" s="109"/>
      <c r="G5" s="109"/>
      <c r="H5" s="109"/>
      <c r="I5" s="109"/>
      <c r="J5" s="109"/>
      <c r="K5" s="102">
        <v>3.7</v>
      </c>
      <c r="L5" s="94"/>
      <c r="M5" s="94"/>
      <c r="N5" s="94"/>
      <c r="O5" s="94"/>
      <c r="P5" s="94"/>
      <c r="Q5" s="94"/>
      <c r="R5" s="94"/>
      <c r="S5" s="563"/>
    </row>
    <row r="6" spans="1:19">
      <c r="A6" s="1035"/>
      <c r="B6" s="118" t="s">
        <v>666</v>
      </c>
      <c r="C6" s="109"/>
      <c r="D6" s="109"/>
      <c r="E6" s="109"/>
      <c r="F6" s="109"/>
      <c r="G6" s="109"/>
      <c r="H6" s="109"/>
      <c r="I6" s="109"/>
      <c r="J6" s="109"/>
      <c r="K6" s="102">
        <v>6.8</v>
      </c>
      <c r="L6" s="94"/>
      <c r="M6" s="94"/>
      <c r="N6" s="94"/>
      <c r="O6" s="94"/>
      <c r="P6" s="94"/>
      <c r="Q6" s="94"/>
      <c r="R6" s="94"/>
      <c r="S6" s="563"/>
    </row>
    <row r="7" spans="1:19">
      <c r="A7" s="1035"/>
      <c r="B7" s="118" t="s">
        <v>667</v>
      </c>
      <c r="C7" s="109"/>
      <c r="D7" s="109"/>
      <c r="E7" s="109"/>
      <c r="F7" s="109"/>
      <c r="G7" s="109"/>
      <c r="H7" s="109"/>
      <c r="I7" s="109"/>
      <c r="J7" s="109"/>
      <c r="K7" s="102">
        <v>10.7</v>
      </c>
      <c r="L7" s="94"/>
      <c r="M7" s="94"/>
      <c r="N7" s="94"/>
      <c r="O7" s="94"/>
      <c r="P7" s="94"/>
      <c r="Q7" s="94"/>
      <c r="R7" s="94"/>
      <c r="S7" s="563"/>
    </row>
    <row r="8" spans="1:19" ht="15" customHeight="1">
      <c r="A8" s="1035"/>
      <c r="B8" s="118" t="s">
        <v>668</v>
      </c>
      <c r="C8" s="109"/>
      <c r="D8" s="109"/>
      <c r="E8" s="109"/>
      <c r="F8" s="109"/>
      <c r="G8" s="109"/>
      <c r="H8" s="109"/>
      <c r="I8" s="109"/>
      <c r="J8" s="109"/>
      <c r="K8" s="102">
        <v>18.600000000000001</v>
      </c>
      <c r="L8" s="94"/>
      <c r="M8" s="94"/>
      <c r="N8" s="94"/>
      <c r="O8" s="94"/>
      <c r="P8" s="94"/>
      <c r="Q8" s="94"/>
      <c r="R8" s="94"/>
      <c r="S8" s="563"/>
    </row>
    <row r="9" spans="1:19">
      <c r="A9" s="1035"/>
      <c r="B9" s="118" t="s">
        <v>669</v>
      </c>
      <c r="C9" s="109"/>
      <c r="D9" s="109"/>
      <c r="E9" s="109"/>
      <c r="F9" s="109"/>
      <c r="G9" s="109"/>
      <c r="H9" s="109"/>
      <c r="I9" s="109"/>
      <c r="J9" s="109"/>
      <c r="K9" s="102">
        <v>60.2</v>
      </c>
      <c r="L9" s="94"/>
      <c r="M9" s="94"/>
      <c r="N9" s="94"/>
      <c r="O9" s="94"/>
      <c r="P9" s="94"/>
      <c r="Q9" s="94"/>
      <c r="R9" s="94"/>
      <c r="S9" s="563"/>
    </row>
    <row r="10" spans="1:19">
      <c r="A10" s="1035"/>
      <c r="B10" s="118" t="s">
        <v>670</v>
      </c>
      <c r="C10" s="109"/>
      <c r="D10" s="109"/>
      <c r="E10" s="109"/>
      <c r="F10" s="109"/>
      <c r="G10" s="109"/>
      <c r="H10" s="109"/>
      <c r="I10" s="109"/>
      <c r="J10" s="109"/>
      <c r="K10" s="102">
        <v>42.7</v>
      </c>
      <c r="L10" s="94"/>
      <c r="M10" s="94"/>
      <c r="N10" s="94"/>
      <c r="O10" s="94"/>
      <c r="P10" s="94"/>
      <c r="Q10" s="94"/>
      <c r="R10" s="94"/>
      <c r="S10" s="563"/>
    </row>
    <row r="11" spans="1:19">
      <c r="A11" s="1035" t="s">
        <v>173</v>
      </c>
      <c r="B11" s="118" t="s">
        <v>664</v>
      </c>
      <c r="C11" s="109"/>
      <c r="D11" s="109"/>
      <c r="E11" s="109">
        <v>0.9</v>
      </c>
      <c r="F11" s="109"/>
      <c r="G11" s="109"/>
      <c r="H11" s="109"/>
      <c r="I11" s="109"/>
      <c r="J11" s="109"/>
      <c r="K11" s="109"/>
      <c r="L11" s="100">
        <v>1.7</v>
      </c>
      <c r="M11" s="94"/>
      <c r="N11" s="94"/>
      <c r="O11" s="94"/>
      <c r="P11" s="94"/>
      <c r="Q11" s="94"/>
      <c r="R11" s="94"/>
      <c r="S11" s="563"/>
    </row>
    <row r="12" spans="1:19">
      <c r="A12" s="1035"/>
      <c r="B12" s="118" t="s">
        <v>665</v>
      </c>
      <c r="C12" s="109"/>
      <c r="D12" s="109"/>
      <c r="E12" s="109">
        <v>2.8</v>
      </c>
      <c r="F12" s="109"/>
      <c r="G12" s="109"/>
      <c r="H12" s="109"/>
      <c r="I12" s="109"/>
      <c r="J12" s="109"/>
      <c r="K12" s="109"/>
      <c r="L12" s="100">
        <v>4.5999999999999996</v>
      </c>
      <c r="M12" s="94"/>
      <c r="N12" s="94"/>
      <c r="O12" s="94"/>
      <c r="P12" s="94"/>
      <c r="Q12" s="94"/>
      <c r="R12" s="94"/>
      <c r="S12" s="563"/>
    </row>
    <row r="13" spans="1:19">
      <c r="A13" s="1035"/>
      <c r="B13" s="118" t="s">
        <v>666</v>
      </c>
      <c r="C13" s="109"/>
      <c r="D13" s="109"/>
      <c r="E13" s="109">
        <v>6.8</v>
      </c>
      <c r="F13" s="109"/>
      <c r="G13" s="109"/>
      <c r="H13" s="109"/>
      <c r="I13" s="109"/>
      <c r="J13" s="109"/>
      <c r="K13" s="109"/>
      <c r="L13" s="100">
        <v>8.9</v>
      </c>
      <c r="M13" s="94"/>
      <c r="N13" s="94"/>
      <c r="O13" s="94"/>
      <c r="P13" s="94"/>
      <c r="Q13" s="94"/>
      <c r="R13" s="94"/>
      <c r="S13" s="563"/>
    </row>
    <row r="14" spans="1:19">
      <c r="A14" s="1035"/>
      <c r="B14" s="118" t="s">
        <v>667</v>
      </c>
      <c r="C14" s="109"/>
      <c r="D14" s="109"/>
      <c r="E14" s="109">
        <v>11.9</v>
      </c>
      <c r="F14" s="109"/>
      <c r="G14" s="109"/>
      <c r="H14" s="109"/>
      <c r="I14" s="109"/>
      <c r="J14" s="109"/>
      <c r="K14" s="109"/>
      <c r="L14" s="100">
        <v>14.2</v>
      </c>
      <c r="M14" s="94"/>
      <c r="N14" s="94"/>
      <c r="O14" s="94"/>
      <c r="P14" s="94"/>
      <c r="Q14" s="94"/>
      <c r="R14" s="94"/>
      <c r="S14" s="563"/>
    </row>
    <row r="15" spans="1:19">
      <c r="A15" s="1035"/>
      <c r="B15" s="118" t="s">
        <v>668</v>
      </c>
      <c r="C15" s="109"/>
      <c r="D15" s="109"/>
      <c r="E15" s="109">
        <v>20.3</v>
      </c>
      <c r="F15" s="109"/>
      <c r="G15" s="109"/>
      <c r="H15" s="109"/>
      <c r="I15" s="109"/>
      <c r="J15" s="109"/>
      <c r="K15" s="109"/>
      <c r="L15" s="100">
        <v>22.6</v>
      </c>
      <c r="M15" s="94"/>
      <c r="N15" s="94"/>
      <c r="O15" s="94"/>
      <c r="P15" s="94"/>
      <c r="Q15" s="94"/>
      <c r="R15" s="94"/>
      <c r="S15" s="563"/>
    </row>
    <row r="16" spans="1:19">
      <c r="A16" s="1035"/>
      <c r="B16" s="118" t="s">
        <v>669</v>
      </c>
      <c r="C16" s="109"/>
      <c r="D16" s="109"/>
      <c r="E16" s="109">
        <v>58.2</v>
      </c>
      <c r="F16" s="109"/>
      <c r="G16" s="109"/>
      <c r="H16" s="109"/>
      <c r="I16" s="109"/>
      <c r="J16" s="109"/>
      <c r="K16" s="109"/>
      <c r="L16" s="100">
        <v>49.7</v>
      </c>
      <c r="M16" s="94"/>
      <c r="N16" s="94"/>
      <c r="O16" s="94"/>
      <c r="P16" s="94"/>
      <c r="Q16" s="94"/>
      <c r="R16" s="94"/>
      <c r="S16" s="563"/>
    </row>
    <row r="17" spans="1:19">
      <c r="A17" s="1035"/>
      <c r="B17" s="118" t="s">
        <v>670</v>
      </c>
      <c r="C17" s="109"/>
      <c r="D17" s="109"/>
      <c r="E17" s="109">
        <v>40.9</v>
      </c>
      <c r="F17" s="109"/>
      <c r="G17" s="109"/>
      <c r="H17" s="109"/>
      <c r="I17" s="109"/>
      <c r="J17" s="109"/>
      <c r="K17" s="109"/>
      <c r="L17" s="100">
        <v>32.9</v>
      </c>
      <c r="M17" s="94"/>
      <c r="N17" s="94"/>
      <c r="O17" s="94"/>
      <c r="P17" s="94"/>
      <c r="Q17" s="94"/>
      <c r="R17" s="94"/>
      <c r="S17" s="563"/>
    </row>
    <row r="18" spans="1:19">
      <c r="A18" s="1035" t="s">
        <v>174</v>
      </c>
      <c r="B18" s="118" t="s">
        <v>664</v>
      </c>
      <c r="C18" s="109"/>
      <c r="D18" s="109"/>
      <c r="E18" s="109">
        <v>2.2000000000000002</v>
      </c>
      <c r="F18" s="109"/>
      <c r="G18" s="109">
        <v>2.2000000000000002</v>
      </c>
      <c r="H18" s="109"/>
      <c r="I18" s="109"/>
      <c r="J18" s="109"/>
      <c r="K18" s="109"/>
      <c r="L18" s="94"/>
      <c r="M18" s="94"/>
      <c r="N18" s="94"/>
      <c r="O18" s="94"/>
      <c r="P18" s="100">
        <v>2.9</v>
      </c>
      <c r="Q18" s="94"/>
      <c r="R18" s="94"/>
      <c r="S18" s="563"/>
    </row>
    <row r="19" spans="1:19">
      <c r="A19" s="1035"/>
      <c r="B19" s="118" t="s">
        <v>665</v>
      </c>
      <c r="C19" s="109"/>
      <c r="D19" s="109"/>
      <c r="E19" s="109">
        <v>5.41</v>
      </c>
      <c r="F19" s="109"/>
      <c r="G19" s="109">
        <v>5.7</v>
      </c>
      <c r="H19" s="109"/>
      <c r="I19" s="109"/>
      <c r="J19" s="109"/>
      <c r="K19" s="109"/>
      <c r="L19" s="94"/>
      <c r="M19" s="94"/>
      <c r="N19" s="94"/>
      <c r="O19" s="94"/>
      <c r="P19" s="100">
        <v>7.2</v>
      </c>
      <c r="Q19" s="94"/>
      <c r="R19" s="94"/>
      <c r="S19" s="563"/>
    </row>
    <row r="20" spans="1:19">
      <c r="A20" s="1035"/>
      <c r="B20" s="118" t="s">
        <v>666</v>
      </c>
      <c r="C20" s="109"/>
      <c r="D20" s="109"/>
      <c r="E20" s="109">
        <v>9.48</v>
      </c>
      <c r="F20" s="109"/>
      <c r="G20" s="109">
        <v>10</v>
      </c>
      <c r="H20" s="109"/>
      <c r="I20" s="109"/>
      <c r="J20" s="109"/>
      <c r="K20" s="109"/>
      <c r="L20" s="94"/>
      <c r="M20" s="94"/>
      <c r="N20" s="94"/>
      <c r="O20" s="94"/>
      <c r="P20" s="100">
        <v>11.5</v>
      </c>
      <c r="Q20" s="94"/>
      <c r="R20" s="94"/>
      <c r="S20" s="563"/>
    </row>
    <row r="21" spans="1:19">
      <c r="A21" s="1035"/>
      <c r="B21" s="118" t="s">
        <v>667</v>
      </c>
      <c r="C21" s="109"/>
      <c r="D21" s="109"/>
      <c r="E21" s="109">
        <v>14.09</v>
      </c>
      <c r="F21" s="109"/>
      <c r="G21" s="109">
        <v>14.1</v>
      </c>
      <c r="H21" s="109"/>
      <c r="I21" s="109"/>
      <c r="J21" s="109"/>
      <c r="K21" s="109"/>
      <c r="L21" s="94"/>
      <c r="M21" s="94"/>
      <c r="N21" s="94"/>
      <c r="O21" s="94"/>
      <c r="P21" s="100">
        <v>15.5</v>
      </c>
      <c r="Q21" s="94"/>
      <c r="R21" s="94"/>
      <c r="S21" s="563"/>
    </row>
    <row r="22" spans="1:19">
      <c r="A22" s="1035"/>
      <c r="B22" s="118" t="s">
        <v>668</v>
      </c>
      <c r="C22" s="109"/>
      <c r="D22" s="109"/>
      <c r="E22" s="109">
        <v>20.88</v>
      </c>
      <c r="F22" s="109"/>
      <c r="G22" s="109">
        <v>20.7</v>
      </c>
      <c r="H22" s="109"/>
      <c r="I22" s="109"/>
      <c r="J22" s="109"/>
      <c r="K22" s="109"/>
      <c r="L22" s="94"/>
      <c r="M22" s="94"/>
      <c r="N22" s="94"/>
      <c r="O22" s="94"/>
      <c r="P22" s="100">
        <v>21.2</v>
      </c>
      <c r="Q22" s="94"/>
      <c r="R22" s="94"/>
      <c r="S22" s="563"/>
    </row>
    <row r="23" spans="1:19">
      <c r="A23" s="1035"/>
      <c r="B23" s="118" t="s">
        <v>669</v>
      </c>
      <c r="C23" s="109"/>
      <c r="D23" s="109"/>
      <c r="E23" s="109">
        <v>50.14</v>
      </c>
      <c r="F23" s="109"/>
      <c r="G23" s="109">
        <v>49.4</v>
      </c>
      <c r="H23" s="109"/>
      <c r="I23" s="109"/>
      <c r="J23" s="109"/>
      <c r="K23" s="109"/>
      <c r="L23" s="94"/>
      <c r="M23" s="94"/>
      <c r="N23" s="94"/>
      <c r="O23" s="94"/>
      <c r="P23" s="100">
        <v>44.7</v>
      </c>
      <c r="Q23" s="94"/>
      <c r="R23" s="94"/>
      <c r="S23" s="563"/>
    </row>
    <row r="24" spans="1:19">
      <c r="A24" s="1035"/>
      <c r="B24" s="118" t="s">
        <v>670</v>
      </c>
      <c r="C24" s="109"/>
      <c r="D24" s="109"/>
      <c r="E24" s="109">
        <v>34.68</v>
      </c>
      <c r="F24" s="109"/>
      <c r="G24" s="109">
        <v>33.5</v>
      </c>
      <c r="H24" s="109"/>
      <c r="I24" s="109"/>
      <c r="J24" s="109"/>
      <c r="K24" s="109"/>
      <c r="L24" s="94"/>
      <c r="M24" s="94"/>
      <c r="N24" s="94"/>
      <c r="O24" s="94"/>
      <c r="P24" s="100">
        <v>29.6</v>
      </c>
      <c r="Q24" s="94"/>
      <c r="R24" s="94"/>
      <c r="S24" s="563"/>
    </row>
    <row r="25" spans="1:19">
      <c r="A25" s="920" t="s">
        <v>175</v>
      </c>
      <c r="B25" s="118" t="s">
        <v>664</v>
      </c>
      <c r="C25" s="109"/>
      <c r="D25" s="109"/>
      <c r="E25" s="109"/>
      <c r="F25" s="109"/>
      <c r="G25" s="109"/>
      <c r="H25" s="109"/>
      <c r="I25" s="109"/>
      <c r="J25" s="109"/>
      <c r="K25" s="109"/>
      <c r="L25" s="100">
        <v>2.6</v>
      </c>
      <c r="M25" s="100"/>
      <c r="N25" s="100"/>
      <c r="O25" s="100">
        <v>2.9</v>
      </c>
      <c r="P25" s="94"/>
      <c r="Q25" s="94"/>
      <c r="R25" s="94"/>
      <c r="S25" s="563"/>
    </row>
    <row r="26" spans="1:19">
      <c r="A26" s="920"/>
      <c r="B26" s="118" t="s">
        <v>665</v>
      </c>
      <c r="C26" s="109"/>
      <c r="D26" s="109"/>
      <c r="E26" s="109"/>
      <c r="F26" s="109"/>
      <c r="G26" s="109"/>
      <c r="H26" s="109"/>
      <c r="I26" s="109"/>
      <c r="J26" s="109"/>
      <c r="K26" s="109"/>
      <c r="L26" s="100">
        <v>6.4</v>
      </c>
      <c r="M26" s="100"/>
      <c r="N26" s="100"/>
      <c r="O26" s="100">
        <v>7</v>
      </c>
      <c r="P26" s="94"/>
      <c r="Q26" s="94"/>
      <c r="R26" s="94"/>
      <c r="S26" s="563"/>
    </row>
    <row r="27" spans="1:19">
      <c r="A27" s="920"/>
      <c r="B27" s="118" t="s">
        <v>666</v>
      </c>
      <c r="C27" s="109"/>
      <c r="D27" s="109"/>
      <c r="E27" s="109"/>
      <c r="F27" s="109"/>
      <c r="G27" s="109"/>
      <c r="H27" s="109"/>
      <c r="I27" s="109"/>
      <c r="J27" s="109"/>
      <c r="K27" s="109"/>
      <c r="L27" s="100">
        <v>9.8000000000000007</v>
      </c>
      <c r="M27" s="100"/>
      <c r="N27" s="100"/>
      <c r="O27" s="100">
        <v>11</v>
      </c>
      <c r="P27" s="94"/>
      <c r="Q27" s="94"/>
      <c r="R27" s="94"/>
      <c r="S27" s="563"/>
    </row>
    <row r="28" spans="1:19">
      <c r="A28" s="920"/>
      <c r="B28" s="118" t="s">
        <v>667</v>
      </c>
      <c r="C28" s="109"/>
      <c r="D28" s="109"/>
      <c r="E28" s="109"/>
      <c r="F28" s="109"/>
      <c r="G28" s="109"/>
      <c r="H28" s="109"/>
      <c r="I28" s="109"/>
      <c r="J28" s="109"/>
      <c r="K28" s="109"/>
      <c r="L28" s="100">
        <v>13.3</v>
      </c>
      <c r="M28" s="100"/>
      <c r="N28" s="100"/>
      <c r="O28" s="100">
        <v>14.9</v>
      </c>
      <c r="P28" s="94"/>
      <c r="Q28" s="94"/>
      <c r="R28" s="94"/>
      <c r="S28" s="563"/>
    </row>
    <row r="29" spans="1:19">
      <c r="A29" s="920"/>
      <c r="B29" s="118" t="s">
        <v>668</v>
      </c>
      <c r="C29" s="109"/>
      <c r="D29" s="109"/>
      <c r="E29" s="109"/>
      <c r="F29" s="109"/>
      <c r="G29" s="109"/>
      <c r="H29" s="109"/>
      <c r="I29" s="109"/>
      <c r="J29" s="109"/>
      <c r="K29" s="109"/>
      <c r="L29" s="100">
        <v>18.8</v>
      </c>
      <c r="M29" s="100"/>
      <c r="N29" s="100"/>
      <c r="O29" s="100">
        <v>21</v>
      </c>
      <c r="P29" s="94"/>
      <c r="Q29" s="94"/>
      <c r="R29" s="94"/>
      <c r="S29" s="563"/>
    </row>
    <row r="30" spans="1:19">
      <c r="A30" s="920"/>
      <c r="B30" s="118" t="s">
        <v>669</v>
      </c>
      <c r="C30" s="109"/>
      <c r="D30" s="109"/>
      <c r="E30" s="109"/>
      <c r="F30" s="109"/>
      <c r="G30" s="109"/>
      <c r="H30" s="109"/>
      <c r="I30" s="109"/>
      <c r="J30" s="109"/>
      <c r="K30" s="109"/>
      <c r="L30" s="100">
        <v>51.7</v>
      </c>
      <c r="M30" s="100"/>
      <c r="N30" s="100"/>
      <c r="O30" s="100">
        <v>46.2</v>
      </c>
      <c r="P30" s="94"/>
      <c r="Q30" s="94"/>
      <c r="R30" s="94"/>
      <c r="S30" s="563"/>
    </row>
    <row r="31" spans="1:19" ht="15" thickBot="1">
      <c r="A31" s="921"/>
      <c r="B31" s="327" t="s">
        <v>670</v>
      </c>
      <c r="C31" s="169"/>
      <c r="D31" s="169"/>
      <c r="E31" s="169"/>
      <c r="F31" s="169"/>
      <c r="G31" s="169"/>
      <c r="H31" s="169"/>
      <c r="I31" s="169"/>
      <c r="J31" s="169"/>
      <c r="K31" s="169"/>
      <c r="L31" s="566">
        <v>38.1</v>
      </c>
      <c r="M31" s="566"/>
      <c r="N31" s="566"/>
      <c r="O31" s="566">
        <v>31</v>
      </c>
      <c r="P31" s="564"/>
      <c r="Q31" s="564"/>
      <c r="R31" s="564"/>
      <c r="S31" s="565"/>
    </row>
    <row r="33" spans="1:22">
      <c r="A33" s="54" t="s">
        <v>185</v>
      </c>
    </row>
    <row r="34" spans="1:22" s="416" customFormat="1" ht="13.8">
      <c r="A34" s="1049" t="s">
        <v>658</v>
      </c>
      <c r="B34" s="1049"/>
      <c r="C34" s="1049"/>
      <c r="D34" s="1049"/>
      <c r="E34" s="1049"/>
      <c r="F34" s="1049"/>
      <c r="G34" s="1049"/>
      <c r="H34" s="1049"/>
      <c r="I34" s="1049"/>
      <c r="J34" s="1049"/>
      <c r="K34" s="1049"/>
      <c r="L34" s="1049"/>
      <c r="M34" s="1049"/>
      <c r="N34" s="1049"/>
      <c r="O34" s="420"/>
      <c r="P34" s="420"/>
      <c r="Q34" s="420"/>
      <c r="R34" s="420"/>
      <c r="S34" s="420"/>
      <c r="T34" s="420"/>
      <c r="U34" s="420"/>
      <c r="V34" s="420"/>
    </row>
    <row r="35" spans="1:22" s="419" customFormat="1">
      <c r="A35" s="1047"/>
      <c r="B35" s="1047"/>
      <c r="C35" s="1047"/>
      <c r="D35" s="1047"/>
      <c r="E35" s="1047"/>
      <c r="F35" s="1047"/>
      <c r="G35" s="1047"/>
      <c r="H35" s="1047"/>
      <c r="I35" s="1047"/>
      <c r="J35" s="1047"/>
    </row>
    <row r="36" spans="1:22">
      <c r="A36" s="1047" t="s">
        <v>673</v>
      </c>
      <c r="B36" s="1047"/>
      <c r="C36" s="1047"/>
      <c r="D36" s="1047"/>
      <c r="E36" s="1047"/>
      <c r="F36" s="1047"/>
      <c r="G36" s="1047"/>
      <c r="H36" s="1047"/>
      <c r="I36" s="1047"/>
      <c r="J36" s="1047"/>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sheetData>
  <mergeCells count="7">
    <mergeCell ref="A36:J36"/>
    <mergeCell ref="A35:J35"/>
    <mergeCell ref="A4:A10"/>
    <mergeCell ref="A11:A17"/>
    <mergeCell ref="A18:A24"/>
    <mergeCell ref="A25:A31"/>
    <mergeCell ref="A34:N34"/>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V44"/>
  <sheetViews>
    <sheetView workbookViewId="0">
      <selection activeCell="Q17" sqref="Q17"/>
    </sheetView>
  </sheetViews>
  <sheetFormatPr defaultColWidth="9.21875" defaultRowHeight="14.4"/>
  <cols>
    <col min="1" max="1" width="33.77734375" bestFit="1" customWidth="1"/>
    <col min="2" max="2" width="27.21875" bestFit="1" customWidth="1"/>
    <col min="3" max="19" width="7" customWidth="1"/>
  </cols>
  <sheetData>
    <row r="1" spans="1:19">
      <c r="A1" s="58" t="s">
        <v>672</v>
      </c>
    </row>
    <row r="2" spans="1:19" ht="15" thickBot="1">
      <c r="A2" s="27"/>
    </row>
    <row r="3" spans="1:19">
      <c r="A3" s="325" t="s">
        <v>289</v>
      </c>
      <c r="B3" s="217" t="s">
        <v>663</v>
      </c>
      <c r="C3" s="326">
        <v>2008</v>
      </c>
      <c r="D3" s="326">
        <v>2009</v>
      </c>
      <c r="E3" s="326">
        <v>2010</v>
      </c>
      <c r="F3" s="326">
        <v>2011</v>
      </c>
      <c r="G3" s="326">
        <v>2012</v>
      </c>
      <c r="H3" s="159">
        <v>2013</v>
      </c>
      <c r="I3" s="226">
        <v>2014</v>
      </c>
      <c r="J3" s="159">
        <v>2015</v>
      </c>
      <c r="K3" s="159">
        <v>2016</v>
      </c>
      <c r="L3" s="159">
        <v>2017</v>
      </c>
      <c r="M3" s="159">
        <v>2018</v>
      </c>
      <c r="N3" s="226">
        <v>2019</v>
      </c>
      <c r="O3" s="159">
        <v>2020</v>
      </c>
      <c r="P3" s="226">
        <v>2021</v>
      </c>
      <c r="Q3" s="159">
        <v>2022</v>
      </c>
      <c r="R3" s="159">
        <v>2023</v>
      </c>
      <c r="S3" s="159">
        <v>2024</v>
      </c>
    </row>
    <row r="4" spans="1:19">
      <c r="A4" s="1035" t="s">
        <v>176</v>
      </c>
      <c r="B4" s="118" t="s">
        <v>664</v>
      </c>
      <c r="C4" s="109"/>
      <c r="D4" s="109"/>
      <c r="E4" s="109"/>
      <c r="F4" s="109"/>
      <c r="G4" s="109">
        <v>1.9</v>
      </c>
      <c r="H4" s="109"/>
      <c r="I4" s="109"/>
      <c r="J4" s="109"/>
      <c r="K4" s="109"/>
      <c r="L4" s="94">
        <v>2.1</v>
      </c>
      <c r="M4" s="94"/>
      <c r="N4" s="94"/>
      <c r="O4" s="94"/>
      <c r="P4" s="94"/>
      <c r="Q4" s="94"/>
      <c r="R4" s="94"/>
      <c r="S4" s="563"/>
    </row>
    <row r="5" spans="1:19">
      <c r="A5" s="1035"/>
      <c r="B5" s="118" t="s">
        <v>665</v>
      </c>
      <c r="C5" s="109"/>
      <c r="D5" s="109"/>
      <c r="E5" s="109"/>
      <c r="F5" s="109"/>
      <c r="G5" s="109">
        <v>5.3</v>
      </c>
      <c r="H5" s="109"/>
      <c r="I5" s="109"/>
      <c r="J5" s="109"/>
      <c r="K5" s="109"/>
      <c r="L5" s="94">
        <v>5.7</v>
      </c>
      <c r="M5" s="94"/>
      <c r="N5" s="94"/>
      <c r="O5" s="94"/>
      <c r="P5" s="94"/>
      <c r="Q5" s="94"/>
      <c r="R5" s="94"/>
      <c r="S5" s="563"/>
    </row>
    <row r="6" spans="1:19">
      <c r="A6" s="1035"/>
      <c r="B6" s="118" t="s">
        <v>666</v>
      </c>
      <c r="C6" s="109"/>
      <c r="D6" s="109"/>
      <c r="E6" s="109"/>
      <c r="F6" s="109"/>
      <c r="G6" s="109">
        <v>10.4</v>
      </c>
      <c r="H6" s="109"/>
      <c r="I6" s="109"/>
      <c r="J6" s="109"/>
      <c r="K6" s="109"/>
      <c r="L6" s="94">
        <v>10.3</v>
      </c>
      <c r="M6" s="94"/>
      <c r="N6" s="94"/>
      <c r="O6" s="94"/>
      <c r="P6" s="94"/>
      <c r="Q6" s="94"/>
      <c r="R6" s="94"/>
      <c r="S6" s="563"/>
    </row>
    <row r="7" spans="1:19">
      <c r="A7" s="1035"/>
      <c r="B7" s="118" t="s">
        <v>667</v>
      </c>
      <c r="C7" s="109"/>
      <c r="D7" s="109"/>
      <c r="E7" s="109"/>
      <c r="F7" s="109"/>
      <c r="G7" s="109">
        <v>14.9</v>
      </c>
      <c r="H7" s="109"/>
      <c r="I7" s="109"/>
      <c r="J7" s="109"/>
      <c r="K7" s="109"/>
      <c r="L7" s="94">
        <v>15.4</v>
      </c>
      <c r="M7" s="94"/>
      <c r="N7" s="94"/>
      <c r="O7" s="94"/>
      <c r="P7" s="94"/>
      <c r="Q7" s="94"/>
      <c r="R7" s="94"/>
      <c r="S7" s="563"/>
    </row>
    <row r="8" spans="1:19" ht="15" customHeight="1">
      <c r="A8" s="1035"/>
      <c r="B8" s="118" t="s">
        <v>668</v>
      </c>
      <c r="C8" s="109"/>
      <c r="D8" s="109"/>
      <c r="E8" s="109"/>
      <c r="F8" s="109"/>
      <c r="G8" s="109">
        <v>21.9</v>
      </c>
      <c r="H8" s="109"/>
      <c r="I8" s="109"/>
      <c r="J8" s="109"/>
      <c r="K8" s="109"/>
      <c r="L8" s="94">
        <v>22.6</v>
      </c>
      <c r="M8" s="94"/>
      <c r="N8" s="94"/>
      <c r="O8" s="94"/>
      <c r="P8" s="94"/>
      <c r="Q8" s="94"/>
      <c r="R8" s="94"/>
      <c r="S8" s="563"/>
    </row>
    <row r="9" spans="1:19">
      <c r="A9" s="1035"/>
      <c r="B9" s="118" t="s">
        <v>669</v>
      </c>
      <c r="C9" s="109"/>
      <c r="D9" s="109"/>
      <c r="E9" s="109"/>
      <c r="F9" s="109"/>
      <c r="G9" s="109">
        <v>47.5</v>
      </c>
      <c r="H9" s="109"/>
      <c r="I9" s="109"/>
      <c r="J9" s="109"/>
      <c r="K9" s="109"/>
      <c r="L9" s="94">
        <v>46</v>
      </c>
      <c r="M9" s="94"/>
      <c r="N9" s="94"/>
      <c r="O9" s="94"/>
      <c r="P9" s="94"/>
      <c r="Q9" s="94"/>
      <c r="R9" s="94"/>
      <c r="S9" s="563"/>
    </row>
    <row r="10" spans="1:19">
      <c r="A10" s="1035"/>
      <c r="B10" s="118" t="s">
        <v>670</v>
      </c>
      <c r="C10" s="109"/>
      <c r="D10" s="109"/>
      <c r="E10" s="109"/>
      <c r="F10" s="109"/>
      <c r="G10" s="109">
        <v>31.2</v>
      </c>
      <c r="H10" s="109"/>
      <c r="I10" s="109"/>
      <c r="J10" s="109"/>
      <c r="K10" s="109"/>
      <c r="L10" s="94">
        <v>29.7</v>
      </c>
      <c r="M10" s="94"/>
      <c r="N10" s="94"/>
      <c r="O10" s="94"/>
      <c r="P10" s="94"/>
      <c r="Q10" s="94"/>
      <c r="R10" s="94"/>
      <c r="S10" s="563"/>
    </row>
    <row r="11" spans="1:19">
      <c r="A11" s="1035" t="s">
        <v>177</v>
      </c>
      <c r="B11" s="118" t="s">
        <v>664</v>
      </c>
      <c r="C11" s="109">
        <v>1.94</v>
      </c>
      <c r="D11" s="109"/>
      <c r="E11" s="109"/>
      <c r="F11" s="109"/>
      <c r="G11" s="109"/>
      <c r="H11" s="109"/>
      <c r="I11" s="102">
        <v>1.6</v>
      </c>
      <c r="J11" s="102"/>
      <c r="K11" s="102"/>
      <c r="L11" s="100"/>
      <c r="M11" s="100"/>
      <c r="N11" s="100">
        <v>1.7</v>
      </c>
      <c r="O11" s="94"/>
      <c r="P11" s="94"/>
      <c r="Q11" s="100">
        <v>1.7</v>
      </c>
      <c r="R11" s="94"/>
      <c r="S11" s="563"/>
    </row>
    <row r="12" spans="1:19">
      <c r="A12" s="1035"/>
      <c r="B12" s="118" t="s">
        <v>665</v>
      </c>
      <c r="C12" s="109">
        <v>5.23</v>
      </c>
      <c r="D12" s="109"/>
      <c r="E12" s="109"/>
      <c r="F12" s="109"/>
      <c r="G12" s="109"/>
      <c r="H12" s="109"/>
      <c r="I12" s="102">
        <v>4.2</v>
      </c>
      <c r="J12" s="102"/>
      <c r="K12" s="102"/>
      <c r="L12" s="100"/>
      <c r="M12" s="100"/>
      <c r="N12" s="100">
        <v>4.5999999999999996</v>
      </c>
      <c r="O12" s="94"/>
      <c r="P12" s="94"/>
      <c r="Q12" s="100">
        <v>4.7</v>
      </c>
      <c r="R12" s="94"/>
      <c r="S12" s="563"/>
    </row>
    <row r="13" spans="1:19">
      <c r="A13" s="1035"/>
      <c r="B13" s="118" t="s">
        <v>666</v>
      </c>
      <c r="C13" s="109">
        <v>9.4700000000000006</v>
      </c>
      <c r="D13" s="109"/>
      <c r="E13" s="109"/>
      <c r="F13" s="109"/>
      <c r="G13" s="109"/>
      <c r="H13" s="109"/>
      <c r="I13" s="102">
        <v>7.6</v>
      </c>
      <c r="J13" s="102"/>
      <c r="K13" s="102"/>
      <c r="L13" s="100"/>
      <c r="M13" s="100"/>
      <c r="N13" s="100">
        <v>8.3000000000000007</v>
      </c>
      <c r="O13" s="94"/>
      <c r="P13" s="94"/>
      <c r="Q13" s="100">
        <v>8.6</v>
      </c>
      <c r="R13" s="94"/>
      <c r="S13" s="563"/>
    </row>
    <row r="14" spans="1:19">
      <c r="A14" s="1035"/>
      <c r="B14" s="118" t="s">
        <v>667</v>
      </c>
      <c r="C14" s="109">
        <v>13.74</v>
      </c>
      <c r="D14" s="109"/>
      <c r="E14" s="109"/>
      <c r="F14" s="109"/>
      <c r="G14" s="109"/>
      <c r="H14" s="109"/>
      <c r="I14" s="102">
        <v>11.2</v>
      </c>
      <c r="J14" s="102"/>
      <c r="K14" s="102"/>
      <c r="L14" s="100"/>
      <c r="M14" s="100"/>
      <c r="N14" s="100">
        <v>12.4</v>
      </c>
      <c r="O14" s="94"/>
      <c r="P14" s="94"/>
      <c r="Q14" s="100">
        <v>12.5</v>
      </c>
      <c r="R14" s="94"/>
      <c r="S14" s="563"/>
    </row>
    <row r="15" spans="1:19">
      <c r="A15" s="1035"/>
      <c r="B15" s="118" t="s">
        <v>668</v>
      </c>
      <c r="C15" s="109">
        <v>20.100000000000001</v>
      </c>
      <c r="D15" s="109"/>
      <c r="E15" s="109"/>
      <c r="F15" s="109"/>
      <c r="G15" s="109"/>
      <c r="H15" s="109"/>
      <c r="I15" s="102">
        <v>17.399999999999999</v>
      </c>
      <c r="J15" s="102"/>
      <c r="K15" s="102"/>
      <c r="L15" s="100"/>
      <c r="M15" s="100"/>
      <c r="N15" s="100">
        <v>18.7</v>
      </c>
      <c r="O15" s="94"/>
      <c r="P15" s="94"/>
      <c r="Q15" s="100">
        <v>18.8</v>
      </c>
      <c r="R15" s="94"/>
      <c r="S15" s="563"/>
    </row>
    <row r="16" spans="1:19">
      <c r="A16" s="1035"/>
      <c r="B16" s="118" t="s">
        <v>669</v>
      </c>
      <c r="C16" s="109">
        <v>51.46</v>
      </c>
      <c r="D16" s="109"/>
      <c r="E16" s="109"/>
      <c r="F16" s="109"/>
      <c r="G16" s="109"/>
      <c r="H16" s="109"/>
      <c r="I16" s="102">
        <v>59.5</v>
      </c>
      <c r="J16" s="102"/>
      <c r="K16" s="102"/>
      <c r="L16" s="100"/>
      <c r="M16" s="100"/>
      <c r="N16" s="94">
        <v>56</v>
      </c>
      <c r="O16" s="94"/>
      <c r="P16" s="94"/>
      <c r="Q16" s="100">
        <v>55.5</v>
      </c>
      <c r="R16" s="94"/>
      <c r="S16" s="563"/>
    </row>
    <row r="17" spans="1:19">
      <c r="A17" s="1035"/>
      <c r="B17" s="118" t="s">
        <v>670</v>
      </c>
      <c r="C17" s="109">
        <v>36.729999999999997</v>
      </c>
      <c r="D17" s="109"/>
      <c r="E17" s="109"/>
      <c r="F17" s="109"/>
      <c r="G17" s="109"/>
      <c r="H17" s="109"/>
      <c r="I17" s="102">
        <v>45.5</v>
      </c>
      <c r="J17" s="102"/>
      <c r="K17" s="102"/>
      <c r="L17" s="100"/>
      <c r="M17" s="100"/>
      <c r="N17" s="100">
        <v>41.1</v>
      </c>
      <c r="O17" s="94"/>
      <c r="P17" s="94"/>
      <c r="Q17" s="100">
        <v>40.799999999999997</v>
      </c>
      <c r="R17" s="94"/>
      <c r="S17" s="563"/>
    </row>
    <row r="18" spans="1:19">
      <c r="A18" s="1035" t="s">
        <v>278</v>
      </c>
      <c r="B18" s="118" t="s">
        <v>664</v>
      </c>
      <c r="C18" s="109"/>
      <c r="D18" s="109"/>
      <c r="E18" s="109"/>
      <c r="F18" s="109"/>
      <c r="G18" s="109"/>
      <c r="H18" s="109"/>
      <c r="I18" s="109"/>
      <c r="J18" s="109">
        <v>1</v>
      </c>
      <c r="K18" s="109"/>
      <c r="L18" s="94"/>
      <c r="M18" s="94"/>
      <c r="N18" s="94"/>
      <c r="O18" s="94"/>
      <c r="P18" s="94"/>
      <c r="Q18" s="94"/>
      <c r="R18" s="94"/>
      <c r="S18" s="563"/>
    </row>
    <row r="19" spans="1:19">
      <c r="A19" s="1035"/>
      <c r="B19" s="118" t="s">
        <v>665</v>
      </c>
      <c r="C19" s="109"/>
      <c r="D19" s="109"/>
      <c r="E19" s="109"/>
      <c r="F19" s="109"/>
      <c r="G19" s="109"/>
      <c r="H19" s="109"/>
      <c r="I19" s="109"/>
      <c r="J19" s="109">
        <v>2.8</v>
      </c>
      <c r="K19" s="109"/>
      <c r="L19" s="94"/>
      <c r="M19" s="94"/>
      <c r="N19" s="94"/>
      <c r="O19" s="94"/>
      <c r="P19" s="94"/>
      <c r="Q19" s="94"/>
      <c r="R19" s="94"/>
      <c r="S19" s="563"/>
    </row>
    <row r="20" spans="1:19">
      <c r="A20" s="1035"/>
      <c r="B20" s="118" t="s">
        <v>666</v>
      </c>
      <c r="C20" s="109"/>
      <c r="D20" s="109"/>
      <c r="E20" s="109"/>
      <c r="F20" s="109"/>
      <c r="G20" s="109"/>
      <c r="H20" s="109"/>
      <c r="I20" s="109"/>
      <c r="J20" s="109">
        <v>5.8</v>
      </c>
      <c r="K20" s="109"/>
      <c r="L20" s="94"/>
      <c r="M20" s="94"/>
      <c r="N20" s="94"/>
      <c r="O20" s="94"/>
      <c r="P20" s="94"/>
      <c r="Q20" s="94"/>
      <c r="R20" s="94"/>
      <c r="S20" s="563"/>
    </row>
    <row r="21" spans="1:19">
      <c r="A21" s="1035"/>
      <c r="B21" s="118" t="s">
        <v>667</v>
      </c>
      <c r="C21" s="109"/>
      <c r="D21" s="109"/>
      <c r="E21" s="109"/>
      <c r="F21" s="109"/>
      <c r="G21" s="109"/>
      <c r="H21" s="109"/>
      <c r="I21" s="109"/>
      <c r="J21" s="109">
        <v>9.8000000000000007</v>
      </c>
      <c r="K21" s="109"/>
      <c r="L21" s="94"/>
      <c r="M21" s="94"/>
      <c r="N21" s="94"/>
      <c r="O21" s="94"/>
      <c r="P21" s="94"/>
      <c r="Q21" s="94"/>
      <c r="R21" s="94"/>
      <c r="S21" s="563"/>
    </row>
    <row r="22" spans="1:19">
      <c r="A22" s="1035"/>
      <c r="B22" s="118" t="s">
        <v>668</v>
      </c>
      <c r="C22" s="109"/>
      <c r="D22" s="109"/>
      <c r="E22" s="109"/>
      <c r="F22" s="109"/>
      <c r="G22" s="109"/>
      <c r="H22" s="109"/>
      <c r="I22" s="109"/>
      <c r="J22" s="109">
        <v>17.899999999999999</v>
      </c>
      <c r="K22" s="109"/>
      <c r="L22" s="94"/>
      <c r="M22" s="94"/>
      <c r="N22" s="94"/>
      <c r="O22" s="94"/>
      <c r="P22" s="94"/>
      <c r="Q22" s="94"/>
      <c r="R22" s="94"/>
      <c r="S22" s="563"/>
    </row>
    <row r="23" spans="1:19">
      <c r="A23" s="1035"/>
      <c r="B23" s="118" t="s">
        <v>669</v>
      </c>
      <c r="C23" s="109"/>
      <c r="D23" s="109"/>
      <c r="E23" s="109"/>
      <c r="F23" s="109"/>
      <c r="G23" s="109"/>
      <c r="H23" s="109"/>
      <c r="I23" s="109"/>
      <c r="J23" s="109">
        <v>63.7</v>
      </c>
      <c r="K23" s="109"/>
      <c r="L23" s="94"/>
      <c r="M23" s="94"/>
      <c r="N23" s="94"/>
      <c r="O23" s="94"/>
      <c r="P23" s="94"/>
      <c r="Q23" s="94"/>
      <c r="R23" s="94"/>
      <c r="S23" s="563"/>
    </row>
    <row r="24" spans="1:19">
      <c r="A24" s="1035"/>
      <c r="B24" s="118" t="s">
        <v>670</v>
      </c>
      <c r="C24" s="109"/>
      <c r="D24" s="109"/>
      <c r="E24" s="109"/>
      <c r="F24" s="109"/>
      <c r="G24" s="109"/>
      <c r="H24" s="109"/>
      <c r="I24" s="109"/>
      <c r="J24" s="109">
        <v>47.2</v>
      </c>
      <c r="K24" s="109"/>
      <c r="L24" s="94"/>
      <c r="M24" s="94"/>
      <c r="N24" s="94"/>
      <c r="O24" s="94"/>
      <c r="P24" s="94"/>
      <c r="Q24" s="94"/>
      <c r="R24" s="94"/>
      <c r="S24" s="563"/>
    </row>
    <row r="25" spans="1:19">
      <c r="A25" s="920" t="s">
        <v>179</v>
      </c>
      <c r="B25" s="118" t="s">
        <v>664</v>
      </c>
      <c r="C25" s="109"/>
      <c r="D25" s="109"/>
      <c r="E25" s="109"/>
      <c r="F25" s="109"/>
      <c r="G25" s="109"/>
      <c r="H25" s="109"/>
      <c r="I25" s="109"/>
      <c r="J25" s="109"/>
      <c r="K25" s="109"/>
      <c r="L25" s="94"/>
      <c r="M25" s="100">
        <v>2.6</v>
      </c>
      <c r="N25" s="94"/>
      <c r="O25" s="94"/>
      <c r="P25" s="94"/>
      <c r="Q25" s="94"/>
      <c r="R25" s="94"/>
      <c r="S25" s="563"/>
    </row>
    <row r="26" spans="1:19">
      <c r="A26" s="920"/>
      <c r="B26" s="118" t="s">
        <v>665</v>
      </c>
      <c r="C26" s="109"/>
      <c r="D26" s="109"/>
      <c r="E26" s="109"/>
      <c r="F26" s="109"/>
      <c r="G26" s="109"/>
      <c r="H26" s="109"/>
      <c r="I26" s="109"/>
      <c r="J26" s="109"/>
      <c r="K26" s="109"/>
      <c r="L26" s="94"/>
      <c r="M26" s="100">
        <v>7.1</v>
      </c>
      <c r="N26" s="94"/>
      <c r="O26" s="94"/>
      <c r="P26" s="94"/>
      <c r="Q26" s="94"/>
      <c r="R26" s="94"/>
      <c r="S26" s="563"/>
    </row>
    <row r="27" spans="1:19">
      <c r="A27" s="920"/>
      <c r="B27" s="118" t="s">
        <v>666</v>
      </c>
      <c r="C27" s="109"/>
      <c r="D27" s="109"/>
      <c r="E27" s="109"/>
      <c r="F27" s="109"/>
      <c r="G27" s="109"/>
      <c r="H27" s="109"/>
      <c r="I27" s="109"/>
      <c r="J27" s="109"/>
      <c r="K27" s="109"/>
      <c r="L27" s="100"/>
      <c r="M27" s="100">
        <v>12.6</v>
      </c>
      <c r="N27" s="94"/>
      <c r="O27" s="94"/>
      <c r="P27" s="94"/>
      <c r="Q27" s="94"/>
      <c r="R27" s="94"/>
      <c r="S27" s="563"/>
    </row>
    <row r="28" spans="1:19">
      <c r="A28" s="920"/>
      <c r="B28" s="118" t="s">
        <v>667</v>
      </c>
      <c r="C28" s="109"/>
      <c r="D28" s="109"/>
      <c r="E28" s="109"/>
      <c r="F28" s="109"/>
      <c r="G28" s="109"/>
      <c r="H28" s="109"/>
      <c r="I28" s="109"/>
      <c r="J28" s="109"/>
      <c r="K28" s="109"/>
      <c r="L28" s="100"/>
      <c r="M28" s="100">
        <v>17.7</v>
      </c>
      <c r="N28" s="94"/>
      <c r="O28" s="94"/>
      <c r="P28" s="94"/>
      <c r="Q28" s="94"/>
      <c r="R28" s="94"/>
      <c r="S28" s="563"/>
    </row>
    <row r="29" spans="1:19">
      <c r="A29" s="920"/>
      <c r="B29" s="118" t="s">
        <v>668</v>
      </c>
      <c r="C29" s="109"/>
      <c r="D29" s="109"/>
      <c r="E29" s="109"/>
      <c r="F29" s="109"/>
      <c r="G29" s="109"/>
      <c r="H29" s="109"/>
      <c r="I29" s="109"/>
      <c r="J29" s="109"/>
      <c r="K29" s="109"/>
      <c r="L29" s="100"/>
      <c r="M29" s="100">
        <v>23.5</v>
      </c>
      <c r="N29" s="94"/>
      <c r="O29" s="94"/>
      <c r="P29" s="94"/>
      <c r="Q29" s="94"/>
      <c r="R29" s="94"/>
      <c r="S29" s="563"/>
    </row>
    <row r="30" spans="1:19">
      <c r="A30" s="920"/>
      <c r="B30" s="118" t="s">
        <v>669</v>
      </c>
      <c r="C30" s="109"/>
      <c r="D30" s="109"/>
      <c r="E30" s="109"/>
      <c r="F30" s="109"/>
      <c r="G30" s="109"/>
      <c r="H30" s="109"/>
      <c r="I30" s="109"/>
      <c r="J30" s="109"/>
      <c r="K30" s="109"/>
      <c r="L30" s="100"/>
      <c r="M30" s="100">
        <v>39.1</v>
      </c>
      <c r="N30" s="94"/>
      <c r="O30" s="94"/>
      <c r="P30" s="94"/>
      <c r="Q30" s="94"/>
      <c r="R30" s="94"/>
      <c r="S30" s="563"/>
    </row>
    <row r="31" spans="1:19" ht="15" thickBot="1">
      <c r="A31" s="921"/>
      <c r="B31" s="327" t="s">
        <v>670</v>
      </c>
      <c r="C31" s="169"/>
      <c r="D31" s="169"/>
      <c r="E31" s="169"/>
      <c r="F31" s="169"/>
      <c r="G31" s="169"/>
      <c r="H31" s="169"/>
      <c r="I31" s="169"/>
      <c r="J31" s="169"/>
      <c r="K31" s="169"/>
      <c r="L31" s="566"/>
      <c r="M31" s="566">
        <v>23.9</v>
      </c>
      <c r="N31" s="564"/>
      <c r="O31" s="564"/>
      <c r="P31" s="564"/>
      <c r="Q31" s="564"/>
      <c r="R31" s="564"/>
      <c r="S31" s="565"/>
    </row>
    <row r="33" spans="1:22">
      <c r="A33" s="54" t="s">
        <v>185</v>
      </c>
    </row>
    <row r="34" spans="1:22" s="416" customFormat="1" ht="13.8">
      <c r="A34" s="1049" t="s">
        <v>658</v>
      </c>
      <c r="B34" s="1049"/>
      <c r="C34" s="1049"/>
      <c r="D34" s="1049"/>
      <c r="E34" s="1049"/>
      <c r="F34" s="1049"/>
      <c r="G34" s="1049"/>
      <c r="H34" s="1049"/>
      <c r="I34" s="1049"/>
      <c r="J34" s="1049"/>
      <c r="K34" s="1049"/>
      <c r="L34" s="1049"/>
      <c r="M34" s="1049"/>
      <c r="N34" s="1049"/>
      <c r="O34" s="420"/>
      <c r="P34" s="420"/>
      <c r="Q34" s="420"/>
      <c r="R34" s="420"/>
      <c r="S34" s="420"/>
      <c r="T34" s="420"/>
      <c r="U34" s="420"/>
      <c r="V34" s="420"/>
    </row>
    <row r="35" spans="1:22" s="416" customFormat="1">
      <c r="A35" s="420"/>
      <c r="B35" s="421"/>
      <c r="C35" s="420"/>
      <c r="D35" s="420"/>
      <c r="E35" s="420"/>
      <c r="F35" s="420"/>
      <c r="G35" s="420"/>
      <c r="H35" s="420"/>
      <c r="I35" s="420"/>
      <c r="J35" s="420"/>
      <c r="K35" s="420"/>
      <c r="L35" s="420"/>
      <c r="M35" s="420"/>
      <c r="N35" s="420"/>
      <c r="O35" s="420"/>
      <c r="P35" s="420"/>
      <c r="Q35" s="420"/>
      <c r="R35" s="420"/>
      <c r="S35" s="420"/>
      <c r="T35" s="420"/>
      <c r="U35" s="420"/>
      <c r="V35" s="420"/>
    </row>
    <row r="36" spans="1:22" s="419" customFormat="1">
      <c r="A36" s="1047" t="s">
        <v>674</v>
      </c>
      <c r="B36" s="1047"/>
      <c r="C36" s="1047"/>
      <c r="D36" s="1047"/>
      <c r="E36" s="1047"/>
      <c r="F36" s="1047"/>
      <c r="G36" s="1047"/>
      <c r="H36" s="1047"/>
      <c r="I36" s="1047"/>
      <c r="J36" s="1047"/>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row r="44" spans="1:22">
      <c r="A44" s="28"/>
      <c r="B44" s="28"/>
    </row>
  </sheetData>
  <mergeCells count="6">
    <mergeCell ref="A36:J36"/>
    <mergeCell ref="A4:A10"/>
    <mergeCell ref="A11:A17"/>
    <mergeCell ref="A18:A24"/>
    <mergeCell ref="A25:A31"/>
    <mergeCell ref="A34:N34"/>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V44"/>
  <sheetViews>
    <sheetView workbookViewId="0">
      <selection activeCell="A11" sqref="A11:A17"/>
    </sheetView>
  </sheetViews>
  <sheetFormatPr defaultColWidth="9.21875" defaultRowHeight="14.4"/>
  <cols>
    <col min="1" max="1" width="33.77734375" bestFit="1" customWidth="1"/>
    <col min="2" max="2" width="27.21875" bestFit="1" customWidth="1"/>
    <col min="3" max="19" width="7" customWidth="1"/>
  </cols>
  <sheetData>
    <row r="1" spans="1:19">
      <c r="A1" s="58" t="s">
        <v>672</v>
      </c>
    </row>
    <row r="2" spans="1:19" ht="15" thickBot="1">
      <c r="A2" s="27"/>
    </row>
    <row r="3" spans="1:19">
      <c r="A3" s="325" t="s">
        <v>289</v>
      </c>
      <c r="B3" s="217" t="s">
        <v>663</v>
      </c>
      <c r="C3" s="326">
        <v>2008</v>
      </c>
      <c r="D3" s="326">
        <v>2009</v>
      </c>
      <c r="E3" s="326">
        <v>2010</v>
      </c>
      <c r="F3" s="326">
        <v>2011</v>
      </c>
      <c r="G3" s="326">
        <v>2012</v>
      </c>
      <c r="H3" s="159">
        <v>2013</v>
      </c>
      <c r="I3" s="226">
        <v>2014</v>
      </c>
      <c r="J3" s="159">
        <v>2015</v>
      </c>
      <c r="K3" s="159">
        <v>2016</v>
      </c>
      <c r="L3" s="159">
        <v>2017</v>
      </c>
      <c r="M3" s="159">
        <v>2018</v>
      </c>
      <c r="N3" s="226">
        <v>2019</v>
      </c>
      <c r="O3" s="159">
        <v>2020</v>
      </c>
      <c r="P3" s="226">
        <v>2021</v>
      </c>
      <c r="Q3" s="159">
        <v>2022</v>
      </c>
      <c r="R3" s="159">
        <v>2023</v>
      </c>
      <c r="S3" s="159">
        <v>2024</v>
      </c>
    </row>
    <row r="4" spans="1:19">
      <c r="A4" s="1050" t="s">
        <v>180</v>
      </c>
      <c r="B4" s="118" t="s">
        <v>664</v>
      </c>
      <c r="C4" s="109"/>
      <c r="D4" s="109">
        <v>0.3</v>
      </c>
      <c r="E4" s="109"/>
      <c r="F4" s="109">
        <v>0.3</v>
      </c>
      <c r="G4" s="109"/>
      <c r="H4" s="109"/>
      <c r="I4" s="102">
        <v>0.9</v>
      </c>
      <c r="J4" s="109"/>
      <c r="K4" s="109"/>
      <c r="L4" s="109"/>
      <c r="M4" s="109"/>
      <c r="N4" s="109"/>
      <c r="O4" s="109"/>
      <c r="P4" s="109"/>
      <c r="Q4" s="109"/>
      <c r="R4" s="109"/>
      <c r="S4" s="168"/>
    </row>
    <row r="5" spans="1:19">
      <c r="A5" s="1050"/>
      <c r="B5" s="118" t="s">
        <v>665</v>
      </c>
      <c r="C5" s="109"/>
      <c r="D5" s="109">
        <v>1.1000000000000001</v>
      </c>
      <c r="E5" s="109"/>
      <c r="F5" s="109">
        <v>1.2</v>
      </c>
      <c r="G5" s="109"/>
      <c r="H5" s="109"/>
      <c r="I5" s="102">
        <v>2.4</v>
      </c>
      <c r="J5" s="109"/>
      <c r="K5" s="109"/>
      <c r="L5" s="109"/>
      <c r="M5" s="109"/>
      <c r="N5" s="109"/>
      <c r="O5" s="109"/>
      <c r="P5" s="109"/>
      <c r="Q5" s="109"/>
      <c r="R5" s="109"/>
      <c r="S5" s="168"/>
    </row>
    <row r="6" spans="1:19">
      <c r="A6" s="1050"/>
      <c r="B6" s="118" t="s">
        <v>666</v>
      </c>
      <c r="C6" s="109"/>
      <c r="D6" s="109">
        <v>3.3</v>
      </c>
      <c r="E6" s="109"/>
      <c r="F6" s="109">
        <v>3.3</v>
      </c>
      <c r="G6" s="109"/>
      <c r="H6" s="109"/>
      <c r="I6" s="102">
        <v>4.8</v>
      </c>
      <c r="J6" s="109"/>
      <c r="K6" s="109"/>
      <c r="L6" s="109"/>
      <c r="M6" s="109"/>
      <c r="N6" s="109"/>
      <c r="O6" s="109"/>
      <c r="P6" s="109"/>
      <c r="Q6" s="109"/>
      <c r="R6" s="109"/>
      <c r="S6" s="168"/>
    </row>
    <row r="7" spans="1:19">
      <c r="A7" s="1050"/>
      <c r="B7" s="118" t="s">
        <v>667</v>
      </c>
      <c r="C7" s="109"/>
      <c r="D7" s="109">
        <v>6.9</v>
      </c>
      <c r="E7" s="109"/>
      <c r="F7" s="109">
        <v>7</v>
      </c>
      <c r="G7" s="109"/>
      <c r="H7" s="109"/>
      <c r="I7" s="102">
        <v>8.1999999999999993</v>
      </c>
      <c r="J7" s="109"/>
      <c r="K7" s="109"/>
      <c r="L7" s="109"/>
      <c r="M7" s="109"/>
      <c r="N7" s="109"/>
      <c r="O7" s="109"/>
      <c r="P7" s="109"/>
      <c r="Q7" s="109"/>
      <c r="R7" s="109"/>
      <c r="S7" s="168"/>
    </row>
    <row r="8" spans="1:19" ht="15" customHeight="1">
      <c r="A8" s="1050"/>
      <c r="B8" s="118" t="s">
        <v>668</v>
      </c>
      <c r="C8" s="109"/>
      <c r="D8" s="109">
        <v>15.7</v>
      </c>
      <c r="E8" s="109"/>
      <c r="F8" s="109">
        <v>16.100000000000001</v>
      </c>
      <c r="G8" s="109"/>
      <c r="H8" s="109"/>
      <c r="I8" s="102">
        <v>16.5</v>
      </c>
      <c r="J8" s="109"/>
      <c r="K8" s="109"/>
      <c r="L8" s="109"/>
      <c r="M8" s="109"/>
      <c r="N8" s="109"/>
      <c r="O8" s="109"/>
      <c r="P8" s="109"/>
      <c r="Q8" s="109"/>
      <c r="R8" s="109"/>
      <c r="S8" s="168"/>
    </row>
    <row r="9" spans="1:19">
      <c r="A9" s="1050"/>
      <c r="B9" s="118" t="s">
        <v>669</v>
      </c>
      <c r="C9" s="109"/>
      <c r="D9" s="109">
        <v>73.099999999999994</v>
      </c>
      <c r="E9" s="109"/>
      <c r="F9" s="109">
        <v>72.400000000000006</v>
      </c>
      <c r="G9" s="109"/>
      <c r="H9" s="109"/>
      <c r="I9" s="102">
        <v>68.2</v>
      </c>
      <c r="J9" s="109"/>
      <c r="K9" s="109"/>
      <c r="L9" s="109"/>
      <c r="M9" s="109"/>
      <c r="N9" s="109"/>
      <c r="O9" s="109"/>
      <c r="P9" s="109"/>
      <c r="Q9" s="109"/>
      <c r="R9" s="109"/>
      <c r="S9" s="168"/>
    </row>
    <row r="10" spans="1:19">
      <c r="A10" s="1050"/>
      <c r="B10" s="118" t="s">
        <v>670</v>
      </c>
      <c r="C10" s="109"/>
      <c r="D10" s="109">
        <v>55.2</v>
      </c>
      <c r="E10" s="109"/>
      <c r="F10" s="109">
        <v>53.7</v>
      </c>
      <c r="G10" s="109"/>
      <c r="H10" s="109"/>
      <c r="I10" s="102">
        <v>50.5</v>
      </c>
      <c r="J10" s="109"/>
      <c r="K10" s="109"/>
      <c r="L10" s="109"/>
      <c r="M10" s="109"/>
      <c r="N10" s="109"/>
      <c r="O10" s="109"/>
      <c r="P10" s="109"/>
      <c r="Q10" s="109"/>
      <c r="R10" s="109"/>
      <c r="S10" s="168"/>
    </row>
    <row r="11" spans="1:19">
      <c r="A11" s="1051" t="s">
        <v>190</v>
      </c>
      <c r="B11" s="118" t="s">
        <v>664</v>
      </c>
      <c r="C11" s="109"/>
      <c r="D11" s="109"/>
      <c r="E11" s="109"/>
      <c r="F11" s="109">
        <v>3.1</v>
      </c>
      <c r="G11" s="109"/>
      <c r="H11" s="109"/>
      <c r="I11" s="109"/>
      <c r="J11" s="109"/>
      <c r="K11" s="109"/>
      <c r="L11" s="109"/>
      <c r="M11" s="102">
        <v>2.9</v>
      </c>
      <c r="N11" s="109"/>
      <c r="O11" s="109"/>
      <c r="P11" s="109"/>
      <c r="Q11" s="109"/>
      <c r="R11" s="109"/>
      <c r="S11" s="168"/>
    </row>
    <row r="12" spans="1:19">
      <c r="A12" s="1051"/>
      <c r="B12" s="118" t="s">
        <v>665</v>
      </c>
      <c r="C12" s="109"/>
      <c r="D12" s="109"/>
      <c r="E12" s="109"/>
      <c r="F12" s="109">
        <v>7.4</v>
      </c>
      <c r="G12" s="109"/>
      <c r="H12" s="109"/>
      <c r="I12" s="109"/>
      <c r="J12" s="109"/>
      <c r="K12" s="109"/>
      <c r="L12" s="109"/>
      <c r="M12" s="102">
        <v>6.9</v>
      </c>
      <c r="N12" s="109"/>
      <c r="O12" s="109"/>
      <c r="P12" s="109"/>
      <c r="Q12" s="109"/>
      <c r="R12" s="109"/>
      <c r="S12" s="168"/>
    </row>
    <row r="13" spans="1:19">
      <c r="A13" s="1051"/>
      <c r="B13" s="118" t="s">
        <v>666</v>
      </c>
      <c r="C13" s="109"/>
      <c r="D13" s="109"/>
      <c r="E13" s="109"/>
      <c r="F13" s="109">
        <v>11.1</v>
      </c>
      <c r="G13" s="109"/>
      <c r="H13" s="109"/>
      <c r="I13" s="109"/>
      <c r="J13" s="109"/>
      <c r="K13" s="109"/>
      <c r="L13" s="109"/>
      <c r="M13" s="102">
        <v>10.5</v>
      </c>
      <c r="N13" s="109"/>
      <c r="O13" s="109"/>
      <c r="P13" s="109"/>
      <c r="Q13" s="109"/>
      <c r="R13" s="109"/>
      <c r="S13" s="168"/>
    </row>
    <row r="14" spans="1:19">
      <c r="A14" s="1051"/>
      <c r="B14" s="118" t="s">
        <v>667</v>
      </c>
      <c r="C14" s="109"/>
      <c r="D14" s="109"/>
      <c r="E14" s="109"/>
      <c r="F14" s="109">
        <v>14.9</v>
      </c>
      <c r="G14" s="109"/>
      <c r="H14" s="109"/>
      <c r="I14" s="109"/>
      <c r="J14" s="109"/>
      <c r="K14" s="109"/>
      <c r="L14" s="109"/>
      <c r="M14" s="102">
        <v>14.2</v>
      </c>
      <c r="N14" s="109"/>
      <c r="O14" s="109"/>
      <c r="P14" s="109"/>
      <c r="Q14" s="109"/>
      <c r="R14" s="109"/>
      <c r="S14" s="168"/>
    </row>
    <row r="15" spans="1:19">
      <c r="A15" s="1051"/>
      <c r="B15" s="118" t="s">
        <v>668</v>
      </c>
      <c r="C15" s="109"/>
      <c r="D15" s="109"/>
      <c r="E15" s="109"/>
      <c r="F15" s="109">
        <v>20.7</v>
      </c>
      <c r="G15" s="109"/>
      <c r="H15" s="109"/>
      <c r="I15" s="109"/>
      <c r="J15" s="109"/>
      <c r="K15" s="109"/>
      <c r="L15" s="109"/>
      <c r="M15" s="102">
        <v>20.399999999999999</v>
      </c>
      <c r="N15" s="109"/>
      <c r="O15" s="109"/>
      <c r="P15" s="109"/>
      <c r="Q15" s="109"/>
      <c r="R15" s="109"/>
      <c r="S15" s="168"/>
    </row>
    <row r="16" spans="1:19">
      <c r="A16" s="1051"/>
      <c r="B16" s="118" t="s">
        <v>669</v>
      </c>
      <c r="C16" s="109"/>
      <c r="D16" s="109"/>
      <c r="E16" s="109"/>
      <c r="F16" s="109">
        <v>45.8</v>
      </c>
      <c r="G16" s="109"/>
      <c r="H16" s="109"/>
      <c r="I16" s="109"/>
      <c r="J16" s="109"/>
      <c r="K16" s="109"/>
      <c r="L16" s="109"/>
      <c r="M16" s="102">
        <v>48.1</v>
      </c>
      <c r="N16" s="109"/>
      <c r="O16" s="109"/>
      <c r="P16" s="109"/>
      <c r="Q16" s="109"/>
      <c r="R16" s="109"/>
      <c r="S16" s="168"/>
    </row>
    <row r="17" spans="1:19">
      <c r="A17" s="1051"/>
      <c r="B17" s="118" t="s">
        <v>670</v>
      </c>
      <c r="C17" s="109"/>
      <c r="D17" s="109"/>
      <c r="E17" s="109"/>
      <c r="F17" s="109">
        <v>31</v>
      </c>
      <c r="G17" s="109"/>
      <c r="H17" s="109"/>
      <c r="I17" s="109"/>
      <c r="J17" s="109"/>
      <c r="K17" s="109"/>
      <c r="L17" s="109"/>
      <c r="M17" s="102">
        <v>33.1</v>
      </c>
      <c r="N17" s="109"/>
      <c r="O17" s="109"/>
      <c r="P17" s="109"/>
      <c r="Q17" s="109"/>
      <c r="R17" s="109"/>
      <c r="S17" s="168"/>
    </row>
    <row r="18" spans="1:19">
      <c r="A18" s="1050" t="s">
        <v>182</v>
      </c>
      <c r="B18" s="118" t="s">
        <v>664</v>
      </c>
      <c r="C18" s="109"/>
      <c r="D18" s="109"/>
      <c r="E18" s="109">
        <v>0.5</v>
      </c>
      <c r="F18" s="109"/>
      <c r="G18" s="109"/>
      <c r="H18" s="109"/>
      <c r="I18" s="109"/>
      <c r="J18" s="102">
        <v>1.2</v>
      </c>
      <c r="K18" s="102"/>
      <c r="L18" s="102"/>
      <c r="M18" s="102"/>
      <c r="N18" s="102"/>
      <c r="O18" s="102"/>
      <c r="P18" s="102"/>
      <c r="Q18" s="102">
        <v>1.5</v>
      </c>
      <c r="R18" s="102"/>
      <c r="S18" s="168"/>
    </row>
    <row r="19" spans="1:19">
      <c r="A19" s="1050"/>
      <c r="B19" s="118" t="s">
        <v>665</v>
      </c>
      <c r="C19" s="109"/>
      <c r="D19" s="109"/>
      <c r="E19" s="109">
        <v>1.6</v>
      </c>
      <c r="F19" s="109"/>
      <c r="G19" s="109"/>
      <c r="H19" s="109"/>
      <c r="I19" s="109"/>
      <c r="J19" s="102">
        <v>3.1</v>
      </c>
      <c r="K19" s="102"/>
      <c r="L19" s="102"/>
      <c r="M19" s="102"/>
      <c r="N19" s="102"/>
      <c r="O19" s="102"/>
      <c r="P19" s="102"/>
      <c r="Q19" s="102">
        <v>3.9</v>
      </c>
      <c r="R19" s="102"/>
      <c r="S19" s="168"/>
    </row>
    <row r="20" spans="1:19">
      <c r="A20" s="1050"/>
      <c r="B20" s="118" t="s">
        <v>666</v>
      </c>
      <c r="C20" s="109"/>
      <c r="D20" s="109"/>
      <c r="E20" s="109">
        <v>4.0999999999999996</v>
      </c>
      <c r="F20" s="109"/>
      <c r="G20" s="109"/>
      <c r="H20" s="109"/>
      <c r="I20" s="109"/>
      <c r="J20" s="102">
        <v>6.3</v>
      </c>
      <c r="K20" s="102"/>
      <c r="L20" s="102"/>
      <c r="M20" s="102"/>
      <c r="N20" s="102"/>
      <c r="O20" s="102"/>
      <c r="P20" s="102"/>
      <c r="Q20" s="102">
        <v>7.3</v>
      </c>
      <c r="R20" s="102"/>
      <c r="S20" s="168"/>
    </row>
    <row r="21" spans="1:19">
      <c r="A21" s="1050"/>
      <c r="B21" s="118" t="s">
        <v>667</v>
      </c>
      <c r="C21" s="109"/>
      <c r="D21" s="109"/>
      <c r="E21" s="109">
        <v>7.9</v>
      </c>
      <c r="F21" s="109"/>
      <c r="G21" s="109"/>
      <c r="H21" s="109"/>
      <c r="I21" s="109"/>
      <c r="J21" s="102">
        <v>10.9</v>
      </c>
      <c r="K21" s="102"/>
      <c r="L21" s="102"/>
      <c r="M21" s="102"/>
      <c r="N21" s="102"/>
      <c r="O21" s="102"/>
      <c r="P21" s="102"/>
      <c r="Q21" s="102">
        <v>11.9</v>
      </c>
      <c r="R21" s="102"/>
      <c r="S21" s="168"/>
    </row>
    <row r="22" spans="1:19">
      <c r="A22" s="1050"/>
      <c r="B22" s="118" t="s">
        <v>668</v>
      </c>
      <c r="C22" s="109"/>
      <c r="D22" s="109"/>
      <c r="E22" s="109">
        <v>16.7</v>
      </c>
      <c r="F22" s="109"/>
      <c r="G22" s="109"/>
      <c r="H22" s="109"/>
      <c r="I22" s="109"/>
      <c r="J22" s="102">
        <v>19.399999999999999</v>
      </c>
      <c r="K22" s="102"/>
      <c r="L22" s="102"/>
      <c r="M22" s="102"/>
      <c r="N22" s="102"/>
      <c r="O22" s="102"/>
      <c r="P22" s="102"/>
      <c r="Q22" s="102">
        <v>20.5</v>
      </c>
      <c r="R22" s="102"/>
      <c r="S22" s="168"/>
    </row>
    <row r="23" spans="1:19">
      <c r="A23" s="1050"/>
      <c r="B23" s="118" t="s">
        <v>669</v>
      </c>
      <c r="C23" s="109"/>
      <c r="D23" s="109"/>
      <c r="E23" s="109">
        <v>69.7</v>
      </c>
      <c r="F23" s="109"/>
      <c r="G23" s="109"/>
      <c r="H23" s="109"/>
      <c r="I23" s="109"/>
      <c r="J23" s="102">
        <v>60.2</v>
      </c>
      <c r="K23" s="102"/>
      <c r="L23" s="102"/>
      <c r="M23" s="102"/>
      <c r="N23" s="102"/>
      <c r="O23" s="102"/>
      <c r="P23" s="102"/>
      <c r="Q23" s="102">
        <v>56.4</v>
      </c>
      <c r="R23" s="102"/>
      <c r="S23" s="168"/>
    </row>
    <row r="24" spans="1:19">
      <c r="A24" s="1050"/>
      <c r="B24" s="118" t="s">
        <v>670</v>
      </c>
      <c r="C24" s="109"/>
      <c r="D24" s="109"/>
      <c r="E24" s="109">
        <v>52.6</v>
      </c>
      <c r="F24" s="109"/>
      <c r="G24" s="109"/>
      <c r="H24" s="109"/>
      <c r="I24" s="109"/>
      <c r="J24" s="102">
        <v>43.4</v>
      </c>
      <c r="K24" s="102"/>
      <c r="L24" s="102"/>
      <c r="M24" s="102"/>
      <c r="N24" s="102"/>
      <c r="O24" s="102"/>
      <c r="P24" s="102"/>
      <c r="Q24" s="102">
        <v>39.1</v>
      </c>
      <c r="R24" s="102"/>
      <c r="S24" s="168"/>
    </row>
    <row r="25" spans="1:19">
      <c r="A25" s="1050" t="s">
        <v>279</v>
      </c>
      <c r="B25" s="118" t="s">
        <v>664</v>
      </c>
      <c r="C25" s="109"/>
      <c r="D25" s="109"/>
      <c r="E25" s="109"/>
      <c r="F25" s="109">
        <v>2.5</v>
      </c>
      <c r="G25" s="109"/>
      <c r="H25" s="109"/>
      <c r="I25" s="109"/>
      <c r="J25" s="109"/>
      <c r="K25" s="109"/>
      <c r="L25" s="109">
        <v>2.5</v>
      </c>
      <c r="M25" s="109"/>
      <c r="N25" s="109"/>
      <c r="O25" s="109"/>
      <c r="P25" s="109"/>
      <c r="Q25" s="109"/>
      <c r="R25" s="109"/>
      <c r="S25" s="168"/>
    </row>
    <row r="26" spans="1:19">
      <c r="A26" s="1050"/>
      <c r="B26" s="118" t="s">
        <v>665</v>
      </c>
      <c r="C26" s="109"/>
      <c r="D26" s="109"/>
      <c r="E26" s="109"/>
      <c r="F26" s="109">
        <v>5.8</v>
      </c>
      <c r="G26" s="109"/>
      <c r="H26" s="109"/>
      <c r="I26" s="109"/>
      <c r="J26" s="109"/>
      <c r="K26" s="109"/>
      <c r="L26" s="109">
        <v>6</v>
      </c>
      <c r="M26" s="109"/>
      <c r="N26" s="109"/>
      <c r="O26" s="109"/>
      <c r="P26" s="109"/>
      <c r="Q26" s="109"/>
      <c r="R26" s="109"/>
      <c r="S26" s="168"/>
    </row>
    <row r="27" spans="1:19">
      <c r="A27" s="1050"/>
      <c r="B27" s="118" t="s">
        <v>666</v>
      </c>
      <c r="C27" s="109"/>
      <c r="D27" s="109"/>
      <c r="E27" s="109"/>
      <c r="F27" s="109">
        <v>9.5</v>
      </c>
      <c r="G27" s="109"/>
      <c r="H27" s="109"/>
      <c r="I27" s="109"/>
      <c r="J27" s="109"/>
      <c r="K27" s="109"/>
      <c r="L27" s="109">
        <v>9.1</v>
      </c>
      <c r="M27" s="109"/>
      <c r="N27" s="109"/>
      <c r="O27" s="109"/>
      <c r="P27" s="109"/>
      <c r="Q27" s="109"/>
      <c r="R27" s="109"/>
      <c r="S27" s="168"/>
    </row>
    <row r="28" spans="1:19">
      <c r="A28" s="1050"/>
      <c r="B28" s="118" t="s">
        <v>667</v>
      </c>
      <c r="C28" s="109"/>
      <c r="D28" s="109"/>
      <c r="E28" s="109"/>
      <c r="F28" s="109">
        <v>14</v>
      </c>
      <c r="G28" s="109"/>
      <c r="H28" s="109"/>
      <c r="I28" s="109"/>
      <c r="J28" s="109"/>
      <c r="K28" s="109"/>
      <c r="L28" s="109">
        <v>13.2</v>
      </c>
      <c r="M28" s="109"/>
      <c r="N28" s="109"/>
      <c r="O28" s="109"/>
      <c r="P28" s="109"/>
      <c r="Q28" s="109"/>
      <c r="R28" s="109"/>
      <c r="S28" s="168"/>
    </row>
    <row r="29" spans="1:19">
      <c r="A29" s="1050"/>
      <c r="B29" s="118" t="s">
        <v>668</v>
      </c>
      <c r="C29" s="109"/>
      <c r="D29" s="109"/>
      <c r="E29" s="109"/>
      <c r="F29" s="109">
        <v>21</v>
      </c>
      <c r="G29" s="109"/>
      <c r="H29" s="109"/>
      <c r="I29" s="109"/>
      <c r="J29" s="109"/>
      <c r="K29" s="109"/>
      <c r="L29" s="109">
        <v>20.6</v>
      </c>
      <c r="M29" s="109"/>
      <c r="N29" s="109"/>
      <c r="O29" s="109"/>
      <c r="P29" s="109"/>
      <c r="Q29" s="109"/>
      <c r="R29" s="109"/>
      <c r="S29" s="168"/>
    </row>
    <row r="30" spans="1:19">
      <c r="A30" s="1050"/>
      <c r="B30" s="118" t="s">
        <v>669</v>
      </c>
      <c r="C30" s="109"/>
      <c r="D30" s="109"/>
      <c r="E30" s="109"/>
      <c r="F30" s="109">
        <v>49.7</v>
      </c>
      <c r="G30" s="109"/>
      <c r="H30" s="109"/>
      <c r="I30" s="109"/>
      <c r="J30" s="109"/>
      <c r="K30" s="109"/>
      <c r="L30" s="109">
        <v>51.1</v>
      </c>
      <c r="M30" s="109"/>
      <c r="N30" s="109"/>
      <c r="O30" s="109"/>
      <c r="P30" s="109"/>
      <c r="Q30" s="109"/>
      <c r="R30" s="109"/>
      <c r="S30" s="168"/>
    </row>
    <row r="31" spans="1:19" ht="15" thickBot="1">
      <c r="A31" s="1052"/>
      <c r="B31" s="327" t="s">
        <v>670</v>
      </c>
      <c r="C31" s="169"/>
      <c r="D31" s="169"/>
      <c r="E31" s="169"/>
      <c r="F31" s="169">
        <v>33.799999999999997</v>
      </c>
      <c r="G31" s="169"/>
      <c r="H31" s="169"/>
      <c r="I31" s="169"/>
      <c r="J31" s="169"/>
      <c r="K31" s="169"/>
      <c r="L31" s="169">
        <v>34.799999999999997</v>
      </c>
      <c r="M31" s="169"/>
      <c r="N31" s="169"/>
      <c r="O31" s="169"/>
      <c r="P31" s="169"/>
      <c r="Q31" s="169"/>
      <c r="R31" s="169"/>
      <c r="S31" s="170"/>
    </row>
    <row r="33" spans="1:22">
      <c r="A33" s="54" t="s">
        <v>185</v>
      </c>
    </row>
    <row r="34" spans="1:22" s="416" customFormat="1" ht="13.8">
      <c r="A34" s="1049" t="s">
        <v>658</v>
      </c>
      <c r="B34" s="1049"/>
      <c r="C34" s="1049"/>
      <c r="D34" s="1049"/>
      <c r="E34" s="1049"/>
      <c r="F34" s="1049"/>
      <c r="G34" s="1049"/>
      <c r="H34" s="1049"/>
      <c r="I34" s="1049"/>
      <c r="J34" s="1049"/>
      <c r="K34" s="1049"/>
      <c r="L34" s="1049"/>
      <c r="M34" s="1049"/>
      <c r="N34" s="1049"/>
      <c r="O34" s="420"/>
      <c r="P34" s="420"/>
      <c r="Q34" s="420"/>
      <c r="R34" s="420"/>
      <c r="S34" s="420"/>
      <c r="T34" s="420"/>
      <c r="U34" s="420"/>
      <c r="V34" s="420"/>
    </row>
    <row r="35" spans="1:22" s="416" customFormat="1" ht="13.8">
      <c r="A35" s="420"/>
      <c r="B35" s="420"/>
      <c r="C35" s="420"/>
      <c r="D35" s="420"/>
      <c r="E35" s="420"/>
      <c r="F35" s="420"/>
      <c r="G35" s="420"/>
      <c r="H35" s="420"/>
      <c r="I35" s="420"/>
      <c r="J35" s="420"/>
      <c r="K35" s="420"/>
      <c r="L35" s="420"/>
      <c r="M35" s="420"/>
      <c r="N35" s="420"/>
      <c r="O35" s="420"/>
      <c r="P35" s="420"/>
      <c r="Q35" s="420"/>
      <c r="R35" s="420"/>
      <c r="S35" s="420"/>
      <c r="T35" s="420"/>
      <c r="U35" s="420"/>
      <c r="V35" s="420"/>
    </row>
    <row r="36" spans="1:22" s="419" customFormat="1">
      <c r="A36" s="1047"/>
      <c r="B36" s="1047"/>
      <c r="C36" s="1047"/>
      <c r="D36" s="1047"/>
      <c r="E36" s="1047"/>
      <c r="F36" s="1047"/>
      <c r="G36" s="1047"/>
      <c r="H36" s="1047"/>
      <c r="I36" s="1047"/>
      <c r="J36" s="1047"/>
    </row>
    <row r="37" spans="1:22">
      <c r="A37" s="28"/>
      <c r="B37" s="28"/>
    </row>
    <row r="38" spans="1:22">
      <c r="A38" s="28"/>
      <c r="B38" s="28"/>
    </row>
    <row r="39" spans="1:22">
      <c r="A39" s="28"/>
      <c r="B39" s="28"/>
    </row>
    <row r="40" spans="1:22">
      <c r="A40" s="28"/>
      <c r="B40" s="28"/>
    </row>
    <row r="41" spans="1:22">
      <c r="A41" s="28"/>
      <c r="B41" s="28"/>
    </row>
    <row r="42" spans="1:22">
      <c r="A42" s="28"/>
      <c r="B42" s="28"/>
    </row>
    <row r="43" spans="1:22">
      <c r="A43" s="28"/>
      <c r="B43" s="28"/>
    </row>
    <row r="44" spans="1:22">
      <c r="A44" s="28"/>
      <c r="B44" s="28"/>
    </row>
  </sheetData>
  <mergeCells count="6">
    <mergeCell ref="A36:J36"/>
    <mergeCell ref="A4:A10"/>
    <mergeCell ref="A11:A17"/>
    <mergeCell ref="A18:A24"/>
    <mergeCell ref="A25:A31"/>
    <mergeCell ref="A34:N34"/>
  </mergeCells>
  <printOptions horizontalCentered="1" verticalCentered="1"/>
  <pageMargins left="0.7" right="0.7" top="0.75" bottom="0.75" header="0.3" footer="0.3"/>
  <pageSetup scale="91" firstPageNumber="14" orientation="landscape" r:id="rId1"/>
  <headerFooter>
    <oddFooter>&amp;C&amp;P</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1E13-5125-451E-8A10-870C359E6366}">
  <sheetPr>
    <pageSetUpPr fitToPage="1"/>
  </sheetPr>
  <dimension ref="A1:S61"/>
  <sheetViews>
    <sheetView workbookViewId="0">
      <pane xSplit="2" ySplit="3" topLeftCell="C4" activePane="bottomRight" state="frozen"/>
      <selection pane="topRight" activeCell="C1" sqref="C1"/>
      <selection pane="bottomLeft" activeCell="A4" sqref="A4"/>
      <selection pane="bottomRight"/>
    </sheetView>
  </sheetViews>
  <sheetFormatPr defaultColWidth="9.21875" defaultRowHeight="14.4"/>
  <cols>
    <col min="1" max="1" width="33.77734375" bestFit="1" customWidth="1"/>
    <col min="2" max="2" width="29" customWidth="1"/>
    <col min="3" max="17" width="7" customWidth="1"/>
  </cols>
  <sheetData>
    <row r="1" spans="1:19">
      <c r="A1" s="58" t="s">
        <v>675</v>
      </c>
    </row>
    <row r="2" spans="1:19" ht="15" thickBot="1">
      <c r="A2" s="27"/>
    </row>
    <row r="3" spans="1:19">
      <c r="A3" s="325" t="s">
        <v>289</v>
      </c>
      <c r="B3" s="217" t="s">
        <v>676</v>
      </c>
      <c r="C3" s="326">
        <v>2010</v>
      </c>
      <c r="D3" s="326">
        <v>2011</v>
      </c>
      <c r="E3" s="326">
        <v>2012</v>
      </c>
      <c r="F3" s="326">
        <v>2013</v>
      </c>
      <c r="G3" s="326">
        <v>2014</v>
      </c>
      <c r="H3" s="326">
        <v>2015</v>
      </c>
      <c r="I3" s="326">
        <v>2016</v>
      </c>
      <c r="J3" s="326">
        <v>2017</v>
      </c>
      <c r="K3" s="326">
        <v>2018</v>
      </c>
      <c r="L3" s="326">
        <v>2019</v>
      </c>
      <c r="M3" s="326">
        <v>2020</v>
      </c>
      <c r="N3" s="326">
        <v>2021</v>
      </c>
      <c r="O3" s="326">
        <v>2022</v>
      </c>
      <c r="P3" s="326">
        <v>2023</v>
      </c>
      <c r="Q3" s="326">
        <v>2024</v>
      </c>
    </row>
    <row r="4" spans="1:19">
      <c r="A4" s="1035" t="s">
        <v>167</v>
      </c>
      <c r="B4" s="118" t="s">
        <v>677</v>
      </c>
      <c r="C4" s="109"/>
      <c r="D4" s="109"/>
      <c r="E4" s="109"/>
      <c r="F4" s="109"/>
      <c r="G4" s="109"/>
      <c r="H4" s="109">
        <v>0.28243505008814912</v>
      </c>
      <c r="I4" s="109"/>
      <c r="J4" s="109"/>
      <c r="K4" s="109"/>
      <c r="L4" s="109"/>
      <c r="M4" s="109"/>
      <c r="N4" s="109"/>
      <c r="O4" s="109"/>
      <c r="P4" s="109"/>
      <c r="Q4" s="109"/>
      <c r="S4" s="48" t="s">
        <v>166</v>
      </c>
    </row>
    <row r="5" spans="1:19">
      <c r="A5" s="1035"/>
      <c r="B5" s="118" t="s">
        <v>678</v>
      </c>
      <c r="C5" s="109"/>
      <c r="D5" s="109"/>
      <c r="E5" s="109"/>
      <c r="F5" s="109"/>
      <c r="G5" s="109"/>
      <c r="H5" s="109">
        <v>51.104111845344356</v>
      </c>
      <c r="I5" s="109"/>
      <c r="J5" s="109"/>
      <c r="K5" s="109"/>
      <c r="L5" s="109"/>
      <c r="M5" s="109"/>
      <c r="N5" s="109"/>
      <c r="O5" s="109"/>
      <c r="P5" s="109"/>
      <c r="Q5" s="109"/>
    </row>
    <row r="6" spans="1:19">
      <c r="A6" s="1035"/>
      <c r="B6" s="118" t="s">
        <v>679</v>
      </c>
      <c r="C6" s="109"/>
      <c r="D6" s="109"/>
      <c r="E6" s="109"/>
      <c r="F6" s="109"/>
      <c r="G6" s="109"/>
      <c r="H6" s="109">
        <v>55.266599866343093</v>
      </c>
      <c r="I6" s="109"/>
      <c r="J6" s="109"/>
      <c r="K6" s="109"/>
      <c r="L6" s="109"/>
      <c r="M6" s="109"/>
      <c r="N6" s="109"/>
      <c r="O6" s="109"/>
      <c r="P6" s="109"/>
      <c r="Q6" s="109"/>
    </row>
    <row r="7" spans="1:19">
      <c r="A7" s="1035" t="s">
        <v>168</v>
      </c>
      <c r="B7" s="118" t="s">
        <v>677</v>
      </c>
      <c r="C7" s="109"/>
      <c r="D7" s="109"/>
      <c r="E7" s="109"/>
      <c r="F7" s="109"/>
      <c r="G7" s="109"/>
      <c r="H7" s="109">
        <v>7.2638699813072402E-2</v>
      </c>
      <c r="I7" s="109"/>
      <c r="J7" s="109"/>
      <c r="K7" s="109"/>
      <c r="L7" s="94"/>
      <c r="M7" s="94"/>
      <c r="N7" s="94"/>
      <c r="O7" s="94"/>
      <c r="P7" s="94"/>
      <c r="Q7" s="94"/>
    </row>
    <row r="8" spans="1:19">
      <c r="A8" s="1035"/>
      <c r="B8" s="118" t="s">
        <v>678</v>
      </c>
      <c r="C8" s="109"/>
      <c r="D8" s="109"/>
      <c r="E8" s="109"/>
      <c r="F8" s="109"/>
      <c r="G8" s="109"/>
      <c r="H8" s="109">
        <v>17.219295579461029</v>
      </c>
      <c r="I8" s="109"/>
      <c r="J8" s="109"/>
      <c r="K8" s="109"/>
      <c r="L8" s="94"/>
      <c r="M8" s="94"/>
      <c r="N8" s="94"/>
      <c r="O8" s="94"/>
      <c r="P8" s="94"/>
      <c r="Q8" s="94"/>
    </row>
    <row r="9" spans="1:19">
      <c r="A9" s="1035"/>
      <c r="B9" s="118" t="s">
        <v>679</v>
      </c>
      <c r="C9" s="109"/>
      <c r="D9" s="109"/>
      <c r="E9" s="109"/>
      <c r="F9" s="109"/>
      <c r="G9" s="109"/>
      <c r="H9" s="109">
        <v>42.184478150032461</v>
      </c>
      <c r="I9" s="109"/>
      <c r="J9" s="109"/>
      <c r="K9" s="109"/>
      <c r="L9" s="94"/>
      <c r="M9" s="94"/>
      <c r="N9" s="94"/>
      <c r="O9" s="94"/>
      <c r="P9" s="94"/>
      <c r="Q9" s="94"/>
    </row>
    <row r="10" spans="1:19">
      <c r="A10" s="1053" t="s">
        <v>188</v>
      </c>
      <c r="B10" s="118" t="s">
        <v>677</v>
      </c>
      <c r="C10" s="109"/>
      <c r="D10" s="109"/>
      <c r="E10" s="109">
        <v>0.18077140753927909</v>
      </c>
      <c r="F10" s="109"/>
      <c r="G10" s="109"/>
      <c r="H10" s="109"/>
      <c r="I10" s="102"/>
      <c r="J10" s="109"/>
      <c r="K10" s="109"/>
      <c r="L10" s="94"/>
      <c r="M10" s="94"/>
      <c r="N10" s="94"/>
      <c r="O10" s="94">
        <v>8.4298927510303698E-2</v>
      </c>
      <c r="P10" s="94"/>
      <c r="Q10" s="94"/>
    </row>
    <row r="11" spans="1:19">
      <c r="A11" s="1054"/>
      <c r="B11" s="118" t="s">
        <v>678</v>
      </c>
      <c r="C11" s="109"/>
      <c r="D11" s="109"/>
      <c r="E11" s="109">
        <v>37.264918948784938</v>
      </c>
      <c r="F11" s="109"/>
      <c r="G11" s="109"/>
      <c r="H11" s="109"/>
      <c r="I11" s="102"/>
      <c r="J11" s="109"/>
      <c r="K11" s="109"/>
      <c r="L11" s="94"/>
      <c r="M11" s="94"/>
      <c r="N11" s="94"/>
      <c r="O11" s="94">
        <v>19.21891458539816</v>
      </c>
      <c r="P11" s="94"/>
      <c r="Q11" s="94"/>
    </row>
    <row r="12" spans="1:19">
      <c r="A12" s="1055"/>
      <c r="B12" s="118" t="s">
        <v>679</v>
      </c>
      <c r="C12" s="109"/>
      <c r="D12" s="109"/>
      <c r="E12" s="109">
        <v>48.509808323405281</v>
      </c>
      <c r="F12" s="109"/>
      <c r="G12" s="109"/>
      <c r="H12" s="109"/>
      <c r="I12" s="102"/>
      <c r="J12" s="109"/>
      <c r="K12" s="109"/>
      <c r="L12" s="94"/>
      <c r="M12" s="94"/>
      <c r="N12" s="94"/>
      <c r="O12" s="94">
        <v>43.862480961516411</v>
      </c>
      <c r="P12" s="94"/>
      <c r="Q12" s="94"/>
    </row>
    <row r="13" spans="1:19">
      <c r="A13" s="922" t="s">
        <v>189</v>
      </c>
      <c r="B13" s="118" t="s">
        <v>677</v>
      </c>
      <c r="C13" s="109">
        <v>0.39200000000000002</v>
      </c>
      <c r="D13" s="109"/>
      <c r="E13" s="109"/>
      <c r="F13" s="109"/>
      <c r="G13" s="109">
        <v>0.38901683688163757</v>
      </c>
      <c r="H13" s="109"/>
      <c r="I13" s="109"/>
      <c r="J13" s="109"/>
      <c r="K13" s="109">
        <v>0.33118873944572241</v>
      </c>
      <c r="L13" s="94"/>
      <c r="M13" s="94"/>
      <c r="N13" s="94"/>
      <c r="O13" s="100"/>
      <c r="P13" s="94"/>
      <c r="Q13" s="94"/>
    </row>
    <row r="14" spans="1:19">
      <c r="A14" s="923"/>
      <c r="B14" s="118" t="s">
        <v>678</v>
      </c>
      <c r="C14" s="109">
        <v>74</v>
      </c>
      <c r="D14" s="109"/>
      <c r="E14" s="109"/>
      <c r="F14" s="109"/>
      <c r="G14" s="109">
        <v>74.047166109085083</v>
      </c>
      <c r="H14" s="109"/>
      <c r="I14" s="109"/>
      <c r="J14" s="109"/>
      <c r="K14" s="109">
        <v>64.517979637148159</v>
      </c>
      <c r="L14" s="94"/>
      <c r="M14" s="94"/>
      <c r="N14" s="94"/>
      <c r="O14" s="100"/>
      <c r="P14" s="94"/>
      <c r="Q14" s="94"/>
    </row>
    <row r="15" spans="1:19">
      <c r="A15" s="924"/>
      <c r="B15" s="118" t="s">
        <v>679</v>
      </c>
      <c r="C15" s="109">
        <v>53</v>
      </c>
      <c r="D15" s="109"/>
      <c r="E15" s="109"/>
      <c r="F15" s="109"/>
      <c r="G15" s="109">
        <v>52.536356449127197</v>
      </c>
      <c r="H15" s="109"/>
      <c r="I15" s="109"/>
      <c r="J15" s="109"/>
      <c r="K15" s="109">
        <v>51.332782165272683</v>
      </c>
      <c r="L15" s="94"/>
      <c r="M15" s="94"/>
      <c r="N15" s="94"/>
      <c r="O15" s="100"/>
      <c r="P15" s="94"/>
      <c r="Q15" s="94"/>
    </row>
    <row r="16" spans="1:19">
      <c r="A16" s="922" t="s">
        <v>172</v>
      </c>
      <c r="B16" s="118" t="s">
        <v>677</v>
      </c>
      <c r="C16" s="109">
        <v>8.5999999999999993E-2</v>
      </c>
      <c r="D16" s="109"/>
      <c r="E16" s="109"/>
      <c r="F16" s="109"/>
      <c r="G16" s="109"/>
      <c r="H16" s="109"/>
      <c r="I16" s="109"/>
      <c r="J16" s="109"/>
      <c r="K16" s="109"/>
      <c r="L16" s="94"/>
      <c r="M16" s="94"/>
      <c r="N16" s="94"/>
      <c r="O16" s="109">
        <v>3.2648794891462302E-2</v>
      </c>
      <c r="P16" s="94"/>
      <c r="Q16" s="94"/>
    </row>
    <row r="17" spans="1:17">
      <c r="A17" s="923"/>
      <c r="B17" s="118" t="s">
        <v>678</v>
      </c>
      <c r="C17" s="109">
        <v>20.399999999999999</v>
      </c>
      <c r="D17" s="109"/>
      <c r="E17" s="109"/>
      <c r="F17" s="109"/>
      <c r="G17" s="109"/>
      <c r="H17" s="109"/>
      <c r="I17" s="109"/>
      <c r="J17" s="109"/>
      <c r="K17" s="109"/>
      <c r="L17" s="94"/>
      <c r="M17" s="94"/>
      <c r="N17" s="94"/>
      <c r="O17" s="109">
        <v>7.8989944947168098</v>
      </c>
      <c r="P17" s="94"/>
      <c r="Q17" s="94"/>
    </row>
    <row r="18" spans="1:17">
      <c r="A18" s="924"/>
      <c r="B18" s="118" t="s">
        <v>679</v>
      </c>
      <c r="C18" s="109">
        <v>41.9</v>
      </c>
      <c r="D18" s="109"/>
      <c r="E18" s="109"/>
      <c r="F18" s="109"/>
      <c r="G18" s="109"/>
      <c r="H18" s="109"/>
      <c r="I18" s="109"/>
      <c r="J18" s="109"/>
      <c r="K18" s="109"/>
      <c r="L18" s="94"/>
      <c r="M18" s="94"/>
      <c r="N18" s="94"/>
      <c r="O18" s="109">
        <v>41.332849280119447</v>
      </c>
      <c r="P18" s="94"/>
      <c r="Q18" s="94"/>
    </row>
    <row r="19" spans="1:17">
      <c r="A19" s="922" t="s">
        <v>173</v>
      </c>
      <c r="B19" s="118" t="s">
        <v>677</v>
      </c>
      <c r="C19" s="109"/>
      <c r="D19" s="109"/>
      <c r="E19" s="109"/>
      <c r="F19" s="109"/>
      <c r="G19" s="109">
        <v>0.14579296112060547</v>
      </c>
      <c r="H19" s="109"/>
      <c r="I19" s="109"/>
      <c r="J19" s="109"/>
      <c r="K19" s="109">
        <v>8.4359192356912999E-2</v>
      </c>
      <c r="L19" s="94"/>
      <c r="M19" s="94"/>
      <c r="N19" s="94"/>
      <c r="O19" s="100"/>
      <c r="P19" s="94"/>
      <c r="Q19" s="94">
        <v>0.1060471532403707</v>
      </c>
    </row>
    <row r="20" spans="1:17">
      <c r="A20" s="923"/>
      <c r="B20" s="118" t="s">
        <v>678</v>
      </c>
      <c r="C20" s="109"/>
      <c r="D20" s="109"/>
      <c r="E20" s="109"/>
      <c r="F20" s="109"/>
      <c r="G20" s="109">
        <v>33.573231101036072</v>
      </c>
      <c r="H20" s="109"/>
      <c r="I20" s="109"/>
      <c r="J20" s="109"/>
      <c r="K20" s="109">
        <v>19.60454173034562</v>
      </c>
      <c r="L20" s="94"/>
      <c r="M20" s="94"/>
      <c r="N20" s="94"/>
      <c r="O20" s="100"/>
      <c r="P20" s="94"/>
      <c r="Q20" s="94">
        <v>25.03596934316235</v>
      </c>
    </row>
    <row r="21" spans="1:17">
      <c r="A21" s="924"/>
      <c r="B21" s="118" t="s">
        <v>679</v>
      </c>
      <c r="C21" s="109"/>
      <c r="D21" s="109"/>
      <c r="E21" s="109"/>
      <c r="F21" s="109"/>
      <c r="G21" s="109">
        <v>43.425360321998596</v>
      </c>
      <c r="H21" s="109"/>
      <c r="I21" s="109"/>
      <c r="J21" s="109"/>
      <c r="K21" s="109">
        <v>43.030433211470807</v>
      </c>
      <c r="L21" s="94"/>
      <c r="M21" s="94"/>
      <c r="N21" s="94"/>
      <c r="O21" s="100"/>
      <c r="P21" s="94"/>
      <c r="Q21" s="94">
        <v>42.357917836855641</v>
      </c>
    </row>
    <row r="22" spans="1:17">
      <c r="A22" s="922" t="s">
        <v>174</v>
      </c>
      <c r="B22" s="118" t="s">
        <v>677</v>
      </c>
      <c r="C22" s="109"/>
      <c r="D22" s="109"/>
      <c r="E22" s="109"/>
      <c r="F22" s="109"/>
      <c r="G22" s="109"/>
      <c r="H22" s="109"/>
      <c r="I22" s="109"/>
      <c r="J22" s="109"/>
      <c r="K22" s="109">
        <v>0.38397446035328969</v>
      </c>
      <c r="L22" s="94"/>
      <c r="M22" s="94"/>
      <c r="N22" s="94">
        <v>0.38592741175805351</v>
      </c>
      <c r="O22" s="100"/>
      <c r="P22" s="94"/>
      <c r="Q22" s="94"/>
    </row>
    <row r="23" spans="1:17">
      <c r="A23" s="923"/>
      <c r="B23" s="118" t="s">
        <v>678</v>
      </c>
      <c r="C23" s="109"/>
      <c r="D23" s="109"/>
      <c r="E23" s="109"/>
      <c r="F23" s="109"/>
      <c r="G23" s="109"/>
      <c r="H23" s="109"/>
      <c r="I23" s="109"/>
      <c r="J23" s="109"/>
      <c r="K23" s="109">
        <v>69.07832369150799</v>
      </c>
      <c r="L23" s="94"/>
      <c r="M23" s="94"/>
      <c r="N23" s="94">
        <v>68.418861844844443</v>
      </c>
      <c r="O23" s="100"/>
      <c r="P23" s="94"/>
      <c r="Q23" s="94"/>
    </row>
    <row r="24" spans="1:17">
      <c r="A24" s="924"/>
      <c r="B24" s="118" t="s">
        <v>679</v>
      </c>
      <c r="C24" s="109"/>
      <c r="D24" s="109"/>
      <c r="E24" s="109"/>
      <c r="F24" s="109"/>
      <c r="G24" s="109"/>
      <c r="H24" s="109"/>
      <c r="I24" s="109"/>
      <c r="J24" s="109"/>
      <c r="K24" s="109">
        <v>55.585376111333275</v>
      </c>
      <c r="L24" s="94"/>
      <c r="M24" s="94"/>
      <c r="N24" s="94">
        <v>56.406581657735408</v>
      </c>
      <c r="O24" s="100"/>
      <c r="P24" s="94"/>
      <c r="Q24" s="94"/>
    </row>
    <row r="25" spans="1:17">
      <c r="A25" s="922" t="s">
        <v>175</v>
      </c>
      <c r="B25" s="118" t="s">
        <v>677</v>
      </c>
      <c r="C25" s="109">
        <v>0.33400000000000002</v>
      </c>
      <c r="D25" s="109"/>
      <c r="E25" s="109"/>
      <c r="F25" s="109">
        <v>0.26533859999999998</v>
      </c>
      <c r="G25" s="109"/>
      <c r="H25" s="109"/>
      <c r="I25" s="109">
        <v>0.25232512534004531</v>
      </c>
      <c r="J25" s="109"/>
      <c r="K25" s="109"/>
      <c r="L25" s="94"/>
      <c r="M25" s="94">
        <v>0.23109520423577251</v>
      </c>
      <c r="N25" s="94"/>
      <c r="O25" s="100"/>
      <c r="P25" s="94"/>
      <c r="Q25" s="94"/>
    </row>
    <row r="26" spans="1:17">
      <c r="A26" s="923"/>
      <c r="B26" s="118" t="s">
        <v>678</v>
      </c>
      <c r="C26" s="109">
        <v>66.7</v>
      </c>
      <c r="D26" s="109"/>
      <c r="E26" s="109"/>
      <c r="F26" s="109">
        <v>56.00553</v>
      </c>
      <c r="G26" s="109"/>
      <c r="H26" s="109"/>
      <c r="I26" s="109">
        <v>54.246943768716619</v>
      </c>
      <c r="J26" s="109"/>
      <c r="K26" s="109"/>
      <c r="L26" s="94"/>
      <c r="M26" s="94">
        <v>49.88338698463221</v>
      </c>
      <c r="N26" s="94"/>
      <c r="O26" s="100"/>
      <c r="P26" s="94"/>
      <c r="Q26" s="94"/>
    </row>
    <row r="27" spans="1:17">
      <c r="A27" s="924"/>
      <c r="B27" s="118" t="s">
        <v>679</v>
      </c>
      <c r="C27" s="109">
        <v>50.1</v>
      </c>
      <c r="D27" s="109"/>
      <c r="E27" s="109"/>
      <c r="F27" s="109">
        <v>47.377220000000001</v>
      </c>
      <c r="G27" s="109"/>
      <c r="H27" s="109"/>
      <c r="I27" s="109">
        <v>46.514164266256302</v>
      </c>
      <c r="J27" s="109"/>
      <c r="K27" s="109"/>
      <c r="L27" s="94"/>
      <c r="M27" s="94">
        <v>46.327087674894052</v>
      </c>
      <c r="N27" s="94"/>
      <c r="O27" s="100"/>
      <c r="P27" s="94"/>
      <c r="Q27" s="94"/>
    </row>
    <row r="28" spans="1:17">
      <c r="A28" s="922" t="s">
        <v>176</v>
      </c>
      <c r="B28" s="118" t="s">
        <v>677</v>
      </c>
      <c r="C28" s="109"/>
      <c r="D28" s="109"/>
      <c r="E28" s="109"/>
      <c r="F28" s="109"/>
      <c r="G28" s="109"/>
      <c r="H28" s="109"/>
      <c r="I28" s="109"/>
      <c r="J28" s="109"/>
      <c r="K28" s="109"/>
      <c r="L28" s="94"/>
      <c r="M28" s="94"/>
      <c r="N28" s="94"/>
      <c r="O28" s="100"/>
      <c r="P28" s="94"/>
      <c r="Q28" s="94"/>
    </row>
    <row r="29" spans="1:17">
      <c r="A29" s="923"/>
      <c r="B29" s="118" t="s">
        <v>678</v>
      </c>
      <c r="C29" s="109"/>
      <c r="D29" s="109"/>
      <c r="E29" s="109"/>
      <c r="F29" s="109"/>
      <c r="G29" s="109"/>
      <c r="H29" s="109"/>
      <c r="I29" s="109"/>
      <c r="J29" s="109"/>
      <c r="K29" s="109"/>
      <c r="L29" s="94"/>
      <c r="M29" s="94"/>
      <c r="N29" s="94"/>
      <c r="O29" s="100"/>
      <c r="P29" s="94"/>
      <c r="Q29" s="94"/>
    </row>
    <row r="30" spans="1:17">
      <c r="A30" s="924"/>
      <c r="B30" s="118" t="s">
        <v>679</v>
      </c>
      <c r="C30" s="109"/>
      <c r="D30" s="109"/>
      <c r="E30" s="109"/>
      <c r="F30" s="109"/>
      <c r="G30" s="109"/>
      <c r="H30" s="109"/>
      <c r="I30" s="109"/>
      <c r="J30" s="109"/>
      <c r="K30" s="109"/>
      <c r="L30" s="94"/>
      <c r="M30" s="94"/>
      <c r="N30" s="94"/>
      <c r="O30" s="100"/>
      <c r="P30" s="94"/>
      <c r="Q30" s="94"/>
    </row>
    <row r="31" spans="1:17">
      <c r="A31" s="922" t="s">
        <v>177</v>
      </c>
      <c r="B31" s="118" t="s">
        <v>677</v>
      </c>
      <c r="C31" s="109"/>
      <c r="D31" s="109">
        <v>0.41695541532850938</v>
      </c>
      <c r="E31" s="109"/>
      <c r="F31" s="109"/>
      <c r="G31" s="109"/>
      <c r="H31" s="109"/>
      <c r="I31" s="109"/>
      <c r="J31" s="109"/>
      <c r="K31" s="109"/>
      <c r="L31" s="94"/>
      <c r="M31" s="94">
        <v>0.37156449771930022</v>
      </c>
      <c r="N31" s="94"/>
      <c r="O31" s="100"/>
      <c r="P31" s="94">
        <v>0.33437393480643918</v>
      </c>
      <c r="Q31" s="94"/>
    </row>
    <row r="32" spans="1:17">
      <c r="A32" s="923"/>
      <c r="B32" s="118" t="s">
        <v>678</v>
      </c>
      <c r="C32" s="109"/>
      <c r="D32" s="109">
        <v>73.136586625705931</v>
      </c>
      <c r="E32" s="109"/>
      <c r="F32" s="109"/>
      <c r="G32" s="109"/>
      <c r="H32" s="109"/>
      <c r="I32" s="109"/>
      <c r="J32" s="109"/>
      <c r="K32" s="109"/>
      <c r="L32" s="94"/>
      <c r="M32" s="94">
        <v>61.933222088710174</v>
      </c>
      <c r="N32" s="94"/>
      <c r="O32" s="100"/>
      <c r="P32" s="94">
        <v>60.671295201441268</v>
      </c>
      <c r="Q32" s="94"/>
    </row>
    <row r="33" spans="1:17">
      <c r="A33" s="924"/>
      <c r="B33" s="118" t="s">
        <v>679</v>
      </c>
      <c r="C33" s="109"/>
      <c r="D33" s="109">
        <v>57.010510684943341</v>
      </c>
      <c r="E33" s="109"/>
      <c r="F33" s="109"/>
      <c r="G33" s="109"/>
      <c r="H33" s="109"/>
      <c r="I33" s="109"/>
      <c r="J33" s="109"/>
      <c r="K33" s="109"/>
      <c r="L33" s="94"/>
      <c r="M33" s="94">
        <v>59.994375423757077</v>
      </c>
      <c r="N33" s="94"/>
      <c r="O33" s="100"/>
      <c r="P33" s="94">
        <v>55.112377887475205</v>
      </c>
      <c r="Q33" s="94"/>
    </row>
    <row r="34" spans="1:17">
      <c r="A34" s="922" t="s">
        <v>278</v>
      </c>
      <c r="B34" s="118" t="s">
        <v>677</v>
      </c>
      <c r="C34" s="109"/>
      <c r="D34" s="109"/>
      <c r="E34" s="109"/>
      <c r="F34" s="109">
        <v>0.18473453740519261</v>
      </c>
      <c r="G34" s="109"/>
      <c r="H34" s="109"/>
      <c r="I34" s="109"/>
      <c r="J34" s="109"/>
      <c r="K34" s="109"/>
      <c r="L34" s="94"/>
      <c r="M34" s="94"/>
      <c r="N34" s="94"/>
      <c r="O34" s="100"/>
      <c r="P34" s="94"/>
      <c r="Q34" s="94"/>
    </row>
    <row r="35" spans="1:17">
      <c r="A35" s="923"/>
      <c r="B35" s="118" t="s">
        <v>678</v>
      </c>
      <c r="C35" s="109"/>
      <c r="D35" s="109"/>
      <c r="E35" s="109"/>
      <c r="F35" s="109">
        <v>40.881010832160591</v>
      </c>
      <c r="G35" s="109"/>
      <c r="H35" s="109"/>
      <c r="I35" s="109"/>
      <c r="J35" s="109"/>
      <c r="K35" s="109"/>
      <c r="L35" s="94"/>
      <c r="M35" s="94"/>
      <c r="N35" s="94"/>
      <c r="O35" s="100"/>
      <c r="P35" s="94"/>
      <c r="Q35" s="94"/>
    </row>
    <row r="36" spans="1:17">
      <c r="A36" s="924"/>
      <c r="B36" s="118" t="s">
        <v>679</v>
      </c>
      <c r="C36" s="109"/>
      <c r="D36" s="109"/>
      <c r="E36" s="109"/>
      <c r="F36" s="109">
        <v>45.188348733261805</v>
      </c>
      <c r="G36" s="109"/>
      <c r="H36" s="109"/>
      <c r="I36" s="109"/>
      <c r="J36" s="109"/>
      <c r="K36" s="109"/>
      <c r="L36" s="94"/>
      <c r="M36" s="94"/>
      <c r="N36" s="94"/>
      <c r="O36" s="100"/>
      <c r="P36" s="94"/>
      <c r="Q36" s="94"/>
    </row>
    <row r="37" spans="1:17">
      <c r="A37" s="922" t="s">
        <v>179</v>
      </c>
      <c r="B37" s="118" t="s">
        <v>677</v>
      </c>
      <c r="C37" s="109"/>
      <c r="D37" s="109"/>
      <c r="E37" s="109"/>
      <c r="F37" s="109"/>
      <c r="G37" s="109"/>
      <c r="H37" s="109"/>
      <c r="I37" s="109"/>
      <c r="J37" s="109"/>
      <c r="K37" s="109"/>
      <c r="L37" s="94">
        <v>2.9634609735534E-3</v>
      </c>
      <c r="M37" s="94"/>
      <c r="N37" s="94"/>
      <c r="O37" s="100"/>
      <c r="P37" s="94"/>
      <c r="Q37" s="94"/>
    </row>
    <row r="38" spans="1:17">
      <c r="A38" s="923"/>
      <c r="B38" s="118" t="s">
        <v>678</v>
      </c>
      <c r="C38" s="109"/>
      <c r="D38" s="109"/>
      <c r="E38" s="109"/>
      <c r="F38" s="109"/>
      <c r="G38" s="109"/>
      <c r="H38" s="109"/>
      <c r="I38" s="109"/>
      <c r="J38" s="109"/>
      <c r="K38" s="109"/>
      <c r="L38" s="94">
        <v>0.86575757857124003</v>
      </c>
      <c r="M38" s="94"/>
      <c r="N38" s="94"/>
      <c r="O38" s="100"/>
      <c r="P38" s="94"/>
      <c r="Q38" s="94"/>
    </row>
    <row r="39" spans="1:17">
      <c r="A39" s="924"/>
      <c r="B39" s="118" t="s">
        <v>679</v>
      </c>
      <c r="C39" s="109"/>
      <c r="D39" s="109"/>
      <c r="E39" s="109"/>
      <c r="F39" s="109"/>
      <c r="G39" s="109"/>
      <c r="H39" s="109"/>
      <c r="I39" s="109"/>
      <c r="J39" s="109"/>
      <c r="K39" s="109"/>
      <c r="L39" s="94">
        <v>34.229685617583513</v>
      </c>
      <c r="M39" s="94"/>
      <c r="N39" s="94"/>
      <c r="O39" s="100"/>
      <c r="P39" s="94"/>
      <c r="Q39" s="94"/>
    </row>
    <row r="40" spans="1:17">
      <c r="A40" s="922" t="s">
        <v>180</v>
      </c>
      <c r="B40" s="118" t="s">
        <v>677</v>
      </c>
      <c r="C40" s="109"/>
      <c r="D40" s="109"/>
      <c r="E40" s="109">
        <v>4.3794E-2</v>
      </c>
      <c r="F40" s="109"/>
      <c r="G40" s="109">
        <v>2.1474085748195648E-2</v>
      </c>
      <c r="H40" s="109"/>
      <c r="I40" s="109">
        <v>2.4890643297786001E-2</v>
      </c>
      <c r="J40" s="109"/>
      <c r="K40" s="109"/>
      <c r="L40" s="94"/>
      <c r="M40" s="94"/>
      <c r="N40" s="94"/>
      <c r="O40" s="100"/>
      <c r="P40" s="94"/>
      <c r="Q40" s="94"/>
    </row>
    <row r="41" spans="1:17">
      <c r="A41" s="923"/>
      <c r="B41" s="118" t="s">
        <v>678</v>
      </c>
      <c r="C41" s="109"/>
      <c r="D41" s="109"/>
      <c r="E41" s="109">
        <v>11.099729999999999</v>
      </c>
      <c r="F41" s="109"/>
      <c r="G41" s="109">
        <v>5.5910743772983551</v>
      </c>
      <c r="H41" s="109"/>
      <c r="I41" s="109">
        <v>6.2568817040567506</v>
      </c>
      <c r="J41" s="109"/>
      <c r="K41" s="109"/>
      <c r="L41" s="94"/>
      <c r="M41" s="94"/>
      <c r="N41" s="94"/>
      <c r="O41" s="100"/>
      <c r="P41" s="94"/>
      <c r="Q41" s="94"/>
    </row>
    <row r="42" spans="1:17">
      <c r="A42" s="924"/>
      <c r="B42" s="118" t="s">
        <v>679</v>
      </c>
      <c r="C42" s="109"/>
      <c r="D42" s="109"/>
      <c r="E42" s="109">
        <v>39.455179999999999</v>
      </c>
      <c r="F42" s="109"/>
      <c r="G42" s="109">
        <v>38.407799601554871</v>
      </c>
      <c r="H42" s="109"/>
      <c r="I42" s="109">
        <v>39.781227255180021</v>
      </c>
      <c r="J42" s="109"/>
      <c r="K42" s="109"/>
      <c r="L42" s="94"/>
      <c r="M42" s="94"/>
      <c r="N42" s="94"/>
      <c r="O42" s="100"/>
      <c r="P42" s="94"/>
      <c r="Q42" s="94"/>
    </row>
    <row r="43" spans="1:17">
      <c r="A43" s="922" t="s">
        <v>190</v>
      </c>
      <c r="B43" s="118" t="s">
        <v>677</v>
      </c>
      <c r="C43" s="109">
        <v>0.33200000000000002</v>
      </c>
      <c r="D43" s="109"/>
      <c r="E43" s="109"/>
      <c r="F43" s="109"/>
      <c r="G43" s="109"/>
      <c r="H43" s="109"/>
      <c r="I43" s="109">
        <v>0.28417931345467867</v>
      </c>
      <c r="J43" s="109"/>
      <c r="K43" s="109"/>
      <c r="L43" s="94"/>
      <c r="M43" s="94"/>
      <c r="N43" s="94"/>
      <c r="O43" s="94">
        <v>0.22133658138274501</v>
      </c>
      <c r="P43" s="94"/>
      <c r="Q43" s="94"/>
    </row>
    <row r="44" spans="1:17">
      <c r="A44" s="923"/>
      <c r="B44" s="118" t="s">
        <v>678</v>
      </c>
      <c r="C44" s="109">
        <v>65.599999999999994</v>
      </c>
      <c r="D44" s="109"/>
      <c r="E44" s="109"/>
      <c r="F44" s="109"/>
      <c r="G44" s="109"/>
      <c r="H44" s="109"/>
      <c r="I44" s="109">
        <v>57.067727112238444</v>
      </c>
      <c r="J44" s="109"/>
      <c r="K44" s="109"/>
      <c r="L44" s="94"/>
      <c r="M44" s="94"/>
      <c r="N44" s="94"/>
      <c r="O44" s="94">
        <v>47.215373737532282</v>
      </c>
      <c r="P44" s="94"/>
      <c r="Q44" s="94"/>
    </row>
    <row r="45" spans="1:17">
      <c r="A45" s="924"/>
      <c r="B45" s="118" t="s">
        <v>679</v>
      </c>
      <c r="C45" s="109">
        <v>50.7</v>
      </c>
      <c r="D45" s="109"/>
      <c r="E45" s="109"/>
      <c r="F45" s="109"/>
      <c r="G45" s="109"/>
      <c r="H45" s="109"/>
      <c r="I45" s="109">
        <v>49.796851536730507</v>
      </c>
      <c r="J45" s="109"/>
      <c r="K45" s="109"/>
      <c r="L45" s="94"/>
      <c r="M45" s="94"/>
      <c r="N45" s="94"/>
      <c r="O45" s="94">
        <v>46.878074631611128</v>
      </c>
      <c r="P45" s="94"/>
      <c r="Q45" s="94"/>
    </row>
    <row r="46" spans="1:17">
      <c r="A46" s="922" t="s">
        <v>182</v>
      </c>
      <c r="B46" s="118" t="s">
        <v>677</v>
      </c>
      <c r="C46" s="109"/>
      <c r="D46" s="109"/>
      <c r="E46" s="109"/>
      <c r="F46" s="109"/>
      <c r="G46" s="109">
        <v>0.26134052872657776</v>
      </c>
      <c r="H46" s="109"/>
      <c r="I46" s="109"/>
      <c r="J46" s="109"/>
      <c r="K46" s="109">
        <v>0.23168507615717429</v>
      </c>
      <c r="L46" s="94"/>
      <c r="M46" s="94"/>
      <c r="N46" s="94"/>
      <c r="O46" s="100"/>
      <c r="P46" s="94"/>
      <c r="Q46" s="94"/>
    </row>
    <row r="47" spans="1:17">
      <c r="A47" s="923"/>
      <c r="B47" s="118" t="s">
        <v>678</v>
      </c>
      <c r="C47" s="109"/>
      <c r="D47" s="109"/>
      <c r="E47" s="109"/>
      <c r="F47" s="109"/>
      <c r="G47" s="109">
        <v>53.243720531463623</v>
      </c>
      <c r="H47" s="109"/>
      <c r="I47" s="109"/>
      <c r="J47" s="109"/>
      <c r="K47" s="109">
        <v>47.906130544873598</v>
      </c>
      <c r="L47" s="94"/>
      <c r="M47" s="94"/>
      <c r="N47" s="94"/>
      <c r="O47" s="100"/>
      <c r="P47" s="94"/>
      <c r="Q47" s="94"/>
    </row>
    <row r="48" spans="1:17">
      <c r="A48" s="924"/>
      <c r="B48" s="118" t="s">
        <v>679</v>
      </c>
      <c r="C48" s="109"/>
      <c r="D48" s="109"/>
      <c r="E48" s="109"/>
      <c r="F48" s="109"/>
      <c r="G48" s="109">
        <v>49.083819985389709</v>
      </c>
      <c r="H48" s="109"/>
      <c r="I48" s="109"/>
      <c r="J48" s="109"/>
      <c r="K48" s="109">
        <v>48.362302177621153</v>
      </c>
      <c r="L48" s="94"/>
      <c r="M48" s="94"/>
      <c r="N48" s="94"/>
      <c r="O48" s="100"/>
      <c r="P48" s="94"/>
      <c r="Q48" s="94"/>
    </row>
    <row r="49" spans="1:17">
      <c r="A49" s="922" t="s">
        <v>279</v>
      </c>
      <c r="B49" s="118" t="s">
        <v>677</v>
      </c>
      <c r="C49" s="109"/>
      <c r="D49" s="109">
        <v>0.17199999999999999</v>
      </c>
      <c r="E49" s="109"/>
      <c r="F49" s="109"/>
      <c r="G49" s="109">
        <v>0.12687319999999999</v>
      </c>
      <c r="H49" s="109">
        <v>0.13651253283023834</v>
      </c>
      <c r="I49" s="109"/>
      <c r="J49" s="109"/>
      <c r="K49" s="109"/>
      <c r="L49" s="94">
        <v>0.1099417871561484</v>
      </c>
      <c r="M49" s="94"/>
      <c r="N49" s="94"/>
      <c r="O49" s="100"/>
      <c r="P49" s="94"/>
      <c r="Q49" s="94"/>
    </row>
    <row r="50" spans="1:17">
      <c r="A50" s="923"/>
      <c r="B50" s="118" t="s">
        <v>678</v>
      </c>
      <c r="C50" s="109"/>
      <c r="D50" s="109">
        <v>39.1</v>
      </c>
      <c r="E50" s="109"/>
      <c r="F50" s="109"/>
      <c r="G50" s="109">
        <v>29.71416</v>
      </c>
      <c r="H50" s="109">
        <v>31.802165508270264</v>
      </c>
      <c r="I50" s="109"/>
      <c r="J50" s="109"/>
      <c r="K50" s="109"/>
      <c r="L50" s="94">
        <v>25.800038348902749</v>
      </c>
      <c r="M50" s="94"/>
      <c r="N50" s="94"/>
      <c r="O50" s="100"/>
      <c r="P50" s="94"/>
      <c r="Q50" s="94"/>
    </row>
    <row r="51" spans="1:17">
      <c r="A51" s="924"/>
      <c r="B51" s="118" t="s">
        <v>679</v>
      </c>
      <c r="C51" s="109"/>
      <c r="D51" s="109">
        <v>44</v>
      </c>
      <c r="E51" s="109"/>
      <c r="F51" s="109"/>
      <c r="G51" s="109">
        <v>42.697879999999998</v>
      </c>
      <c r="H51" s="109">
        <v>42.925545573234558</v>
      </c>
      <c r="I51" s="109"/>
      <c r="J51" s="109"/>
      <c r="K51" s="109"/>
      <c r="L51" s="94">
        <v>42.613032457304115</v>
      </c>
      <c r="M51" s="94"/>
      <c r="N51" s="94"/>
      <c r="O51" s="100"/>
      <c r="P51" s="94"/>
      <c r="Q51" s="94"/>
    </row>
    <row r="54" spans="1:17" s="51" customFormat="1">
      <c r="A54" s="1056" t="s">
        <v>680</v>
      </c>
      <c r="B54" s="1056"/>
    </row>
    <row r="55" spans="1:17" s="51" customFormat="1"/>
    <row r="56" spans="1:17" s="51" customFormat="1">
      <c r="A56" s="1056" t="s">
        <v>681</v>
      </c>
      <c r="B56" s="1056"/>
    </row>
    <row r="57" spans="1:17" s="51" customFormat="1"/>
    <row r="58" spans="1:17" s="51" customFormat="1">
      <c r="A58" s="51" t="s">
        <v>682</v>
      </c>
    </row>
    <row r="60" spans="1:17">
      <c r="A60" s="51" t="s">
        <v>185</v>
      </c>
    </row>
    <row r="61" spans="1:17">
      <c r="A61" s="150" t="s">
        <v>683</v>
      </c>
    </row>
  </sheetData>
  <mergeCells count="18">
    <mergeCell ref="A43:A45"/>
    <mergeCell ref="A46:A48"/>
    <mergeCell ref="A49:A51"/>
    <mergeCell ref="A54:B54"/>
    <mergeCell ref="A56:B56"/>
    <mergeCell ref="A4:A6"/>
    <mergeCell ref="A7:A9"/>
    <mergeCell ref="A40:A42"/>
    <mergeCell ref="A10:A12"/>
    <mergeCell ref="A13:A15"/>
    <mergeCell ref="A16:A18"/>
    <mergeCell ref="A19:A21"/>
    <mergeCell ref="A22:A24"/>
    <mergeCell ref="A25:A27"/>
    <mergeCell ref="A28:A30"/>
    <mergeCell ref="A31:A33"/>
    <mergeCell ref="A34:A36"/>
    <mergeCell ref="A37:A39"/>
  </mergeCells>
  <hyperlinks>
    <hyperlink ref="S4" location="'TC3'!A1" display="Back to Content Page" xr:uid="{88FDC500-8F54-433C-9ABE-88BAEC42E172}"/>
  </hyperlinks>
  <printOptions horizontalCentered="1" verticalCentered="1"/>
  <pageMargins left="0.7" right="0.7" top="0.75" bottom="0.75" header="0.3" footer="0.3"/>
  <pageSetup scale="91" firstPageNumber="14" orientation="landscape" r:id="rId1"/>
  <headerFooter>
    <oddFooter>&amp;C&amp;P</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C8:L9"/>
  <sheetViews>
    <sheetView topLeftCell="B1" workbookViewId="0">
      <selection activeCell="A15" sqref="A15"/>
    </sheetView>
  </sheetViews>
  <sheetFormatPr defaultColWidth="9.21875" defaultRowHeight="14.4"/>
  <cols>
    <col min="3" max="3" width="9.77734375" customWidth="1"/>
  </cols>
  <sheetData>
    <row r="8" spans="3:12" ht="58.8">
      <c r="C8" s="863">
        <v>4</v>
      </c>
      <c r="D8" s="863"/>
      <c r="E8" s="863"/>
      <c r="F8" s="863"/>
      <c r="G8" s="863"/>
      <c r="H8" s="863"/>
      <c r="I8" s="863"/>
      <c r="J8" s="863"/>
      <c r="K8" s="863"/>
      <c r="L8" s="863"/>
    </row>
    <row r="9" spans="3:12" ht="58.8">
      <c r="C9" s="863" t="s">
        <v>684</v>
      </c>
      <c r="D9" s="863"/>
      <c r="E9" s="863"/>
      <c r="F9" s="863"/>
      <c r="G9" s="863"/>
      <c r="H9" s="863"/>
      <c r="I9" s="863"/>
      <c r="J9" s="863"/>
      <c r="K9" s="863"/>
      <c r="L9" s="863"/>
    </row>
  </sheetData>
  <mergeCells count="2">
    <mergeCell ref="C8:L8"/>
    <mergeCell ref="C9:L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AN33"/>
  <sheetViews>
    <sheetView topLeftCell="J1" zoomScaleNormal="100" workbookViewId="0">
      <selection activeCell="R3" sqref="R3"/>
    </sheetView>
  </sheetViews>
  <sheetFormatPr defaultColWidth="9.21875" defaultRowHeight="14.4"/>
  <cols>
    <col min="1" max="1" width="38" style="13" customWidth="1"/>
    <col min="2" max="12" width="10.77734375" style="13" customWidth="1"/>
    <col min="13" max="13" width="8.77734375" style="13" customWidth="1"/>
    <col min="14" max="14" width="7.5546875" style="13" customWidth="1"/>
    <col min="15" max="15" width="7.44140625" style="13" customWidth="1"/>
    <col min="16" max="16" width="8.44140625" style="13" customWidth="1"/>
    <col min="17" max="17" width="7" style="13" customWidth="1"/>
    <col min="18" max="18" width="8.77734375" style="13" customWidth="1"/>
    <col min="19" max="19" width="8.21875" style="13" customWidth="1"/>
    <col min="20" max="20" width="7.77734375" style="13" customWidth="1"/>
    <col min="21" max="21" width="9" style="13" customWidth="1"/>
    <col min="22" max="31" width="7" style="13" customWidth="1"/>
    <col min="32" max="32" width="16.5546875" style="13" customWidth="1"/>
    <col min="33" max="34" width="13.77734375" style="13" customWidth="1"/>
    <col min="35" max="36" width="7" customWidth="1"/>
    <col min="37" max="37" width="7" style="13" customWidth="1"/>
    <col min="40" max="16384" width="9.21875" style="13"/>
  </cols>
  <sheetData>
    <row r="1" spans="1:40" s="14" customFormat="1" ht="22.5" customHeight="1">
      <c r="A1" s="38" t="s">
        <v>805</v>
      </c>
      <c r="B1" s="22"/>
      <c r="C1" s="22"/>
      <c r="D1" s="22"/>
      <c r="E1" s="22"/>
      <c r="F1" s="22"/>
      <c r="G1" s="22"/>
      <c r="H1" s="22"/>
      <c r="I1" s="22"/>
      <c r="J1" s="22"/>
      <c r="K1" s="22"/>
      <c r="L1" s="22"/>
      <c r="M1" s="356"/>
      <c r="N1" s="356"/>
      <c r="O1" s="356"/>
      <c r="P1" s="356"/>
      <c r="Q1" s="356"/>
      <c r="R1" s="356"/>
      <c r="S1" s="356"/>
      <c r="T1" s="356"/>
      <c r="U1" s="356"/>
      <c r="V1" s="356"/>
      <c r="W1" s="356"/>
      <c r="X1" s="356"/>
      <c r="Y1" s="22"/>
      <c r="Z1" s="22"/>
      <c r="AA1" s="356"/>
      <c r="AB1" s="356"/>
      <c r="AC1" s="356"/>
      <c r="AD1" s="22"/>
      <c r="AE1" s="22"/>
      <c r="AF1" s="356"/>
      <c r="AG1" s="357"/>
      <c r="AH1" s="357"/>
      <c r="AI1" s="15"/>
      <c r="AJ1" s="15"/>
      <c r="AK1" s="22"/>
      <c r="AL1" s="15"/>
      <c r="AM1" s="19"/>
    </row>
    <row r="2" spans="1:40" s="14" customFormat="1" ht="15" thickBot="1">
      <c r="A2" s="38"/>
      <c r="B2" s="38" t="s">
        <v>76</v>
      </c>
      <c r="C2" s="38"/>
      <c r="D2" s="38"/>
      <c r="E2" s="38"/>
      <c r="F2" s="38"/>
      <c r="G2" s="38"/>
      <c r="H2" s="38"/>
      <c r="I2" s="38"/>
      <c r="J2" s="38"/>
      <c r="K2" s="38"/>
      <c r="L2" s="38"/>
      <c r="M2" s="356"/>
      <c r="N2" s="356"/>
      <c r="O2" s="356"/>
      <c r="P2" s="356"/>
      <c r="Q2" s="356"/>
      <c r="R2" s="356"/>
      <c r="S2" s="356"/>
      <c r="T2" s="356"/>
      <c r="U2" s="356"/>
      <c r="V2" s="356"/>
      <c r="W2" s="356"/>
      <c r="X2" s="356"/>
      <c r="Y2" s="38"/>
      <c r="Z2" s="38"/>
      <c r="AA2" s="356"/>
      <c r="AB2" s="356"/>
      <c r="AC2" s="356"/>
      <c r="AD2" s="38"/>
      <c r="AE2" s="38"/>
      <c r="AF2" s="356"/>
      <c r="AG2" s="357"/>
      <c r="AH2" s="357"/>
      <c r="AI2" s="15"/>
      <c r="AJ2" s="15"/>
      <c r="AK2" s="38"/>
      <c r="AL2" s="15"/>
      <c r="AM2" s="19"/>
    </row>
    <row r="3" spans="1:40" s="14" customFormat="1" ht="20.25" customHeight="1">
      <c r="A3" s="358" t="s">
        <v>187</v>
      </c>
      <c r="B3" s="359">
        <v>2010</v>
      </c>
      <c r="C3" s="360">
        <v>2011</v>
      </c>
      <c r="D3" s="360">
        <v>2012</v>
      </c>
      <c r="E3" s="360">
        <v>2013</v>
      </c>
      <c r="F3" s="360">
        <v>2014</v>
      </c>
      <c r="G3" s="360">
        <v>2015</v>
      </c>
      <c r="H3" s="360">
        <v>2016</v>
      </c>
      <c r="I3" s="360">
        <v>2017</v>
      </c>
      <c r="J3" s="360">
        <v>2018</v>
      </c>
      <c r="K3" s="360">
        <v>2019</v>
      </c>
      <c r="L3" s="360">
        <v>2020</v>
      </c>
      <c r="M3" s="360">
        <v>2021</v>
      </c>
      <c r="N3" s="360">
        <v>2022</v>
      </c>
      <c r="O3" s="849">
        <v>2023</v>
      </c>
      <c r="R3" s="48" t="s">
        <v>166</v>
      </c>
      <c r="AL3" s="356"/>
      <c r="AM3" s="361"/>
    </row>
    <row r="4" spans="1:40" s="14" customFormat="1">
      <c r="A4" s="341" t="s">
        <v>167</v>
      </c>
      <c r="B4" s="362"/>
      <c r="C4" s="362"/>
      <c r="D4" s="362"/>
      <c r="E4" s="362"/>
      <c r="F4" s="362"/>
      <c r="G4" s="362"/>
      <c r="H4" s="362"/>
      <c r="I4" s="362"/>
      <c r="J4" s="802">
        <v>0.57799890375238883</v>
      </c>
      <c r="K4" s="802"/>
      <c r="L4" s="802"/>
      <c r="M4" s="802">
        <v>0.53700000000000003</v>
      </c>
      <c r="N4" s="802">
        <v>0.52</v>
      </c>
      <c r="O4" s="850">
        <v>0.51500000000000001</v>
      </c>
      <c r="AL4" s="363"/>
      <c r="AM4"/>
      <c r="AN4"/>
    </row>
    <row r="5" spans="1:40" s="14" customFormat="1">
      <c r="A5" s="341" t="s">
        <v>168</v>
      </c>
      <c r="B5" s="364">
        <v>0.496</v>
      </c>
      <c r="C5" s="364">
        <v>0.48799999999999999</v>
      </c>
      <c r="D5" s="365">
        <v>0.48099999999999998</v>
      </c>
      <c r="E5" s="802">
        <v>0.46899999999999997</v>
      </c>
      <c r="F5" s="802">
        <v>0.45200000000000001</v>
      </c>
      <c r="G5" s="802">
        <v>0.44500000000000001</v>
      </c>
      <c r="H5" s="802">
        <v>0.435</v>
      </c>
      <c r="I5" s="802">
        <v>0.434</v>
      </c>
      <c r="J5" s="802">
        <v>0.46426597224107335</v>
      </c>
      <c r="K5" s="802"/>
      <c r="L5" s="802"/>
      <c r="M5" s="802">
        <v>0.46800000000000003</v>
      </c>
      <c r="N5" s="802">
        <v>0.48299999999999998</v>
      </c>
      <c r="O5" s="850">
        <v>0.49</v>
      </c>
      <c r="AL5" s="363"/>
      <c r="AM5"/>
      <c r="AN5"/>
    </row>
    <row r="6" spans="1:40" s="14" customFormat="1">
      <c r="A6" s="341" t="s">
        <v>188</v>
      </c>
      <c r="B6" s="364"/>
      <c r="C6" s="364"/>
      <c r="D6" s="365"/>
      <c r="E6" s="802"/>
      <c r="F6" s="802"/>
      <c r="G6" s="802"/>
      <c r="H6" s="802"/>
      <c r="I6" s="802"/>
      <c r="J6" s="802"/>
      <c r="K6" s="802"/>
      <c r="L6" s="802"/>
      <c r="M6" s="802"/>
      <c r="N6" s="802"/>
      <c r="O6" s="850">
        <v>0.501</v>
      </c>
      <c r="AL6" s="363"/>
      <c r="AM6"/>
      <c r="AN6"/>
    </row>
    <row r="7" spans="1:40" s="14" customFormat="1" ht="17.25" customHeight="1">
      <c r="A7" s="340" t="s">
        <v>189</v>
      </c>
      <c r="B7" s="364">
        <v>0.67700000000000005</v>
      </c>
      <c r="C7" s="364">
        <v>0.71032810781700773</v>
      </c>
      <c r="D7" s="365">
        <v>0.67100000000000004</v>
      </c>
      <c r="E7" s="802">
        <v>0.64200000000000002</v>
      </c>
      <c r="F7" s="802">
        <v>0.65200000000000002</v>
      </c>
      <c r="G7" s="802">
        <v>0.65500000000000003</v>
      </c>
      <c r="H7" s="802">
        <v>0.65200000000000002</v>
      </c>
      <c r="I7" s="802">
        <v>0.65200000000000002</v>
      </c>
      <c r="J7" s="802">
        <v>0.65473159424704463</v>
      </c>
      <c r="K7" s="802"/>
      <c r="L7" s="802"/>
      <c r="M7" s="802">
        <v>0.60099999999999998</v>
      </c>
      <c r="N7" s="802">
        <v>0.60499999999999998</v>
      </c>
      <c r="O7" s="850">
        <v>0.60399999999999998</v>
      </c>
      <c r="AL7" s="363"/>
      <c r="AM7" t="s">
        <v>76</v>
      </c>
      <c r="AN7"/>
    </row>
    <row r="8" spans="1:40" s="14" customFormat="1" ht="13.8">
      <c r="A8" s="341" t="s">
        <v>172</v>
      </c>
      <c r="B8" s="364">
        <v>0.56999999999999995</v>
      </c>
      <c r="C8" s="364">
        <v>0.56599999999999995</v>
      </c>
      <c r="D8" s="365">
        <v>0.56100000000000005</v>
      </c>
      <c r="E8" s="802">
        <v>0.57999999999999996</v>
      </c>
      <c r="F8" s="802">
        <v>0.57599999999999996</v>
      </c>
      <c r="G8" s="802">
        <v>0.57299999999999995</v>
      </c>
      <c r="H8" s="802">
        <v>0.56999999999999995</v>
      </c>
      <c r="I8" s="802">
        <v>0.56899999999999995</v>
      </c>
      <c r="J8" s="802">
        <v>0.57860936753852954</v>
      </c>
      <c r="K8" s="802"/>
      <c r="L8" s="802"/>
      <c r="M8" s="802">
        <v>0.54</v>
      </c>
      <c r="N8" s="802">
        <v>0.49099999999999999</v>
      </c>
      <c r="O8" s="850">
        <v>0.48399999999999999</v>
      </c>
      <c r="AL8" s="17"/>
      <c r="AM8" s="21"/>
    </row>
    <row r="9" spans="1:40" s="14" customFormat="1">
      <c r="A9" s="341" t="s">
        <v>173</v>
      </c>
      <c r="B9" s="364">
        <v>0.56799999999999995</v>
      </c>
      <c r="C9" s="364">
        <v>0.56200000000000006</v>
      </c>
      <c r="D9" s="365">
        <v>0.55400000000000005</v>
      </c>
      <c r="E9" s="802">
        <v>0.55200000000000005</v>
      </c>
      <c r="F9" s="802">
        <v>0.54800000000000004</v>
      </c>
      <c r="G9" s="802">
        <v>0.54800000000000004</v>
      </c>
      <c r="H9" s="802">
        <v>0.54</v>
      </c>
      <c r="I9" s="802">
        <v>0.54400000000000004</v>
      </c>
      <c r="J9" s="802">
        <v>0.5460311448569698</v>
      </c>
      <c r="K9" s="802"/>
      <c r="L9" s="802"/>
      <c r="M9" s="802">
        <v>0.55700000000000005</v>
      </c>
      <c r="N9" s="802">
        <v>0.55200000000000005</v>
      </c>
      <c r="O9" s="850">
        <v>0.53400000000000003</v>
      </c>
      <c r="AL9" s="363"/>
      <c r="AM9"/>
      <c r="AN9"/>
    </row>
    <row r="10" spans="1:40" s="14" customFormat="1">
      <c r="A10" s="341" t="s">
        <v>174</v>
      </c>
      <c r="B10" s="362"/>
      <c r="C10" s="362"/>
      <c r="D10" s="362"/>
      <c r="E10" s="362"/>
      <c r="F10" s="362"/>
      <c r="G10" s="362"/>
      <c r="H10" s="362"/>
      <c r="I10" s="362"/>
      <c r="J10" s="802"/>
      <c r="K10" s="802"/>
      <c r="L10" s="802"/>
      <c r="M10" s="802">
        <v>0.55600000000000005</v>
      </c>
      <c r="N10" s="802">
        <v>0.57399999999999995</v>
      </c>
      <c r="O10" s="850">
        <v>0.58399999999999996</v>
      </c>
      <c r="AL10" s="363"/>
      <c r="AM10"/>
      <c r="AN10"/>
    </row>
    <row r="11" spans="1:40" s="14" customFormat="1" ht="13.8">
      <c r="A11" s="341" t="s">
        <v>175</v>
      </c>
      <c r="B11" s="364">
        <v>0.621</v>
      </c>
      <c r="C11" s="364">
        <v>0.61399999999999999</v>
      </c>
      <c r="D11" s="365">
        <v>0.61299999999999999</v>
      </c>
      <c r="E11" s="802">
        <v>0.61199999999999999</v>
      </c>
      <c r="F11" s="802">
        <v>0.624</v>
      </c>
      <c r="G11" s="802">
        <v>0.623</v>
      </c>
      <c r="H11" s="802">
        <v>0.621</v>
      </c>
      <c r="I11" s="802">
        <v>0.61899999999999999</v>
      </c>
      <c r="J11" s="802">
        <v>0.61495508839939506</v>
      </c>
      <c r="K11" s="802"/>
      <c r="L11" s="802"/>
      <c r="M11" s="802">
        <v>0.55400000000000005</v>
      </c>
      <c r="N11" s="802">
        <v>0.57899999999999996</v>
      </c>
      <c r="O11" s="850">
        <v>0.58099999999999996</v>
      </c>
      <c r="AL11" s="363"/>
      <c r="AM11" s="21"/>
    </row>
    <row r="12" spans="1:40" s="14" customFormat="1" ht="13.8">
      <c r="A12" s="341" t="s">
        <v>176</v>
      </c>
      <c r="B12" s="364">
        <v>0.375</v>
      </c>
      <c r="C12" s="364">
        <v>0.36299999999999999</v>
      </c>
      <c r="D12" s="365">
        <v>0.38200000000000001</v>
      </c>
      <c r="E12" s="802">
        <v>0.37</v>
      </c>
      <c r="F12" s="802">
        <v>0.377</v>
      </c>
      <c r="G12" s="802">
        <v>0.40300000000000002</v>
      </c>
      <c r="H12" s="802">
        <v>0.39500000000000002</v>
      </c>
      <c r="I12" s="802">
        <v>0.38600000000000001</v>
      </c>
      <c r="J12" s="802">
        <v>0.38200000000000001</v>
      </c>
      <c r="K12" s="803">
        <v>0.34699999999999998</v>
      </c>
      <c r="L12" s="111" t="s">
        <v>170</v>
      </c>
      <c r="M12" s="804">
        <v>0.34699999999999998</v>
      </c>
      <c r="N12" s="101">
        <v>0.37</v>
      </c>
      <c r="O12" s="851">
        <v>0.35199999999999998</v>
      </c>
      <c r="AL12" s="366"/>
      <c r="AM12" s="52" t="s">
        <v>76</v>
      </c>
    </row>
    <row r="13" spans="1:40" s="14" customFormat="1" ht="15" customHeight="1">
      <c r="A13" s="341" t="s">
        <v>177</v>
      </c>
      <c r="B13" s="364">
        <v>0.6</v>
      </c>
      <c r="C13" s="364">
        <v>0.59099999999999997</v>
      </c>
      <c r="D13" s="365">
        <v>0.58199999999999996</v>
      </c>
      <c r="E13" s="802">
        <v>0.57299999999999995</v>
      </c>
      <c r="F13" s="802"/>
      <c r="G13" s="802">
        <v>0.56000000000000005</v>
      </c>
      <c r="H13" s="802">
        <v>0.55200000000000005</v>
      </c>
      <c r="I13" s="802">
        <v>0.55200000000000005</v>
      </c>
      <c r="J13" s="802">
        <v>0.56887839290737241</v>
      </c>
      <c r="K13" s="802"/>
      <c r="L13" s="802"/>
      <c r="M13" s="802">
        <v>0.53700000000000003</v>
      </c>
      <c r="N13" s="802">
        <v>0.47699999999999998</v>
      </c>
      <c r="O13" s="850">
        <v>0.47899999999999998</v>
      </c>
      <c r="AL13" s="363"/>
      <c r="AM13" s="21"/>
    </row>
    <row r="14" spans="1:40" s="14" customFormat="1" ht="13.8">
      <c r="A14" s="341" t="s">
        <v>278</v>
      </c>
      <c r="B14" s="364">
        <v>0.51200000000000001</v>
      </c>
      <c r="C14" s="364">
        <v>0.51</v>
      </c>
      <c r="D14" s="365">
        <v>0.505</v>
      </c>
      <c r="E14" s="802">
        <v>0.5</v>
      </c>
      <c r="F14" s="802"/>
      <c r="G14" s="802">
        <v>0.47299999999999998</v>
      </c>
      <c r="H14" s="802">
        <v>0.47199999999999998</v>
      </c>
      <c r="I14" s="802">
        <v>0.47199999999999998</v>
      </c>
      <c r="J14" s="802">
        <v>0.46023062379596957</v>
      </c>
      <c r="K14" s="802"/>
      <c r="L14" s="802"/>
      <c r="M14" s="802">
        <v>0.44500000000000001</v>
      </c>
      <c r="N14" s="802">
        <v>0.45</v>
      </c>
      <c r="O14" s="850">
        <v>0.44800000000000001</v>
      </c>
      <c r="AL14" s="363"/>
      <c r="AM14" s="21"/>
    </row>
    <row r="15" spans="1:40" s="14" customFormat="1" ht="13.8">
      <c r="A15" s="341" t="s">
        <v>179</v>
      </c>
      <c r="B15" s="362"/>
      <c r="C15" s="362"/>
      <c r="D15" s="362"/>
      <c r="E15" s="362"/>
      <c r="F15" s="362"/>
      <c r="G15" s="362"/>
      <c r="H15" s="362"/>
      <c r="I15" s="362"/>
      <c r="J15" s="802"/>
      <c r="K15" s="802"/>
      <c r="L15" s="802"/>
      <c r="M15" s="802"/>
      <c r="N15" s="802"/>
      <c r="O15" s="850" t="s">
        <v>491</v>
      </c>
      <c r="AL15" s="367"/>
      <c r="AM15" s="20"/>
    </row>
    <row r="16" spans="1:40" s="14" customFormat="1" ht="15" customHeight="1">
      <c r="A16" s="341" t="s">
        <v>180</v>
      </c>
      <c r="B16" s="364">
        <v>0.41699999999999998</v>
      </c>
      <c r="C16" s="364">
        <v>0.41399999999999998</v>
      </c>
      <c r="D16" s="365">
        <v>0.41199999999999998</v>
      </c>
      <c r="E16" s="802">
        <v>0.40500000000000003</v>
      </c>
      <c r="F16" s="802">
        <v>0.4</v>
      </c>
      <c r="G16" s="802">
        <v>0.39600000000000002</v>
      </c>
      <c r="H16" s="802">
        <v>0.38900000000000001</v>
      </c>
      <c r="I16" s="802">
        <v>0.38900000000000001</v>
      </c>
      <c r="J16" s="802">
        <v>0.421547312943652</v>
      </c>
      <c r="K16" s="802"/>
      <c r="L16" s="802"/>
      <c r="M16" s="802">
        <v>0.40500000000000003</v>
      </c>
      <c r="N16" s="802">
        <v>0.40100000000000002</v>
      </c>
      <c r="O16" s="850">
        <v>0.38800000000000001</v>
      </c>
      <c r="AL16" s="363"/>
      <c r="AM16" s="21"/>
    </row>
    <row r="17" spans="1:39" s="14" customFormat="1" ht="17.25" customHeight="1">
      <c r="A17" s="340" t="s">
        <v>190</v>
      </c>
      <c r="B17" s="364"/>
      <c r="C17" s="364">
        <v>0.55700000000000005</v>
      </c>
      <c r="D17" s="365">
        <v>0.55400000000000005</v>
      </c>
      <c r="E17" s="802">
        <v>0.55000000000000004</v>
      </c>
      <c r="F17" s="802">
        <v>0.54700000000000004</v>
      </c>
      <c r="G17" s="802">
        <v>0.54200000000000004</v>
      </c>
      <c r="H17" s="802">
        <v>0.53800000000000003</v>
      </c>
      <c r="I17" s="802">
        <v>0.53700000000000003</v>
      </c>
      <c r="J17" s="802">
        <v>0.53851305935162097</v>
      </c>
      <c r="K17" s="802"/>
      <c r="L17" s="802"/>
      <c r="M17" s="802">
        <v>0.56000000000000005</v>
      </c>
      <c r="N17" s="802">
        <v>0.51300000000000001</v>
      </c>
      <c r="O17" s="850">
        <v>0.504</v>
      </c>
      <c r="AL17" s="363"/>
      <c r="AM17" s="21"/>
    </row>
    <row r="18" spans="1:39" s="14" customFormat="1" ht="13.8">
      <c r="A18" s="341" t="s">
        <v>182</v>
      </c>
      <c r="B18" s="364">
        <v>0.56799999999999995</v>
      </c>
      <c r="C18" s="364">
        <v>0.57199999999999995</v>
      </c>
      <c r="D18" s="365">
        <v>0.56699999999999995</v>
      </c>
      <c r="E18" s="802">
        <v>0.56200000000000006</v>
      </c>
      <c r="F18" s="802">
        <v>0.56100000000000005</v>
      </c>
      <c r="G18" s="802">
        <v>0.54600000000000004</v>
      </c>
      <c r="H18" s="802">
        <v>0.51900000000000002</v>
      </c>
      <c r="I18" s="802">
        <v>0.51700000000000002</v>
      </c>
      <c r="J18" s="802">
        <v>0.54032529940484386</v>
      </c>
      <c r="K18" s="802"/>
      <c r="L18" s="802"/>
      <c r="M18" s="802">
        <v>0.54</v>
      </c>
      <c r="N18" s="802">
        <v>0.52600000000000002</v>
      </c>
      <c r="O18" s="850">
        <v>0.52400000000000002</v>
      </c>
      <c r="AL18" s="363"/>
      <c r="AM18" s="21"/>
    </row>
    <row r="19" spans="1:39" s="14" customFormat="1" thickBot="1">
      <c r="A19" s="368" t="s">
        <v>279</v>
      </c>
      <c r="B19" s="852">
        <v>0.57999999999999996</v>
      </c>
      <c r="C19" s="852">
        <v>0.57399999999999995</v>
      </c>
      <c r="D19" s="853">
        <v>0.56799999999999995</v>
      </c>
      <c r="E19" s="854">
        <v>0.53100000000000003</v>
      </c>
      <c r="F19" s="854">
        <v>0.53400000000000003</v>
      </c>
      <c r="G19" s="854">
        <v>0.54</v>
      </c>
      <c r="H19" s="854">
        <v>0.53700000000000003</v>
      </c>
      <c r="I19" s="854">
        <v>0.53400000000000003</v>
      </c>
      <c r="J19" s="854">
        <v>0.52499423267530898</v>
      </c>
      <c r="K19" s="854"/>
      <c r="L19" s="854"/>
      <c r="M19" s="854">
        <v>0.53200000000000003</v>
      </c>
      <c r="N19" s="854">
        <v>0.51900000000000002</v>
      </c>
      <c r="O19" s="855">
        <v>0.51900000000000002</v>
      </c>
      <c r="AL19" s="363"/>
      <c r="AM19" s="21"/>
    </row>
    <row r="20" spans="1:39" ht="13.8">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3"/>
    </row>
    <row r="21" spans="1:39">
      <c r="A21" s="54" t="s">
        <v>185</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24"/>
      <c r="AJ21" s="24"/>
      <c r="AK21" s="17"/>
      <c r="AL21" s="24"/>
    </row>
    <row r="22" spans="1:39">
      <c r="A22" s="1057" t="s">
        <v>685</v>
      </c>
      <c r="B22" s="1057"/>
      <c r="C22" s="1057"/>
      <c r="D22" s="1057"/>
      <c r="E22" s="1057"/>
      <c r="F22" s="1057"/>
      <c r="G22" s="1057"/>
      <c r="H22" s="1057"/>
      <c r="I22" s="1057"/>
      <c r="J22" s="1057"/>
      <c r="K22" s="485"/>
      <c r="L22" s="485"/>
      <c r="M22" s="17"/>
      <c r="N22" s="17"/>
      <c r="O22" s="17"/>
      <c r="P22" s="17"/>
      <c r="Q22" s="17"/>
      <c r="R22" s="17"/>
      <c r="S22" s="17"/>
      <c r="T22" s="17"/>
      <c r="U22" s="17"/>
      <c r="V22" s="17"/>
      <c r="W22" s="17"/>
      <c r="X22" s="17"/>
      <c r="Y22" s="17"/>
      <c r="Z22" s="17"/>
      <c r="AA22" s="17"/>
      <c r="AB22" s="17"/>
      <c r="AC22" s="17"/>
      <c r="AD22" s="17"/>
      <c r="AE22" s="17"/>
      <c r="AF22" s="17"/>
      <c r="AG22" s="17"/>
      <c r="AH22" s="17"/>
      <c r="AI22" s="24"/>
      <c r="AJ22" s="24"/>
      <c r="AK22" s="17"/>
      <c r="AL22" s="24"/>
    </row>
    <row r="23" spans="1:39">
      <c r="A23" s="1057"/>
      <c r="B23" s="1057"/>
      <c r="C23" s="1057"/>
      <c r="D23" s="1057"/>
      <c r="E23" s="1057"/>
      <c r="F23" s="1057"/>
      <c r="G23" s="1057"/>
      <c r="H23" s="1057"/>
      <c r="I23" s="1057"/>
      <c r="J23" s="1057"/>
      <c r="K23" s="485"/>
      <c r="L23" s="485"/>
      <c r="M23" s="17"/>
      <c r="N23" s="17"/>
      <c r="O23" s="17"/>
      <c r="P23" s="17"/>
      <c r="Q23" s="17"/>
      <c r="R23" s="17"/>
      <c r="S23" s="17"/>
      <c r="T23" s="17"/>
      <c r="U23" s="17"/>
      <c r="V23" s="17"/>
      <c r="W23" s="17"/>
      <c r="X23" s="17"/>
      <c r="Y23" s="17"/>
      <c r="Z23" s="17"/>
      <c r="AA23" s="17"/>
      <c r="AB23" s="17"/>
      <c r="AC23" s="17"/>
      <c r="AD23" s="17"/>
      <c r="AE23" s="17"/>
      <c r="AF23" s="17"/>
      <c r="AG23" s="17"/>
      <c r="AH23" s="17"/>
      <c r="AI23" s="24"/>
      <c r="AJ23" s="24"/>
      <c r="AK23" s="17"/>
      <c r="AL23" s="24"/>
    </row>
    <row r="24" spans="1:39">
      <c r="A24" s="1058" t="s">
        <v>686</v>
      </c>
      <c r="B24" s="1058"/>
      <c r="C24" s="1058"/>
      <c r="D24" s="1058"/>
      <c r="E24" s="1058"/>
      <c r="F24" s="1058"/>
      <c r="G24" s="1058"/>
      <c r="H24" s="1058"/>
      <c r="I24" s="1058"/>
      <c r="J24" s="1058"/>
      <c r="K24" s="486"/>
      <c r="L24" s="486"/>
      <c r="M24" s="17"/>
      <c r="N24" s="17"/>
      <c r="O24" s="17"/>
      <c r="P24" s="17"/>
      <c r="Q24" s="17"/>
      <c r="R24" s="17"/>
      <c r="S24" s="17"/>
      <c r="T24" s="17"/>
      <c r="U24" s="17"/>
      <c r="V24" s="17"/>
      <c r="W24" s="17"/>
      <c r="X24" s="17"/>
      <c r="Y24" s="17"/>
      <c r="Z24" s="17"/>
      <c r="AA24" s="17"/>
      <c r="AB24" s="17"/>
      <c r="AC24" s="17"/>
      <c r="AD24" s="17"/>
      <c r="AE24" s="17"/>
      <c r="AF24" s="17"/>
      <c r="AG24" s="17"/>
      <c r="AH24" s="17"/>
      <c r="AI24" s="24"/>
      <c r="AJ24" s="24"/>
      <c r="AK24" s="17"/>
      <c r="AL24" s="24"/>
    </row>
    <row r="25" spans="1:39">
      <c r="A25" s="1057" t="s">
        <v>687</v>
      </c>
      <c r="B25" s="1057"/>
      <c r="C25" s="1057"/>
      <c r="D25" s="1057"/>
      <c r="E25" s="1057"/>
      <c r="F25" s="1057"/>
      <c r="G25" s="1057"/>
      <c r="H25" s="1057"/>
      <c r="I25" s="1057"/>
      <c r="J25" s="1057"/>
      <c r="K25" s="485"/>
      <c r="L25" s="485"/>
      <c r="M25" s="17"/>
      <c r="N25" s="17"/>
      <c r="O25" s="17"/>
      <c r="P25" s="17"/>
      <c r="Q25" s="17"/>
      <c r="R25" s="17"/>
      <c r="S25" s="17"/>
      <c r="T25" s="17"/>
      <c r="U25" s="17"/>
      <c r="V25" s="17"/>
      <c r="W25" s="17"/>
      <c r="X25" s="17"/>
      <c r="Y25" s="17"/>
      <c r="Z25" s="17"/>
      <c r="AA25" s="17"/>
      <c r="AB25" s="17"/>
      <c r="AC25" s="17"/>
      <c r="AD25" s="17"/>
      <c r="AE25" s="17"/>
      <c r="AF25" s="17"/>
      <c r="AG25" s="17"/>
      <c r="AH25" s="17"/>
      <c r="AI25" s="24"/>
      <c r="AJ25" s="24"/>
      <c r="AK25" s="17"/>
      <c r="AL25" s="24"/>
    </row>
    <row r="26" spans="1:39">
      <c r="A26" s="1057"/>
      <c r="B26" s="1057"/>
      <c r="C26" s="1057"/>
      <c r="D26" s="1057"/>
      <c r="E26" s="1057"/>
      <c r="F26" s="1057"/>
      <c r="G26" s="1057"/>
      <c r="H26" s="1057"/>
      <c r="I26" s="1057"/>
      <c r="J26" s="1057"/>
      <c r="K26" s="485"/>
      <c r="L26" s="485"/>
      <c r="M26" s="17"/>
      <c r="N26" s="17"/>
      <c r="O26" s="17"/>
      <c r="P26" s="17"/>
      <c r="Q26" s="17"/>
      <c r="R26" s="17"/>
      <c r="S26" s="17"/>
      <c r="T26" s="17"/>
      <c r="U26" s="17"/>
      <c r="V26" s="17"/>
      <c r="W26" s="17"/>
      <c r="X26" s="17"/>
      <c r="Y26" s="17"/>
      <c r="Z26" s="17"/>
      <c r="AA26" s="17"/>
      <c r="AB26" s="17"/>
      <c r="AC26" s="17"/>
      <c r="AD26" s="17"/>
      <c r="AE26" s="17"/>
      <c r="AF26" s="17"/>
      <c r="AG26" s="17"/>
      <c r="AH26" s="17"/>
      <c r="AI26" s="24"/>
      <c r="AJ26" s="24"/>
      <c r="AK26" s="17"/>
      <c r="AL26" s="24"/>
    </row>
    <row r="27" spans="1:39">
      <c r="A27" s="1059" t="s">
        <v>688</v>
      </c>
      <c r="B27" s="1059"/>
      <c r="C27" s="1059"/>
      <c r="D27" s="1059"/>
      <c r="E27" s="1059"/>
      <c r="F27" s="1059"/>
      <c r="G27" s="1059"/>
      <c r="H27" s="1059"/>
      <c r="I27" s="1059"/>
      <c r="J27" s="1059"/>
      <c r="K27" s="487"/>
      <c r="L27" s="487"/>
      <c r="M27" s="17"/>
      <c r="N27" s="17"/>
      <c r="O27" s="17"/>
      <c r="P27" s="17"/>
      <c r="Q27" s="17"/>
      <c r="R27" s="17"/>
      <c r="S27" s="17"/>
      <c r="T27" s="17"/>
      <c r="U27" s="17"/>
      <c r="V27" s="17"/>
      <c r="W27" s="17"/>
      <c r="X27" s="17"/>
      <c r="Y27" s="17"/>
      <c r="Z27" s="17"/>
      <c r="AA27" s="17"/>
      <c r="AB27" s="17"/>
      <c r="AC27" s="17"/>
      <c r="AD27" s="17"/>
      <c r="AE27" s="17"/>
      <c r="AF27" s="17"/>
      <c r="AG27" s="17"/>
      <c r="AH27" s="17"/>
      <c r="AI27" s="24"/>
      <c r="AJ27" s="24"/>
      <c r="AK27" s="17"/>
      <c r="AL27" s="24"/>
    </row>
    <row r="28" spans="1:39" ht="15.75" customHeight="1">
      <c r="A28" s="137" t="s">
        <v>689</v>
      </c>
      <c r="B28" s="17"/>
      <c r="C28" s="17"/>
      <c r="D28" s="28"/>
      <c r="E28" s="28"/>
      <c r="F28" s="28"/>
      <c r="G28" s="28"/>
      <c r="H28" s="28"/>
      <c r="I28" s="28"/>
      <c r="J28" s="28"/>
      <c r="K28" s="28"/>
      <c r="L28" s="28"/>
      <c r="M28" s="17"/>
      <c r="N28" s="17"/>
      <c r="O28" s="17"/>
      <c r="P28" s="17"/>
      <c r="Q28" s="17"/>
      <c r="R28" s="17"/>
      <c r="S28" s="17"/>
      <c r="T28" s="17"/>
      <c r="U28" s="17"/>
      <c r="V28" s="17"/>
      <c r="W28" s="17"/>
      <c r="X28" s="17"/>
      <c r="Y28" s="28"/>
      <c r="Z28" s="28"/>
      <c r="AA28" s="17"/>
      <c r="AB28" s="17"/>
      <c r="AC28" s="17"/>
      <c r="AD28" s="28"/>
      <c r="AE28" s="28"/>
      <c r="AF28" s="17"/>
      <c r="AG28" s="17"/>
      <c r="AH28" s="17"/>
      <c r="AI28" s="24"/>
      <c r="AJ28" s="24"/>
      <c r="AK28" s="28"/>
      <c r="AL28" s="24"/>
    </row>
    <row r="29" spans="1:39">
      <c r="A29" s="13" t="s">
        <v>690</v>
      </c>
    </row>
    <row r="30" spans="1:39">
      <c r="A30" s="13" t="s">
        <v>691</v>
      </c>
    </row>
    <row r="31" spans="1:39">
      <c r="A31" s="13" t="s">
        <v>814</v>
      </c>
    </row>
    <row r="32" spans="1:39">
      <c r="A32" s="13" t="s">
        <v>812</v>
      </c>
    </row>
    <row r="33" spans="1:1">
      <c r="A33" s="142" t="s">
        <v>813</v>
      </c>
    </row>
  </sheetData>
  <mergeCells count="4">
    <mergeCell ref="A22:J23"/>
    <mergeCell ref="A24:J24"/>
    <mergeCell ref="A25:J26"/>
    <mergeCell ref="A27:J27"/>
  </mergeCells>
  <hyperlinks>
    <hyperlink ref="AM5" location="Content!B5" display="Back to Content Page" xr:uid="{00000000-0004-0000-7B00-000000000000}"/>
    <hyperlink ref="R3" location="'TC3'!A1" display="Back to Content Page" xr:uid="{7340919B-2AA9-4394-A5FF-ABB0B7CD229A}"/>
  </hyperlinks>
  <printOptions horizontalCentered="1" verticalCentered="1"/>
  <pageMargins left="0.75" right="0.75" top="1" bottom="1" header="0.5" footer="0.5"/>
  <pageSetup scale="89" orientation="landscape" r:id="rId1"/>
  <headerFooter alignWithMargins="0">
    <oddFooter>&amp;C&amp;P</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AN51"/>
  <sheetViews>
    <sheetView topLeftCell="Z1" zoomScaleNormal="100" workbookViewId="0">
      <selection activeCell="AN3" sqref="AN3"/>
    </sheetView>
  </sheetViews>
  <sheetFormatPr defaultColWidth="9.21875" defaultRowHeight="14.4"/>
  <cols>
    <col min="1" max="1" width="14.5546875" customWidth="1"/>
    <col min="2" max="2" width="18.21875" customWidth="1"/>
    <col min="3" max="18" width="7" customWidth="1"/>
    <col min="19" max="19" width="3.5546875" customWidth="1"/>
    <col min="20" max="20" width="13.21875" customWidth="1"/>
    <col min="21" max="21" width="18.21875" customWidth="1"/>
  </cols>
  <sheetData>
    <row r="1" spans="1:40">
      <c r="A1" s="57" t="s">
        <v>806</v>
      </c>
      <c r="B1" s="24"/>
      <c r="C1" s="24"/>
      <c r="D1" s="24"/>
      <c r="E1" s="24"/>
      <c r="F1" s="24"/>
      <c r="G1" s="24"/>
      <c r="H1" s="24"/>
      <c r="I1" s="24"/>
      <c r="J1" s="24"/>
    </row>
    <row r="2" spans="1:40" ht="15" thickBot="1">
      <c r="A2" s="24"/>
      <c r="B2" s="24"/>
      <c r="C2" s="24"/>
      <c r="D2" s="24"/>
      <c r="E2" s="24"/>
      <c r="F2" s="24"/>
      <c r="G2" s="24"/>
      <c r="H2" s="24"/>
      <c r="I2" s="24"/>
      <c r="J2" s="24"/>
    </row>
    <row r="3" spans="1:40" s="49" customFormat="1">
      <c r="A3" s="193" t="s">
        <v>187</v>
      </c>
      <c r="B3" s="194" t="s">
        <v>297</v>
      </c>
      <c r="C3" s="159">
        <v>2009</v>
      </c>
      <c r="D3" s="159">
        <v>2010</v>
      </c>
      <c r="E3" s="159">
        <v>2011</v>
      </c>
      <c r="F3" s="159">
        <v>2012</v>
      </c>
      <c r="G3" s="159">
        <v>2013</v>
      </c>
      <c r="H3" s="159">
        <v>2014</v>
      </c>
      <c r="I3" s="159">
        <v>2015</v>
      </c>
      <c r="J3" s="159">
        <v>2016</v>
      </c>
      <c r="K3" s="159">
        <v>2017</v>
      </c>
      <c r="L3" s="390">
        <v>2018</v>
      </c>
      <c r="M3" s="159">
        <v>2019</v>
      </c>
      <c r="N3" s="390">
        <v>2020</v>
      </c>
      <c r="O3" s="159">
        <v>2021</v>
      </c>
      <c r="P3" s="390">
        <v>2022</v>
      </c>
      <c r="Q3" s="159">
        <v>2023</v>
      </c>
      <c r="R3" s="343">
        <v>2024</v>
      </c>
      <c r="T3" s="193" t="s">
        <v>187</v>
      </c>
      <c r="U3" s="194" t="s">
        <v>297</v>
      </c>
      <c r="V3" s="159">
        <v>2009</v>
      </c>
      <c r="W3" s="159">
        <v>2010</v>
      </c>
      <c r="X3" s="159">
        <v>2011</v>
      </c>
      <c r="Y3" s="159">
        <v>2012</v>
      </c>
      <c r="Z3" s="159">
        <v>2013</v>
      </c>
      <c r="AA3" s="159">
        <v>2014</v>
      </c>
      <c r="AB3" s="159">
        <v>2015</v>
      </c>
      <c r="AC3" s="159">
        <v>2016</v>
      </c>
      <c r="AD3" s="159">
        <v>2017</v>
      </c>
      <c r="AE3" s="390">
        <v>2018</v>
      </c>
      <c r="AF3" s="159">
        <v>2019</v>
      </c>
      <c r="AG3" s="159">
        <v>2020</v>
      </c>
      <c r="AH3" s="390">
        <v>2021</v>
      </c>
      <c r="AI3" s="159">
        <v>2022</v>
      </c>
      <c r="AJ3" s="159">
        <v>2023</v>
      </c>
      <c r="AK3" s="343">
        <v>2024</v>
      </c>
      <c r="AN3" s="48" t="s">
        <v>166</v>
      </c>
    </row>
    <row r="4" spans="1:40">
      <c r="A4" s="1060" t="s">
        <v>167</v>
      </c>
      <c r="B4" s="369" t="s">
        <v>298</v>
      </c>
      <c r="C4" s="370">
        <v>85</v>
      </c>
      <c r="D4" s="370">
        <v>86</v>
      </c>
      <c r="E4" s="370">
        <v>86</v>
      </c>
      <c r="F4" s="370">
        <v>82</v>
      </c>
      <c r="G4" s="370">
        <v>80</v>
      </c>
      <c r="H4" s="370">
        <v>85</v>
      </c>
      <c r="I4" s="342">
        <v>83</v>
      </c>
      <c r="J4" s="342">
        <v>81</v>
      </c>
      <c r="K4" s="342">
        <v>81</v>
      </c>
      <c r="L4" s="391">
        <v>81</v>
      </c>
      <c r="M4" s="391">
        <v>81</v>
      </c>
      <c r="N4" s="391"/>
      <c r="O4" s="391"/>
      <c r="P4" s="391"/>
      <c r="Q4" s="391"/>
      <c r="R4" s="371"/>
      <c r="S4" s="19"/>
      <c r="T4" s="1060" t="s">
        <v>177</v>
      </c>
      <c r="U4" s="369" t="s">
        <v>298</v>
      </c>
      <c r="V4" s="98">
        <v>93</v>
      </c>
      <c r="W4" s="98"/>
      <c r="X4" s="98"/>
      <c r="Y4" s="98"/>
      <c r="Z4" s="98">
        <v>98</v>
      </c>
      <c r="AA4" s="98"/>
      <c r="AB4" s="98"/>
      <c r="AC4" s="98"/>
      <c r="AD4" s="98"/>
      <c r="AE4" s="98">
        <v>98</v>
      </c>
      <c r="AF4" s="98"/>
      <c r="AG4" s="98"/>
      <c r="AH4" s="98">
        <v>107</v>
      </c>
      <c r="AI4" s="320"/>
      <c r="AJ4" s="320">
        <v>107</v>
      </c>
      <c r="AK4" s="372"/>
    </row>
    <row r="5" spans="1:40">
      <c r="A5" s="1060"/>
      <c r="B5" s="369" t="s">
        <v>299</v>
      </c>
      <c r="C5" s="370">
        <v>135</v>
      </c>
      <c r="D5" s="370">
        <v>134</v>
      </c>
      <c r="E5" s="370">
        <v>134</v>
      </c>
      <c r="F5" s="370">
        <v>138</v>
      </c>
      <c r="G5" s="370">
        <v>140</v>
      </c>
      <c r="H5" s="370">
        <v>135</v>
      </c>
      <c r="I5" s="370">
        <v>137</v>
      </c>
      <c r="J5" s="370">
        <v>139</v>
      </c>
      <c r="K5" s="370">
        <v>139</v>
      </c>
      <c r="L5" s="392">
        <v>139</v>
      </c>
      <c r="M5" s="392">
        <v>139</v>
      </c>
      <c r="N5" s="392"/>
      <c r="O5" s="392"/>
      <c r="P5" s="392"/>
      <c r="Q5" s="392"/>
      <c r="R5" s="371"/>
      <c r="S5" s="19"/>
      <c r="T5" s="1060"/>
      <c r="U5" s="369" t="s">
        <v>299</v>
      </c>
      <c r="V5" s="98">
        <v>158</v>
      </c>
      <c r="W5" s="98"/>
      <c r="X5" s="98"/>
      <c r="Y5" s="98"/>
      <c r="Z5" s="98">
        <v>152</v>
      </c>
      <c r="AA5" s="98"/>
      <c r="AB5" s="98"/>
      <c r="AC5" s="98"/>
      <c r="AD5" s="98"/>
      <c r="AE5" s="98">
        <v>152</v>
      </c>
      <c r="AF5" s="98"/>
      <c r="AG5" s="98"/>
      <c r="AH5" s="98">
        <v>143</v>
      </c>
      <c r="AI5" s="320"/>
      <c r="AJ5" s="320">
        <v>143</v>
      </c>
      <c r="AK5" s="372"/>
    </row>
    <row r="6" spans="1:40">
      <c r="A6" s="1060"/>
      <c r="B6" s="369" t="s">
        <v>71</v>
      </c>
      <c r="C6" s="370">
        <v>220</v>
      </c>
      <c r="D6" s="370">
        <v>220</v>
      </c>
      <c r="E6" s="370">
        <v>220</v>
      </c>
      <c r="F6" s="370">
        <v>220</v>
      </c>
      <c r="G6" s="370">
        <v>220</v>
      </c>
      <c r="H6" s="370">
        <v>220</v>
      </c>
      <c r="I6" s="370">
        <v>220</v>
      </c>
      <c r="J6" s="370">
        <v>220</v>
      </c>
      <c r="K6" s="370">
        <v>220</v>
      </c>
      <c r="L6" s="392">
        <v>220</v>
      </c>
      <c r="M6" s="392">
        <v>220</v>
      </c>
      <c r="N6" s="392"/>
      <c r="O6" s="392"/>
      <c r="P6" s="392"/>
      <c r="Q6" s="392"/>
      <c r="R6" s="371"/>
      <c r="S6" s="19" t="s">
        <v>76</v>
      </c>
      <c r="T6" s="1060"/>
      <c r="U6" s="369" t="s">
        <v>71</v>
      </c>
      <c r="V6" s="98">
        <v>250</v>
      </c>
      <c r="W6" s="98"/>
      <c r="X6" s="98"/>
      <c r="Y6" s="98"/>
      <c r="Z6" s="98">
        <v>250</v>
      </c>
      <c r="AA6" s="98"/>
      <c r="AB6" s="98"/>
      <c r="AC6" s="98"/>
      <c r="AD6" s="98"/>
      <c r="AE6" s="98">
        <v>250</v>
      </c>
      <c r="AF6" s="98"/>
      <c r="AG6" s="98"/>
      <c r="AH6" s="98">
        <v>250</v>
      </c>
      <c r="AI6" s="320"/>
      <c r="AJ6" s="320">
        <v>250</v>
      </c>
      <c r="AK6" s="372"/>
    </row>
    <row r="7" spans="1:40" ht="30" customHeight="1">
      <c r="A7" s="1060"/>
      <c r="B7" s="369" t="s">
        <v>692</v>
      </c>
      <c r="C7" s="373">
        <v>38.636363636363633</v>
      </c>
      <c r="D7" s="373">
        <v>39.090909090909093</v>
      </c>
      <c r="E7" s="373">
        <v>39.090909090909093</v>
      </c>
      <c r="F7" s="373">
        <v>37.272727272727273</v>
      </c>
      <c r="G7" s="373">
        <v>36.363636363636367</v>
      </c>
      <c r="H7" s="373">
        <v>38.636363636363633</v>
      </c>
      <c r="I7" s="373">
        <v>37.727272727272727</v>
      </c>
      <c r="J7" s="373">
        <v>36.818181818181813</v>
      </c>
      <c r="K7" s="373">
        <v>36.818181818181813</v>
      </c>
      <c r="L7" s="393">
        <v>36.818181818181813</v>
      </c>
      <c r="M7" s="393">
        <v>36.818181818181813</v>
      </c>
      <c r="N7" s="393"/>
      <c r="O7" s="393"/>
      <c r="P7" s="393"/>
      <c r="Q7" s="393"/>
      <c r="R7" s="374"/>
      <c r="S7" s="19"/>
      <c r="T7" s="1060"/>
      <c r="U7" s="369" t="s">
        <v>692</v>
      </c>
      <c r="V7" s="373">
        <f>(V4/V6)*100</f>
        <v>37.200000000000003</v>
      </c>
      <c r="W7" s="373"/>
      <c r="X7" s="373"/>
      <c r="Y7" s="373"/>
      <c r="Z7" s="373">
        <f t="shared" ref="Z7:AJ7" si="0">(Z4/Z6)*100</f>
        <v>39.200000000000003</v>
      </c>
      <c r="AA7" s="373"/>
      <c r="AB7" s="373"/>
      <c r="AC7" s="373"/>
      <c r="AD7" s="373"/>
      <c r="AE7" s="373">
        <f t="shared" si="0"/>
        <v>39.200000000000003</v>
      </c>
      <c r="AF7" s="373"/>
      <c r="AG7" s="373"/>
      <c r="AH7" s="373">
        <f t="shared" si="0"/>
        <v>42.8</v>
      </c>
      <c r="AI7" s="373"/>
      <c r="AJ7" s="373">
        <f t="shared" si="0"/>
        <v>42.8</v>
      </c>
      <c r="AK7" s="374"/>
    </row>
    <row r="8" spans="1:40" ht="18" customHeight="1">
      <c r="A8" s="1060" t="s">
        <v>168</v>
      </c>
      <c r="B8" s="369" t="s">
        <v>298</v>
      </c>
      <c r="C8" s="370">
        <v>7</v>
      </c>
      <c r="D8" s="370">
        <v>5</v>
      </c>
      <c r="E8" s="370">
        <v>5</v>
      </c>
      <c r="F8" s="370">
        <v>5</v>
      </c>
      <c r="G8" s="370">
        <v>6</v>
      </c>
      <c r="H8" s="370">
        <v>6</v>
      </c>
      <c r="I8" s="342">
        <v>6</v>
      </c>
      <c r="J8" s="342">
        <v>6</v>
      </c>
      <c r="K8" s="370">
        <v>6</v>
      </c>
      <c r="L8" s="392">
        <v>6</v>
      </c>
      <c r="M8" s="392">
        <v>6</v>
      </c>
      <c r="N8" s="392"/>
      <c r="O8" s="392"/>
      <c r="P8" s="392"/>
      <c r="Q8" s="392"/>
      <c r="R8" s="371"/>
      <c r="S8" s="19"/>
      <c r="T8" s="1064" t="s">
        <v>693</v>
      </c>
      <c r="U8" s="369" t="s">
        <v>298</v>
      </c>
      <c r="V8" s="370">
        <v>21</v>
      </c>
      <c r="W8" s="370">
        <v>18</v>
      </c>
      <c r="X8" s="370">
        <v>19</v>
      </c>
      <c r="Y8" s="370">
        <v>19</v>
      </c>
      <c r="Z8" s="370">
        <v>19</v>
      </c>
      <c r="AA8" s="370">
        <v>19</v>
      </c>
      <c r="AB8" s="342">
        <v>58</v>
      </c>
      <c r="AC8" s="342"/>
      <c r="AD8" s="342"/>
      <c r="AE8" s="391"/>
      <c r="AF8" s="391"/>
      <c r="AG8" s="391"/>
      <c r="AH8" s="391"/>
      <c r="AI8" s="391"/>
      <c r="AJ8" s="391"/>
      <c r="AK8" s="372"/>
    </row>
    <row r="9" spans="1:40" ht="18" customHeight="1">
      <c r="A9" s="1060"/>
      <c r="B9" s="369" t="s">
        <v>299</v>
      </c>
      <c r="C9" s="370">
        <v>56</v>
      </c>
      <c r="D9" s="370">
        <v>58</v>
      </c>
      <c r="E9" s="370">
        <v>58</v>
      </c>
      <c r="F9" s="370">
        <v>58</v>
      </c>
      <c r="G9" s="370">
        <v>57</v>
      </c>
      <c r="H9" s="370">
        <v>57</v>
      </c>
      <c r="I9" s="370">
        <v>57</v>
      </c>
      <c r="J9" s="370">
        <v>57</v>
      </c>
      <c r="K9" s="370">
        <v>57</v>
      </c>
      <c r="L9" s="392">
        <v>57</v>
      </c>
      <c r="M9" s="392">
        <v>59</v>
      </c>
      <c r="N9" s="392"/>
      <c r="O9" s="392"/>
      <c r="P9" s="392"/>
      <c r="Q9" s="392"/>
      <c r="R9" s="371"/>
      <c r="S9" s="19"/>
      <c r="T9" s="1065"/>
      <c r="U9" s="369" t="s">
        <v>299</v>
      </c>
      <c r="V9" s="370">
        <v>57</v>
      </c>
      <c r="W9" s="370">
        <v>49</v>
      </c>
      <c r="X9" s="370">
        <v>59</v>
      </c>
      <c r="Y9" s="370">
        <v>59</v>
      </c>
      <c r="Z9" s="370">
        <v>59</v>
      </c>
      <c r="AA9" s="370">
        <v>59</v>
      </c>
      <c r="AB9" s="370">
        <v>88</v>
      </c>
      <c r="AC9" s="370"/>
      <c r="AD9" s="342"/>
      <c r="AE9" s="391"/>
      <c r="AF9" s="391"/>
      <c r="AG9" s="391"/>
      <c r="AH9" s="391"/>
      <c r="AI9" s="391"/>
      <c r="AJ9" s="391"/>
      <c r="AK9" s="372"/>
    </row>
    <row r="10" spans="1:40" ht="18" customHeight="1">
      <c r="A10" s="1060"/>
      <c r="B10" s="369" t="s">
        <v>71</v>
      </c>
      <c r="C10" s="370">
        <v>63</v>
      </c>
      <c r="D10" s="370">
        <v>63</v>
      </c>
      <c r="E10" s="370">
        <v>63</v>
      </c>
      <c r="F10" s="370">
        <v>63</v>
      </c>
      <c r="G10" s="370">
        <v>63</v>
      </c>
      <c r="H10" s="370">
        <v>63</v>
      </c>
      <c r="I10" s="342">
        <v>63</v>
      </c>
      <c r="J10" s="342">
        <v>63</v>
      </c>
      <c r="K10" s="370">
        <v>63</v>
      </c>
      <c r="L10" s="392">
        <v>63</v>
      </c>
      <c r="M10" s="392">
        <v>65</v>
      </c>
      <c r="N10" s="392"/>
      <c r="O10" s="392"/>
      <c r="P10" s="392"/>
      <c r="Q10" s="392"/>
      <c r="R10" s="371"/>
      <c r="S10" s="19"/>
      <c r="T10" s="1065"/>
      <c r="U10" s="369" t="s">
        <v>71</v>
      </c>
      <c r="V10" s="370">
        <v>78</v>
      </c>
      <c r="W10" s="370">
        <v>67</v>
      </c>
      <c r="X10" s="370">
        <v>78</v>
      </c>
      <c r="Y10" s="370">
        <v>78</v>
      </c>
      <c r="Z10" s="370">
        <v>78</v>
      </c>
      <c r="AA10" s="370">
        <v>78</v>
      </c>
      <c r="AB10" s="370">
        <v>146</v>
      </c>
      <c r="AC10" s="370"/>
      <c r="AD10" s="342"/>
      <c r="AE10" s="391"/>
      <c r="AF10" s="391"/>
      <c r="AG10" s="391"/>
      <c r="AH10" s="391"/>
      <c r="AI10" s="391"/>
      <c r="AJ10" s="391"/>
      <c r="AK10" s="372"/>
    </row>
    <row r="11" spans="1:40" ht="29.25" customHeight="1">
      <c r="A11" s="1060"/>
      <c r="B11" s="369" t="s">
        <v>692</v>
      </c>
      <c r="C11" s="373">
        <v>11.111111111111111</v>
      </c>
      <c r="D11" s="373">
        <v>7.9365079365079358</v>
      </c>
      <c r="E11" s="373">
        <v>7.9365079365079358</v>
      </c>
      <c r="F11" s="373">
        <v>7.9365079365079358</v>
      </c>
      <c r="G11" s="373">
        <v>9.5238095238095237</v>
      </c>
      <c r="H11" s="373">
        <v>9.5238095238095237</v>
      </c>
      <c r="I11" s="373">
        <v>9.5</v>
      </c>
      <c r="J11" s="373">
        <v>10.5</v>
      </c>
      <c r="K11" s="373">
        <v>10.5</v>
      </c>
      <c r="L11" s="393">
        <v>10.5</v>
      </c>
      <c r="M11" s="393">
        <v>12.5</v>
      </c>
      <c r="N11" s="393"/>
      <c r="O11" s="393"/>
      <c r="P11" s="393"/>
      <c r="Q11" s="393"/>
      <c r="R11" s="374"/>
      <c r="S11" s="19"/>
      <c r="T11" s="1066"/>
      <c r="U11" s="369" t="s">
        <v>692</v>
      </c>
      <c r="V11" s="373">
        <v>26.9</v>
      </c>
      <c r="W11" s="373">
        <v>26.9</v>
      </c>
      <c r="X11" s="373">
        <v>24.358974358974358</v>
      </c>
      <c r="Y11" s="373">
        <v>24.358974358974358</v>
      </c>
      <c r="Z11" s="373">
        <v>24.358974358974358</v>
      </c>
      <c r="AA11" s="373">
        <v>24.358974358974358</v>
      </c>
      <c r="AB11" s="373">
        <v>39.726027397260275</v>
      </c>
      <c r="AC11" s="373"/>
      <c r="AD11" s="373"/>
      <c r="AE11" s="393"/>
      <c r="AF11" s="393"/>
      <c r="AG11" s="393"/>
      <c r="AH11" s="393"/>
      <c r="AI11" s="393"/>
      <c r="AJ11" s="393"/>
      <c r="AK11" s="374"/>
    </row>
    <row r="12" spans="1:40" ht="15" customHeight="1">
      <c r="A12" s="1060" t="s">
        <v>188</v>
      </c>
      <c r="B12" s="369" t="s">
        <v>298</v>
      </c>
      <c r="C12" s="370"/>
      <c r="D12" s="370"/>
      <c r="E12" s="370"/>
      <c r="F12" s="370"/>
      <c r="G12" s="370"/>
      <c r="H12" s="370"/>
      <c r="I12" s="342"/>
      <c r="J12" s="342"/>
      <c r="K12" s="370"/>
      <c r="L12" s="392"/>
      <c r="M12" s="392"/>
      <c r="N12" s="392"/>
      <c r="O12" s="392"/>
      <c r="P12" s="392"/>
      <c r="Q12" s="392"/>
      <c r="R12" s="371"/>
      <c r="S12" s="19"/>
      <c r="T12" s="1064" t="s">
        <v>179</v>
      </c>
      <c r="U12" s="369" t="s">
        <v>298</v>
      </c>
      <c r="V12" s="370">
        <v>8</v>
      </c>
      <c r="W12" s="370">
        <v>8</v>
      </c>
      <c r="X12" s="370">
        <v>14</v>
      </c>
      <c r="Y12" s="370">
        <v>14</v>
      </c>
      <c r="Z12" s="370">
        <v>14</v>
      </c>
      <c r="AA12" s="370">
        <v>14</v>
      </c>
      <c r="AB12" s="370">
        <v>15</v>
      </c>
      <c r="AC12" s="370"/>
      <c r="AD12" s="370"/>
      <c r="AE12" s="392"/>
      <c r="AF12" s="392"/>
      <c r="AG12" s="392"/>
      <c r="AH12" s="392"/>
      <c r="AI12" s="392"/>
      <c r="AJ12" s="392"/>
      <c r="AK12" s="371"/>
    </row>
    <row r="13" spans="1:40">
      <c r="A13" s="1060"/>
      <c r="B13" s="369" t="s">
        <v>299</v>
      </c>
      <c r="C13" s="370"/>
      <c r="D13" s="370"/>
      <c r="E13" s="370"/>
      <c r="F13" s="370"/>
      <c r="G13" s="370"/>
      <c r="H13" s="370"/>
      <c r="I13" s="370"/>
      <c r="J13" s="370"/>
      <c r="K13" s="370"/>
      <c r="L13" s="392"/>
      <c r="M13" s="392"/>
      <c r="N13" s="392"/>
      <c r="O13" s="392"/>
      <c r="P13" s="392"/>
      <c r="Q13" s="392"/>
      <c r="R13" s="371"/>
      <c r="S13" s="19"/>
      <c r="T13" s="1065"/>
      <c r="U13" s="369" t="s">
        <v>299</v>
      </c>
      <c r="V13" s="370">
        <v>26</v>
      </c>
      <c r="W13" s="370">
        <v>26</v>
      </c>
      <c r="X13" s="370">
        <v>20</v>
      </c>
      <c r="Y13" s="370">
        <v>20</v>
      </c>
      <c r="Z13" s="370">
        <v>20</v>
      </c>
      <c r="AA13" s="370">
        <v>20</v>
      </c>
      <c r="AB13" s="370">
        <v>17</v>
      </c>
      <c r="AC13" s="370"/>
      <c r="AD13" s="370"/>
      <c r="AE13" s="392"/>
      <c r="AF13" s="392"/>
      <c r="AG13" s="392"/>
      <c r="AH13" s="392"/>
      <c r="AI13" s="392"/>
      <c r="AJ13" s="392"/>
      <c r="AK13" s="371"/>
    </row>
    <row r="14" spans="1:40">
      <c r="A14" s="1060"/>
      <c r="B14" s="369" t="s">
        <v>71</v>
      </c>
      <c r="C14" s="370"/>
      <c r="D14" s="370"/>
      <c r="E14" s="370"/>
      <c r="F14" s="370"/>
      <c r="G14" s="370"/>
      <c r="H14" s="370"/>
      <c r="I14" s="342"/>
      <c r="J14" s="342"/>
      <c r="K14" s="370"/>
      <c r="L14" s="392"/>
      <c r="M14" s="392"/>
      <c r="N14" s="392"/>
      <c r="O14" s="392"/>
      <c r="P14" s="392"/>
      <c r="Q14" s="392"/>
      <c r="R14" s="371"/>
      <c r="S14" s="19"/>
      <c r="T14" s="1065"/>
      <c r="U14" s="369" t="s">
        <v>71</v>
      </c>
      <c r="V14" s="370">
        <v>34</v>
      </c>
      <c r="W14" s="370">
        <v>34</v>
      </c>
      <c r="X14" s="370">
        <v>34</v>
      </c>
      <c r="Y14" s="370">
        <v>34</v>
      </c>
      <c r="Z14" s="370">
        <v>34</v>
      </c>
      <c r="AA14" s="370">
        <v>34</v>
      </c>
      <c r="AB14" s="370">
        <v>32</v>
      </c>
      <c r="AC14" s="370"/>
      <c r="AD14" s="370"/>
      <c r="AE14" s="392"/>
      <c r="AF14" s="392"/>
      <c r="AG14" s="392"/>
      <c r="AH14" s="392"/>
      <c r="AI14" s="392"/>
      <c r="AJ14" s="392"/>
      <c r="AK14" s="371"/>
    </row>
    <row r="15" spans="1:40" ht="28.2">
      <c r="A15" s="1060"/>
      <c r="B15" s="369" t="s">
        <v>692</v>
      </c>
      <c r="C15" s="373"/>
      <c r="D15" s="373"/>
      <c r="E15" s="373"/>
      <c r="F15" s="373"/>
      <c r="G15" s="373"/>
      <c r="H15" s="373"/>
      <c r="I15" s="373"/>
      <c r="J15" s="373"/>
      <c r="K15" s="373"/>
      <c r="L15" s="393"/>
      <c r="M15" s="393"/>
      <c r="N15" s="393"/>
      <c r="O15" s="393"/>
      <c r="P15" s="393"/>
      <c r="Q15" s="393"/>
      <c r="R15" s="374"/>
      <c r="S15" s="19"/>
      <c r="T15" s="1066"/>
      <c r="U15" s="369" t="s">
        <v>692</v>
      </c>
      <c r="V15" s="373">
        <v>23.52941176470588</v>
      </c>
      <c r="W15" s="373">
        <v>23.52941176470588</v>
      </c>
      <c r="X15" s="373">
        <v>41.17647058823529</v>
      </c>
      <c r="Y15" s="373">
        <v>41.17647058823529</v>
      </c>
      <c r="Z15" s="373">
        <v>41.2</v>
      </c>
      <c r="AA15" s="373">
        <v>41.2</v>
      </c>
      <c r="AB15" s="373">
        <v>46.8</v>
      </c>
      <c r="AC15" s="373"/>
      <c r="AD15" s="370"/>
      <c r="AE15" s="392"/>
      <c r="AF15" s="392"/>
      <c r="AG15" s="392"/>
      <c r="AH15" s="392"/>
      <c r="AI15" s="392"/>
      <c r="AJ15" s="392"/>
      <c r="AK15" s="371"/>
    </row>
    <row r="16" spans="1:40" ht="30" customHeight="1">
      <c r="A16" s="933" t="s">
        <v>189</v>
      </c>
      <c r="B16" s="369" t="s">
        <v>298</v>
      </c>
      <c r="C16" s="370">
        <v>42</v>
      </c>
      <c r="D16" s="370">
        <v>42</v>
      </c>
      <c r="E16" s="370"/>
      <c r="F16" s="370">
        <v>44</v>
      </c>
      <c r="G16" s="370">
        <v>44</v>
      </c>
      <c r="H16" s="370">
        <v>44</v>
      </c>
      <c r="I16" s="342">
        <v>44</v>
      </c>
      <c r="J16" s="342">
        <v>44</v>
      </c>
      <c r="K16" s="342">
        <v>44</v>
      </c>
      <c r="L16" s="391">
        <v>44</v>
      </c>
      <c r="M16" s="391">
        <v>50</v>
      </c>
      <c r="N16" s="391"/>
      <c r="O16" s="391"/>
      <c r="P16" s="391"/>
      <c r="Q16" s="391"/>
      <c r="R16" s="372"/>
      <c r="S16" s="19"/>
      <c r="T16" s="1064" t="s">
        <v>694</v>
      </c>
      <c r="U16" s="369" t="s">
        <v>298</v>
      </c>
      <c r="V16" s="370">
        <v>132</v>
      </c>
      <c r="W16" s="370">
        <v>178</v>
      </c>
      <c r="X16" s="370">
        <v>169</v>
      </c>
      <c r="Y16" s="370">
        <v>169</v>
      </c>
      <c r="Z16" s="370">
        <v>169</v>
      </c>
      <c r="AA16" s="370">
        <v>166</v>
      </c>
      <c r="AB16" s="342">
        <v>169</v>
      </c>
      <c r="AC16" s="342">
        <v>167</v>
      </c>
      <c r="AD16" s="342">
        <v>167</v>
      </c>
      <c r="AE16" s="391"/>
      <c r="AF16" s="391">
        <v>184</v>
      </c>
      <c r="AG16" s="391"/>
      <c r="AH16" s="391"/>
      <c r="AI16" s="391"/>
      <c r="AJ16" s="391"/>
      <c r="AK16" s="372"/>
    </row>
    <row r="17" spans="1:37">
      <c r="A17" s="934"/>
      <c r="B17" s="369" t="s">
        <v>299</v>
      </c>
      <c r="C17" s="370">
        <v>458</v>
      </c>
      <c r="D17" s="370">
        <v>458</v>
      </c>
      <c r="E17" s="370"/>
      <c r="F17" s="370">
        <v>448</v>
      </c>
      <c r="G17" s="370">
        <v>448</v>
      </c>
      <c r="H17" s="370">
        <v>448</v>
      </c>
      <c r="I17" s="342">
        <v>448</v>
      </c>
      <c r="J17" s="342">
        <v>448</v>
      </c>
      <c r="K17" s="342">
        <v>448</v>
      </c>
      <c r="L17" s="391">
        <v>448</v>
      </c>
      <c r="M17" s="391">
        <v>450</v>
      </c>
      <c r="N17" s="391"/>
      <c r="O17" s="391"/>
      <c r="P17" s="391"/>
      <c r="Q17" s="391"/>
      <c r="R17" s="372"/>
      <c r="S17" s="19"/>
      <c r="T17" s="1065"/>
      <c r="U17" s="369" t="s">
        <v>299</v>
      </c>
      <c r="V17" s="370">
        <v>268</v>
      </c>
      <c r="W17" s="370">
        <v>222</v>
      </c>
      <c r="X17" s="370">
        <v>231</v>
      </c>
      <c r="Y17" s="370">
        <v>231</v>
      </c>
      <c r="Z17" s="370">
        <v>231</v>
      </c>
      <c r="AA17" s="370">
        <v>230</v>
      </c>
      <c r="AB17" s="370">
        <v>230</v>
      </c>
      <c r="AC17" s="370">
        <v>233</v>
      </c>
      <c r="AD17" s="342">
        <v>233</v>
      </c>
      <c r="AE17" s="391"/>
      <c r="AF17" s="391">
        <v>216</v>
      </c>
      <c r="AG17" s="391"/>
      <c r="AH17" s="391"/>
      <c r="AI17" s="391"/>
      <c r="AJ17" s="391"/>
      <c r="AK17" s="372"/>
    </row>
    <row r="18" spans="1:37">
      <c r="A18" s="934"/>
      <c r="B18" s="369" t="s">
        <v>71</v>
      </c>
      <c r="C18" s="370">
        <v>500</v>
      </c>
      <c r="D18" s="370">
        <v>500</v>
      </c>
      <c r="E18" s="370">
        <v>500</v>
      </c>
      <c r="F18" s="370">
        <v>492</v>
      </c>
      <c r="G18" s="370">
        <v>492</v>
      </c>
      <c r="H18" s="370">
        <v>492</v>
      </c>
      <c r="I18" s="342">
        <v>492</v>
      </c>
      <c r="J18" s="342">
        <v>492</v>
      </c>
      <c r="K18" s="342">
        <v>492</v>
      </c>
      <c r="L18" s="391">
        <v>492</v>
      </c>
      <c r="M18" s="391">
        <v>500</v>
      </c>
      <c r="N18" s="391"/>
      <c r="O18" s="391"/>
      <c r="P18" s="391"/>
      <c r="Q18" s="391"/>
      <c r="R18" s="372"/>
      <c r="S18" s="19"/>
      <c r="T18" s="1065"/>
      <c r="U18" s="369" t="s">
        <v>71</v>
      </c>
      <c r="V18" s="370">
        <v>400</v>
      </c>
      <c r="W18" s="370">
        <v>400</v>
      </c>
      <c r="X18" s="370">
        <v>400</v>
      </c>
      <c r="Y18" s="370">
        <v>400</v>
      </c>
      <c r="Z18" s="370">
        <v>400</v>
      </c>
      <c r="AA18" s="370">
        <v>396</v>
      </c>
      <c r="AB18" s="342">
        <v>399</v>
      </c>
      <c r="AC18" s="342">
        <v>400</v>
      </c>
      <c r="AD18" s="342">
        <v>400</v>
      </c>
      <c r="AE18" s="391"/>
      <c r="AF18" s="391">
        <v>400</v>
      </c>
      <c r="AG18" s="391"/>
      <c r="AH18" s="391"/>
      <c r="AI18" s="391"/>
      <c r="AJ18" s="391"/>
      <c r="AK18" s="372"/>
    </row>
    <row r="19" spans="1:37" ht="28.2">
      <c r="A19" s="935"/>
      <c r="B19" s="369" t="s">
        <v>692</v>
      </c>
      <c r="C19" s="373">
        <v>8.4</v>
      </c>
      <c r="D19" s="373">
        <v>8.4</v>
      </c>
      <c r="E19" s="373" t="s">
        <v>170</v>
      </c>
      <c r="F19" s="373">
        <v>8.9430894308943092</v>
      </c>
      <c r="G19" s="373">
        <v>8.9430894308943092</v>
      </c>
      <c r="H19" s="373">
        <v>8.9430894308943092</v>
      </c>
      <c r="I19" s="342">
        <v>8.9430894308943092</v>
      </c>
      <c r="J19" s="373">
        <v>8.9430894308943092</v>
      </c>
      <c r="K19" s="373">
        <v>8.9430894308943092</v>
      </c>
      <c r="L19" s="393">
        <v>8.9430894308943092</v>
      </c>
      <c r="M19" s="393">
        <v>10</v>
      </c>
      <c r="N19" s="393"/>
      <c r="O19" s="393"/>
      <c r="P19" s="393"/>
      <c r="Q19" s="393"/>
      <c r="R19" s="374"/>
      <c r="S19" s="522"/>
      <c r="T19" s="1066"/>
      <c r="U19" s="369" t="s">
        <v>692</v>
      </c>
      <c r="V19" s="373">
        <v>33</v>
      </c>
      <c r="W19" s="373">
        <v>44.5</v>
      </c>
      <c r="X19" s="373">
        <v>42.25</v>
      </c>
      <c r="Y19" s="373">
        <v>42.25</v>
      </c>
      <c r="Z19" s="373">
        <v>42.25</v>
      </c>
      <c r="AA19" s="373">
        <v>41.9</v>
      </c>
      <c r="AB19" s="373">
        <v>42.355889724310778</v>
      </c>
      <c r="AC19" s="373">
        <v>41.8</v>
      </c>
      <c r="AD19" s="373">
        <v>42</v>
      </c>
      <c r="AE19" s="393"/>
      <c r="AF19" s="393">
        <v>46</v>
      </c>
      <c r="AG19" s="393"/>
      <c r="AH19" s="393"/>
      <c r="AI19" s="393"/>
      <c r="AJ19" s="393"/>
      <c r="AK19" s="374"/>
    </row>
    <row r="20" spans="1:37" ht="15" customHeight="1">
      <c r="A20" s="1060" t="s">
        <v>172</v>
      </c>
      <c r="B20" s="369" t="s">
        <v>298</v>
      </c>
      <c r="C20" s="370">
        <v>9</v>
      </c>
      <c r="D20" s="370">
        <v>9</v>
      </c>
      <c r="E20" s="370">
        <v>9</v>
      </c>
      <c r="F20" s="370">
        <v>9</v>
      </c>
      <c r="G20" s="370">
        <v>4</v>
      </c>
      <c r="H20" s="370">
        <v>4</v>
      </c>
      <c r="I20" s="342">
        <v>4</v>
      </c>
      <c r="J20" s="342">
        <v>4</v>
      </c>
      <c r="K20" s="342"/>
      <c r="L20" s="391"/>
      <c r="M20" s="391"/>
      <c r="N20" s="391"/>
      <c r="O20" s="391"/>
      <c r="P20" s="391"/>
      <c r="Q20" s="391"/>
      <c r="R20" s="371"/>
      <c r="S20" s="522"/>
      <c r="T20" s="1064" t="s">
        <v>190</v>
      </c>
      <c r="U20" s="369" t="s">
        <v>298</v>
      </c>
      <c r="V20" s="370">
        <v>97</v>
      </c>
      <c r="W20" s="370">
        <v>99</v>
      </c>
      <c r="X20" s="370">
        <v>126</v>
      </c>
      <c r="Y20" s="370">
        <v>126</v>
      </c>
      <c r="Z20" s="370">
        <v>126</v>
      </c>
      <c r="AA20" s="370">
        <v>126</v>
      </c>
      <c r="AB20" s="805">
        <v>141</v>
      </c>
      <c r="AC20" s="805">
        <v>141</v>
      </c>
      <c r="AD20" s="805">
        <v>141</v>
      </c>
      <c r="AE20" s="805">
        <v>141</v>
      </c>
      <c r="AF20" s="805">
        <v>141</v>
      </c>
      <c r="AG20" s="805">
        <v>141</v>
      </c>
      <c r="AH20" s="805">
        <v>141</v>
      </c>
      <c r="AI20" s="111">
        <v>127</v>
      </c>
      <c r="AJ20" s="805">
        <v>147</v>
      </c>
      <c r="AK20" s="805">
        <v>147</v>
      </c>
    </row>
    <row r="21" spans="1:37">
      <c r="A21" s="1060"/>
      <c r="B21" s="369" t="s">
        <v>299</v>
      </c>
      <c r="C21" s="370">
        <v>56</v>
      </c>
      <c r="D21" s="370">
        <v>57</v>
      </c>
      <c r="E21" s="370">
        <v>56</v>
      </c>
      <c r="F21" s="370">
        <v>56</v>
      </c>
      <c r="G21" s="370">
        <v>57</v>
      </c>
      <c r="H21" s="370">
        <v>57</v>
      </c>
      <c r="I21" s="370">
        <v>57</v>
      </c>
      <c r="J21" s="370">
        <v>57</v>
      </c>
      <c r="K21" s="342"/>
      <c r="L21" s="391"/>
      <c r="M21" s="391"/>
      <c r="N21" s="391"/>
      <c r="O21" s="391"/>
      <c r="P21" s="391"/>
      <c r="Q21" s="391"/>
      <c r="R21" s="371"/>
      <c r="S21" s="522"/>
      <c r="T21" s="1065"/>
      <c r="U21" s="369" t="s">
        <v>299</v>
      </c>
      <c r="V21" s="370">
        <v>222</v>
      </c>
      <c r="W21" s="370">
        <v>224</v>
      </c>
      <c r="X21" s="370">
        <v>224</v>
      </c>
      <c r="Y21" s="370">
        <v>224</v>
      </c>
      <c r="Z21" s="370">
        <v>224</v>
      </c>
      <c r="AA21" s="370">
        <v>224</v>
      </c>
      <c r="AB21" s="805">
        <v>239</v>
      </c>
      <c r="AC21" s="805">
        <v>239</v>
      </c>
      <c r="AD21" s="805">
        <v>239</v>
      </c>
      <c r="AE21" s="805">
        <v>239</v>
      </c>
      <c r="AF21" s="805">
        <v>239</v>
      </c>
      <c r="AG21" s="88">
        <v>243</v>
      </c>
      <c r="AH21" s="88">
        <v>243</v>
      </c>
      <c r="AI21" s="320">
        <v>212</v>
      </c>
      <c r="AJ21" s="805">
        <v>246</v>
      </c>
      <c r="AK21" s="805">
        <v>246</v>
      </c>
    </row>
    <row r="22" spans="1:37">
      <c r="A22" s="1060"/>
      <c r="B22" s="369" t="s">
        <v>71</v>
      </c>
      <c r="C22" s="370">
        <v>65</v>
      </c>
      <c r="D22" s="370">
        <v>65</v>
      </c>
      <c r="E22" s="370">
        <v>65</v>
      </c>
      <c r="F22" s="370">
        <v>65</v>
      </c>
      <c r="G22" s="370">
        <v>65</v>
      </c>
      <c r="H22" s="370">
        <v>65</v>
      </c>
      <c r="I22" s="342">
        <v>65</v>
      </c>
      <c r="J22" s="342">
        <v>65</v>
      </c>
      <c r="K22" s="342"/>
      <c r="L22" s="391"/>
      <c r="M22" s="391"/>
      <c r="N22" s="391"/>
      <c r="O22" s="391"/>
      <c r="P22" s="391"/>
      <c r="Q22" s="391"/>
      <c r="R22" s="371"/>
      <c r="S22" s="19"/>
      <c r="T22" s="1065"/>
      <c r="U22" s="369" t="s">
        <v>71</v>
      </c>
      <c r="V22" s="370">
        <v>319</v>
      </c>
      <c r="W22" s="370">
        <v>323</v>
      </c>
      <c r="X22" s="370">
        <v>350</v>
      </c>
      <c r="Y22" s="370">
        <v>350</v>
      </c>
      <c r="Z22" s="370">
        <v>350</v>
      </c>
      <c r="AA22" s="370">
        <v>350</v>
      </c>
      <c r="AB22" s="805">
        <f t="shared" ref="AB22:AI22" si="1">SUM(AB20:AB21)</f>
        <v>380</v>
      </c>
      <c r="AC22" s="805">
        <f t="shared" si="1"/>
        <v>380</v>
      </c>
      <c r="AD22" s="805">
        <f t="shared" si="1"/>
        <v>380</v>
      </c>
      <c r="AE22" s="805">
        <f t="shared" si="1"/>
        <v>380</v>
      </c>
      <c r="AF22" s="805">
        <f t="shared" si="1"/>
        <v>380</v>
      </c>
      <c r="AG22" s="805">
        <f t="shared" si="1"/>
        <v>384</v>
      </c>
      <c r="AH22" s="805">
        <f t="shared" si="1"/>
        <v>384</v>
      </c>
      <c r="AI22" s="805">
        <f t="shared" si="1"/>
        <v>339</v>
      </c>
      <c r="AJ22" s="805">
        <f>SUM(AJ20:AJ21)</f>
        <v>393</v>
      </c>
      <c r="AK22" s="805">
        <f>SUM(AK20:AK21)</f>
        <v>393</v>
      </c>
    </row>
    <row r="23" spans="1:37" ht="28.2">
      <c r="A23" s="1060"/>
      <c r="B23" s="369" t="s">
        <v>692</v>
      </c>
      <c r="C23" s="373">
        <v>13.846153846153847</v>
      </c>
      <c r="D23" s="373">
        <v>13.846153846153847</v>
      </c>
      <c r="E23" s="373">
        <v>13.846153846153847</v>
      </c>
      <c r="F23" s="373">
        <v>13.846153846153847</v>
      </c>
      <c r="G23" s="373">
        <v>6.1538461538461542</v>
      </c>
      <c r="H23" s="373">
        <v>6.2</v>
      </c>
      <c r="I23" s="373">
        <v>6.2</v>
      </c>
      <c r="J23" s="373">
        <v>6.2</v>
      </c>
      <c r="K23" s="373"/>
      <c r="L23" s="393"/>
      <c r="M23" s="393"/>
      <c r="N23" s="393"/>
      <c r="O23" s="393"/>
      <c r="P23" s="393"/>
      <c r="Q23" s="393"/>
      <c r="R23" s="371"/>
      <c r="S23" s="19"/>
      <c r="T23" s="1066"/>
      <c r="U23" s="369" t="s">
        <v>692</v>
      </c>
      <c r="V23" s="373">
        <v>30.407523510971785</v>
      </c>
      <c r="W23" s="373">
        <v>30.650154798761609</v>
      </c>
      <c r="X23" s="373">
        <v>36</v>
      </c>
      <c r="Y23" s="373">
        <v>36</v>
      </c>
      <c r="Z23" s="373">
        <v>36</v>
      </c>
      <c r="AA23" s="373">
        <v>36</v>
      </c>
      <c r="AB23" s="806">
        <f t="shared" ref="AB23:AI23" si="2">AB20/AB22*100</f>
        <v>37.105263157894733</v>
      </c>
      <c r="AC23" s="806">
        <f t="shared" si="2"/>
        <v>37.105263157894733</v>
      </c>
      <c r="AD23" s="806">
        <f t="shared" si="2"/>
        <v>37.105263157894733</v>
      </c>
      <c r="AE23" s="806">
        <f t="shared" si="2"/>
        <v>37.105263157894733</v>
      </c>
      <c r="AF23" s="806">
        <f t="shared" si="2"/>
        <v>37.105263157894733</v>
      </c>
      <c r="AG23" s="806">
        <f t="shared" si="2"/>
        <v>36.71875</v>
      </c>
      <c r="AH23" s="806">
        <f t="shared" si="2"/>
        <v>36.71875</v>
      </c>
      <c r="AI23" s="806">
        <f t="shared" si="2"/>
        <v>37.463126843657818</v>
      </c>
      <c r="AJ23" s="806">
        <f>AJ20/AJ22*100</f>
        <v>37.404580152671755</v>
      </c>
      <c r="AK23" s="806">
        <f>AK20/AK22*100</f>
        <v>37.404580152671755</v>
      </c>
    </row>
    <row r="24" spans="1:37" ht="15" customHeight="1">
      <c r="A24" s="1060" t="s">
        <v>173</v>
      </c>
      <c r="B24" s="369" t="s">
        <v>298</v>
      </c>
      <c r="C24" s="370">
        <v>30</v>
      </c>
      <c r="D24" s="370">
        <v>30</v>
      </c>
      <c r="E24" s="370">
        <v>29</v>
      </c>
      <c r="F24" s="370">
        <v>32</v>
      </c>
      <c r="G24" s="370">
        <v>32</v>
      </c>
      <c r="H24" s="370">
        <v>28</v>
      </c>
      <c r="I24" s="342">
        <v>28</v>
      </c>
      <c r="J24" s="342"/>
      <c r="K24" s="342">
        <v>25</v>
      </c>
      <c r="L24" s="391"/>
      <c r="M24" s="391"/>
      <c r="N24" s="391"/>
      <c r="O24" s="391"/>
      <c r="P24" s="391"/>
      <c r="Q24" s="391"/>
      <c r="R24" s="371"/>
      <c r="S24" s="19"/>
      <c r="T24" s="1064" t="s">
        <v>182</v>
      </c>
      <c r="U24" s="369" t="s">
        <v>298</v>
      </c>
      <c r="V24" s="370">
        <v>24</v>
      </c>
      <c r="W24" s="370">
        <v>22</v>
      </c>
      <c r="X24" s="370">
        <v>18</v>
      </c>
      <c r="Y24" s="370">
        <v>18</v>
      </c>
      <c r="Z24" s="370">
        <v>20</v>
      </c>
      <c r="AA24" s="370">
        <v>20</v>
      </c>
      <c r="AB24" s="342">
        <v>20</v>
      </c>
      <c r="AC24" s="342"/>
      <c r="AD24" s="370"/>
      <c r="AE24" s="392"/>
      <c r="AF24" s="392"/>
      <c r="AG24" s="392"/>
      <c r="AH24" s="392"/>
      <c r="AI24" s="392"/>
      <c r="AJ24" s="392"/>
      <c r="AK24" s="371"/>
    </row>
    <row r="25" spans="1:37">
      <c r="A25" s="1060"/>
      <c r="B25" s="369" t="s">
        <v>299</v>
      </c>
      <c r="C25" s="370">
        <v>90</v>
      </c>
      <c r="D25" s="370">
        <v>90</v>
      </c>
      <c r="E25" s="370">
        <v>91</v>
      </c>
      <c r="F25" s="370">
        <v>88</v>
      </c>
      <c r="G25" s="370">
        <v>88</v>
      </c>
      <c r="H25" s="370">
        <v>92</v>
      </c>
      <c r="I25" s="370">
        <v>92</v>
      </c>
      <c r="J25" s="370"/>
      <c r="K25" s="342">
        <v>95</v>
      </c>
      <c r="L25" s="391"/>
      <c r="M25" s="391"/>
      <c r="N25" s="391"/>
      <c r="O25" s="391"/>
      <c r="P25" s="391"/>
      <c r="Q25" s="391"/>
      <c r="R25" s="371"/>
      <c r="S25" s="19"/>
      <c r="T25" s="1065"/>
      <c r="U25" s="369" t="s">
        <v>299</v>
      </c>
      <c r="V25" s="370">
        <v>134</v>
      </c>
      <c r="W25" s="370">
        <v>135</v>
      </c>
      <c r="X25" s="370">
        <v>139</v>
      </c>
      <c r="Y25" s="370">
        <v>139</v>
      </c>
      <c r="Z25" s="370">
        <v>138</v>
      </c>
      <c r="AA25" s="370">
        <v>130</v>
      </c>
      <c r="AB25" s="370">
        <v>130</v>
      </c>
      <c r="AC25" s="370"/>
      <c r="AD25" s="370"/>
      <c r="AE25" s="392"/>
      <c r="AF25" s="392"/>
      <c r="AG25" s="392"/>
      <c r="AH25" s="392"/>
      <c r="AI25" s="392"/>
      <c r="AJ25" s="392"/>
      <c r="AK25" s="371"/>
    </row>
    <row r="26" spans="1:37">
      <c r="A26" s="1060"/>
      <c r="B26" s="369" t="s">
        <v>71</v>
      </c>
      <c r="C26" s="370">
        <v>120</v>
      </c>
      <c r="D26" s="370">
        <v>120</v>
      </c>
      <c r="E26" s="370">
        <v>120</v>
      </c>
      <c r="F26" s="370">
        <v>120</v>
      </c>
      <c r="G26" s="370">
        <v>120</v>
      </c>
      <c r="H26" s="370">
        <v>120</v>
      </c>
      <c r="I26" s="342">
        <v>120</v>
      </c>
      <c r="J26" s="342"/>
      <c r="K26" s="342">
        <v>120</v>
      </c>
      <c r="L26" s="391"/>
      <c r="M26" s="391"/>
      <c r="N26" s="391"/>
      <c r="O26" s="391"/>
      <c r="P26" s="391"/>
      <c r="Q26" s="391"/>
      <c r="R26" s="371"/>
      <c r="S26" s="19"/>
      <c r="T26" s="1065"/>
      <c r="U26" s="369" t="s">
        <v>71</v>
      </c>
      <c r="V26" s="370">
        <v>158</v>
      </c>
      <c r="W26" s="370">
        <v>157</v>
      </c>
      <c r="X26" s="370">
        <v>157</v>
      </c>
      <c r="Y26" s="370">
        <v>157</v>
      </c>
      <c r="Z26" s="370">
        <v>158</v>
      </c>
      <c r="AA26" s="370">
        <v>150</v>
      </c>
      <c r="AB26" s="342">
        <v>150</v>
      </c>
      <c r="AC26" s="342"/>
      <c r="AD26" s="370"/>
      <c r="AE26" s="392"/>
      <c r="AF26" s="392"/>
      <c r="AG26" s="392"/>
      <c r="AH26" s="392"/>
      <c r="AI26" s="392"/>
      <c r="AJ26" s="392"/>
      <c r="AK26" s="371"/>
    </row>
    <row r="27" spans="1:37" ht="28.2">
      <c r="A27" s="1060"/>
      <c r="B27" s="369" t="s">
        <v>692</v>
      </c>
      <c r="C27" s="373">
        <v>25</v>
      </c>
      <c r="D27" s="373">
        <v>25</v>
      </c>
      <c r="E27" s="373">
        <v>24.166666666666668</v>
      </c>
      <c r="F27" s="373">
        <v>26.666666666666668</v>
      </c>
      <c r="G27" s="373">
        <v>26.666666666666668</v>
      </c>
      <c r="H27" s="373">
        <v>23.3</v>
      </c>
      <c r="I27" s="373">
        <v>23.3</v>
      </c>
      <c r="J27" s="373"/>
      <c r="K27" s="373">
        <v>20.8</v>
      </c>
      <c r="L27" s="393"/>
      <c r="M27" s="393"/>
      <c r="N27" s="393"/>
      <c r="O27" s="393"/>
      <c r="P27" s="393"/>
      <c r="Q27" s="393"/>
      <c r="R27" s="371"/>
      <c r="S27" s="19"/>
      <c r="T27" s="1066"/>
      <c r="U27" s="369" t="s">
        <v>692</v>
      </c>
      <c r="V27" s="373">
        <v>15.2</v>
      </c>
      <c r="W27" s="373">
        <v>14</v>
      </c>
      <c r="X27" s="373">
        <v>11.464968152866243</v>
      </c>
      <c r="Y27" s="373">
        <v>11.464968152866243</v>
      </c>
      <c r="Z27" s="373">
        <v>12.6</v>
      </c>
      <c r="AA27" s="373">
        <v>13.3</v>
      </c>
      <c r="AB27" s="373">
        <v>13.3</v>
      </c>
      <c r="AC27" s="373"/>
      <c r="AD27" s="370"/>
      <c r="AE27" s="392"/>
      <c r="AF27" s="392"/>
      <c r="AG27" s="392"/>
      <c r="AH27" s="392"/>
      <c r="AI27" s="392"/>
      <c r="AJ27" s="392"/>
      <c r="AK27" s="371"/>
    </row>
    <row r="28" spans="1:37">
      <c r="A28" s="1060" t="s">
        <v>695</v>
      </c>
      <c r="B28" s="369" t="s">
        <v>298</v>
      </c>
      <c r="C28" s="370">
        <v>10</v>
      </c>
      <c r="D28" s="370">
        <v>32</v>
      </c>
      <c r="E28" s="370">
        <v>32</v>
      </c>
      <c r="F28" s="370">
        <v>64</v>
      </c>
      <c r="G28" s="370">
        <v>64</v>
      </c>
      <c r="H28" s="342">
        <v>64</v>
      </c>
      <c r="I28" s="342">
        <v>31</v>
      </c>
      <c r="J28" s="342">
        <v>29</v>
      </c>
      <c r="K28" s="342"/>
      <c r="L28" s="391"/>
      <c r="M28" s="391"/>
      <c r="N28" s="391"/>
      <c r="O28" s="391"/>
      <c r="P28" s="391"/>
      <c r="Q28" s="391"/>
      <c r="R28" s="372"/>
      <c r="S28" s="19"/>
      <c r="T28" s="1061" t="s">
        <v>279</v>
      </c>
      <c r="U28" s="375" t="s">
        <v>298</v>
      </c>
      <c r="V28" s="370">
        <v>32</v>
      </c>
      <c r="W28" s="370">
        <v>32</v>
      </c>
      <c r="X28" s="370">
        <v>32</v>
      </c>
      <c r="Y28" s="370">
        <v>32</v>
      </c>
      <c r="Z28" s="370">
        <v>85</v>
      </c>
      <c r="AA28" s="370">
        <v>86</v>
      </c>
      <c r="AB28" s="342">
        <v>86</v>
      </c>
      <c r="AC28" s="342">
        <v>86</v>
      </c>
      <c r="AD28" s="370">
        <v>86</v>
      </c>
      <c r="AE28" s="392">
        <v>85</v>
      </c>
      <c r="AF28" s="392"/>
      <c r="AG28" s="392"/>
      <c r="AH28" s="392"/>
      <c r="AI28" s="392"/>
      <c r="AJ28" s="392"/>
      <c r="AK28" s="371"/>
    </row>
    <row r="29" spans="1:37">
      <c r="A29" s="1060"/>
      <c r="B29" s="369" t="s">
        <v>299</v>
      </c>
      <c r="C29" s="370">
        <v>117</v>
      </c>
      <c r="D29" s="370">
        <v>224</v>
      </c>
      <c r="E29" s="370">
        <v>224</v>
      </c>
      <c r="F29" s="370">
        <v>302</v>
      </c>
      <c r="G29" s="370">
        <v>302</v>
      </c>
      <c r="H29" s="370">
        <v>302</v>
      </c>
      <c r="I29" s="370">
        <v>120</v>
      </c>
      <c r="J29" s="370">
        <v>122</v>
      </c>
      <c r="K29" s="342"/>
      <c r="L29" s="391"/>
      <c r="M29" s="391"/>
      <c r="N29" s="391"/>
      <c r="O29" s="391"/>
      <c r="P29" s="391"/>
      <c r="Q29" s="391"/>
      <c r="R29" s="372"/>
      <c r="S29" s="19"/>
      <c r="T29" s="1062"/>
      <c r="U29" s="375" t="s">
        <v>299</v>
      </c>
      <c r="V29" s="370">
        <v>178</v>
      </c>
      <c r="W29" s="370">
        <v>182</v>
      </c>
      <c r="X29" s="370">
        <v>782</v>
      </c>
      <c r="Y29" s="370">
        <v>182</v>
      </c>
      <c r="Z29" s="370">
        <v>185</v>
      </c>
      <c r="AA29" s="370">
        <v>184</v>
      </c>
      <c r="AB29" s="370">
        <v>184</v>
      </c>
      <c r="AC29" s="370">
        <v>184</v>
      </c>
      <c r="AD29" s="370">
        <v>184</v>
      </c>
      <c r="AE29" s="392">
        <v>185</v>
      </c>
      <c r="AF29" s="392"/>
      <c r="AG29" s="392"/>
      <c r="AH29" s="392"/>
      <c r="AI29" s="392"/>
      <c r="AJ29" s="392"/>
      <c r="AK29" s="371"/>
    </row>
    <row r="30" spans="1:37">
      <c r="A30" s="1060"/>
      <c r="B30" s="369" t="s">
        <v>71</v>
      </c>
      <c r="C30" s="370">
        <v>127</v>
      </c>
      <c r="D30" s="370">
        <v>256</v>
      </c>
      <c r="E30" s="370">
        <v>256</v>
      </c>
      <c r="F30" s="370">
        <v>366</v>
      </c>
      <c r="G30" s="370">
        <v>366</v>
      </c>
      <c r="H30" s="342">
        <v>366</v>
      </c>
      <c r="I30" s="342">
        <v>151</v>
      </c>
      <c r="J30" s="342">
        <v>151</v>
      </c>
      <c r="K30" s="342"/>
      <c r="L30" s="391"/>
      <c r="M30" s="391"/>
      <c r="N30" s="391"/>
      <c r="O30" s="391"/>
      <c r="P30" s="391"/>
      <c r="Q30" s="391"/>
      <c r="R30" s="372"/>
      <c r="S30" s="19"/>
      <c r="T30" s="1062"/>
      <c r="U30" s="375" t="s">
        <v>71</v>
      </c>
      <c r="V30" s="370">
        <v>210</v>
      </c>
      <c r="W30" s="370">
        <v>214</v>
      </c>
      <c r="X30" s="370">
        <v>814</v>
      </c>
      <c r="Y30" s="370">
        <v>214</v>
      </c>
      <c r="Z30" s="370">
        <v>270</v>
      </c>
      <c r="AA30" s="370">
        <v>270</v>
      </c>
      <c r="AB30" s="342">
        <v>270</v>
      </c>
      <c r="AC30" s="342">
        <v>270</v>
      </c>
      <c r="AD30" s="370">
        <v>270</v>
      </c>
      <c r="AE30" s="392">
        <v>270</v>
      </c>
      <c r="AF30" s="392"/>
      <c r="AG30" s="392"/>
      <c r="AH30" s="392"/>
      <c r="AI30" s="392"/>
      <c r="AJ30" s="392"/>
      <c r="AK30" s="371"/>
    </row>
    <row r="31" spans="1:37" ht="28.2">
      <c r="A31" s="1060"/>
      <c r="B31" s="369" t="s">
        <v>692</v>
      </c>
      <c r="C31" s="373">
        <v>7.9</v>
      </c>
      <c r="D31" s="373">
        <v>12.5</v>
      </c>
      <c r="E31" s="373">
        <v>12.5</v>
      </c>
      <c r="F31" s="373">
        <v>17.486338797814209</v>
      </c>
      <c r="G31" s="373">
        <v>17.486338797814209</v>
      </c>
      <c r="H31" s="373">
        <v>17.486338797814209</v>
      </c>
      <c r="I31" s="373">
        <v>20.52980132450331</v>
      </c>
      <c r="J31" s="373">
        <v>19.2</v>
      </c>
      <c r="K31" s="373"/>
      <c r="L31" s="393"/>
      <c r="M31" s="393"/>
      <c r="N31" s="393"/>
      <c r="O31" s="393"/>
      <c r="P31" s="393"/>
      <c r="Q31" s="393"/>
      <c r="R31" s="374"/>
      <c r="S31" s="19"/>
      <c r="T31" s="1062"/>
      <c r="U31" s="807" t="s">
        <v>692</v>
      </c>
      <c r="V31" s="808">
        <v>15.238095238095239</v>
      </c>
      <c r="W31" s="808">
        <v>14.953271028037381</v>
      </c>
      <c r="X31" s="808">
        <v>3.9312039312039313</v>
      </c>
      <c r="Y31" s="808">
        <v>14.953271028037381</v>
      </c>
      <c r="Z31" s="808">
        <v>31.481481481481481</v>
      </c>
      <c r="AA31" s="808">
        <v>31.851851851851855</v>
      </c>
      <c r="AB31" s="808">
        <v>31.851851851851855</v>
      </c>
      <c r="AC31" s="808">
        <v>31.851851851851855</v>
      </c>
      <c r="AD31" s="808">
        <v>31.851851851851855</v>
      </c>
      <c r="AE31" s="809">
        <v>31.481481481481481</v>
      </c>
      <c r="AF31" s="809"/>
      <c r="AG31" s="810">
        <v>35.5</v>
      </c>
      <c r="AH31" s="809"/>
      <c r="AI31" s="809"/>
      <c r="AJ31" s="810">
        <v>30.7</v>
      </c>
      <c r="AK31" s="811"/>
    </row>
    <row r="32" spans="1:37">
      <c r="A32" s="1060" t="s">
        <v>175</v>
      </c>
      <c r="B32" s="369" t="s">
        <v>298</v>
      </c>
      <c r="C32" s="370"/>
      <c r="D32" s="370"/>
      <c r="E32" s="370"/>
      <c r="F32" s="370"/>
      <c r="G32" s="370"/>
      <c r="H32" s="370"/>
      <c r="I32" s="342"/>
      <c r="J32" s="342"/>
      <c r="K32" s="342"/>
      <c r="L32" s="391"/>
      <c r="M32" s="391"/>
      <c r="N32" s="391"/>
      <c r="O32" s="391"/>
      <c r="P32" s="391"/>
      <c r="Q32" s="391"/>
      <c r="R32" s="372"/>
      <c r="S32" s="19"/>
      <c r="T32" s="379"/>
      <c r="U32" s="812"/>
      <c r="V32" s="34"/>
      <c r="W32" s="34"/>
      <c r="X32" s="34"/>
      <c r="Y32" s="34"/>
      <c r="Z32" s="34"/>
      <c r="AA32" s="34"/>
      <c r="AB32" s="34"/>
      <c r="AC32" s="34"/>
      <c r="AD32" s="34"/>
      <c r="AE32" s="34"/>
      <c r="AF32" s="34"/>
      <c r="AG32" s="34"/>
      <c r="AH32" s="34"/>
      <c r="AI32" s="34"/>
      <c r="AJ32" s="34"/>
      <c r="AK32" s="34"/>
    </row>
    <row r="33" spans="1:37">
      <c r="A33" s="1060"/>
      <c r="B33" s="369" t="s">
        <v>299</v>
      </c>
      <c r="C33" s="370"/>
      <c r="D33" s="370"/>
      <c r="E33" s="370"/>
      <c r="F33" s="370"/>
      <c r="G33" s="370"/>
      <c r="H33" s="370"/>
      <c r="I33" s="370"/>
      <c r="J33" s="370"/>
      <c r="K33" s="370"/>
      <c r="L33" s="392"/>
      <c r="M33" s="392"/>
      <c r="N33" s="392"/>
      <c r="O33" s="392"/>
      <c r="P33" s="392"/>
      <c r="Q33" s="392"/>
      <c r="R33" s="372"/>
      <c r="S33" s="19"/>
      <c r="T33" s="379"/>
      <c r="U33" s="812"/>
      <c r="V33" s="813"/>
      <c r="W33" s="813"/>
      <c r="X33" s="813"/>
      <c r="Y33" s="813"/>
      <c r="Z33" s="813"/>
      <c r="AA33" s="813"/>
      <c r="AB33" s="34"/>
      <c r="AC33" s="813"/>
      <c r="AD33" s="813"/>
      <c r="AE33" s="813"/>
      <c r="AF33" s="813"/>
      <c r="AG33" s="813"/>
      <c r="AH33" s="813"/>
      <c r="AI33" s="813"/>
      <c r="AJ33" s="813"/>
      <c r="AK33" s="813"/>
    </row>
    <row r="34" spans="1:37">
      <c r="A34" s="1060"/>
      <c r="B34" s="369" t="s">
        <v>71</v>
      </c>
      <c r="C34" s="370"/>
      <c r="D34" s="370"/>
      <c r="E34" s="370"/>
      <c r="F34" s="370"/>
      <c r="G34" s="370"/>
      <c r="H34" s="370"/>
      <c r="I34" s="342"/>
      <c r="J34" s="342"/>
      <c r="K34" s="342"/>
      <c r="L34" s="391"/>
      <c r="M34" s="391"/>
      <c r="N34" s="391"/>
      <c r="O34" s="391"/>
      <c r="P34" s="391"/>
      <c r="Q34" s="391"/>
      <c r="R34" s="372"/>
      <c r="S34" s="19"/>
      <c r="T34" s="379"/>
      <c r="U34" s="812"/>
      <c r="V34" s="813"/>
      <c r="W34" s="813"/>
      <c r="X34" s="813"/>
      <c r="Y34" s="813"/>
      <c r="Z34" s="813"/>
      <c r="AA34" s="813"/>
      <c r="AB34" s="813"/>
      <c r="AC34" s="813"/>
      <c r="AD34" s="813"/>
      <c r="AE34" s="813"/>
      <c r="AF34" s="813"/>
      <c r="AG34" s="813"/>
      <c r="AH34" s="813"/>
      <c r="AI34" s="813"/>
      <c r="AJ34" s="813"/>
      <c r="AK34" s="813"/>
    </row>
    <row r="35" spans="1:37" ht="28.2">
      <c r="A35" s="1060"/>
      <c r="B35" s="369" t="s">
        <v>692</v>
      </c>
      <c r="C35" s="373">
        <v>20.83</v>
      </c>
      <c r="D35" s="373">
        <v>20.83</v>
      </c>
      <c r="E35" s="373">
        <v>20.83</v>
      </c>
      <c r="F35" s="373">
        <v>12.92</v>
      </c>
      <c r="G35" s="373">
        <v>12.92</v>
      </c>
      <c r="H35" s="373">
        <v>16.670000000000002</v>
      </c>
      <c r="I35" s="373">
        <v>16.670000000000002</v>
      </c>
      <c r="J35" s="373">
        <v>16.670000000000002</v>
      </c>
      <c r="K35" s="373">
        <v>16.670000000000002</v>
      </c>
      <c r="L35" s="393">
        <v>16.670000000000002</v>
      </c>
      <c r="M35" s="393">
        <v>22.92</v>
      </c>
      <c r="N35" s="393">
        <v>22.92</v>
      </c>
      <c r="O35" s="393">
        <v>22.92</v>
      </c>
      <c r="P35" s="393">
        <v>22.92</v>
      </c>
      <c r="Q35" s="393">
        <v>20.73</v>
      </c>
      <c r="R35" s="374">
        <v>20.73</v>
      </c>
      <c r="S35" s="19"/>
      <c r="T35" s="379"/>
      <c r="U35" s="812"/>
      <c r="V35" s="814"/>
      <c r="W35" s="814"/>
      <c r="X35" s="814"/>
      <c r="Y35" s="814"/>
      <c r="Z35" s="814"/>
      <c r="AA35" s="814"/>
      <c r="AB35" s="814"/>
      <c r="AC35" s="814"/>
      <c r="AD35" s="814"/>
      <c r="AE35" s="814"/>
      <c r="AF35" s="814"/>
      <c r="AG35" s="814"/>
      <c r="AH35" s="814"/>
      <c r="AI35" s="814"/>
      <c r="AJ35" s="814"/>
      <c r="AK35" s="814"/>
    </row>
    <row r="36" spans="1:37">
      <c r="A36" s="1060" t="s">
        <v>176</v>
      </c>
      <c r="B36" s="369" t="s">
        <v>298</v>
      </c>
      <c r="C36" s="370">
        <v>12</v>
      </c>
      <c r="D36" s="370">
        <v>12</v>
      </c>
      <c r="E36" s="370">
        <v>13</v>
      </c>
      <c r="F36" s="370">
        <v>13</v>
      </c>
      <c r="G36" s="370">
        <v>13</v>
      </c>
      <c r="H36" s="370">
        <v>8</v>
      </c>
      <c r="I36" s="342">
        <v>8</v>
      </c>
      <c r="J36" s="342">
        <v>8</v>
      </c>
      <c r="K36" s="342">
        <v>8</v>
      </c>
      <c r="L36" s="391">
        <v>8</v>
      </c>
      <c r="M36" s="391">
        <v>14</v>
      </c>
      <c r="N36" s="391">
        <v>14</v>
      </c>
      <c r="O36" s="391">
        <v>14</v>
      </c>
      <c r="P36" s="391">
        <v>14</v>
      </c>
      <c r="Q36" s="391">
        <v>14</v>
      </c>
      <c r="R36" s="372">
        <v>12</v>
      </c>
      <c r="S36" s="19"/>
      <c r="T36" s="19"/>
      <c r="U36" s="19"/>
      <c r="V36" s="19"/>
      <c r="W36" s="19"/>
      <c r="X36" s="19"/>
      <c r="Y36" s="19"/>
      <c r="Z36" s="19"/>
      <c r="AA36" s="19"/>
      <c r="AB36" s="19"/>
      <c r="AC36" s="19"/>
      <c r="AD36" s="19"/>
      <c r="AE36" s="19"/>
      <c r="AF36" s="19"/>
      <c r="AG36" s="19"/>
      <c r="AH36" s="19"/>
      <c r="AI36" s="19"/>
      <c r="AJ36" s="19"/>
      <c r="AK36" s="19"/>
    </row>
    <row r="37" spans="1:37">
      <c r="A37" s="1060"/>
      <c r="B37" s="369" t="s">
        <v>299</v>
      </c>
      <c r="C37" s="370">
        <v>58</v>
      </c>
      <c r="D37" s="370">
        <v>58</v>
      </c>
      <c r="E37" s="370">
        <v>56</v>
      </c>
      <c r="F37" s="370">
        <v>56</v>
      </c>
      <c r="G37" s="370">
        <v>56</v>
      </c>
      <c r="H37" s="370">
        <v>62</v>
      </c>
      <c r="I37" s="370">
        <v>62</v>
      </c>
      <c r="J37" s="370">
        <v>62</v>
      </c>
      <c r="K37" s="370">
        <v>61</v>
      </c>
      <c r="L37" s="392">
        <v>61</v>
      </c>
      <c r="M37" s="392">
        <v>56</v>
      </c>
      <c r="N37" s="392">
        <v>56</v>
      </c>
      <c r="O37" s="392">
        <v>56</v>
      </c>
      <c r="P37" s="392">
        <v>56</v>
      </c>
      <c r="Q37" s="392">
        <v>56</v>
      </c>
      <c r="R37" s="371">
        <v>54</v>
      </c>
      <c r="S37" s="19"/>
      <c r="T37" s="19"/>
      <c r="U37" s="19"/>
      <c r="V37" s="19"/>
      <c r="W37" s="19"/>
      <c r="X37" s="19"/>
      <c r="Y37" s="19"/>
      <c r="Z37" s="19"/>
      <c r="AA37" s="19"/>
      <c r="AB37" s="19"/>
      <c r="AC37" s="19"/>
      <c r="AD37" s="19"/>
      <c r="AE37" s="19"/>
      <c r="AF37" s="19"/>
      <c r="AG37" s="19"/>
      <c r="AH37" s="19"/>
      <c r="AI37" s="19"/>
      <c r="AJ37" s="19"/>
      <c r="AK37" s="19"/>
    </row>
    <row r="38" spans="1:37">
      <c r="A38" s="1060"/>
      <c r="B38" s="369" t="s">
        <v>71</v>
      </c>
      <c r="C38" s="370">
        <v>70</v>
      </c>
      <c r="D38" s="370">
        <v>70</v>
      </c>
      <c r="E38" s="370">
        <v>69</v>
      </c>
      <c r="F38" s="370">
        <v>69</v>
      </c>
      <c r="G38" s="370">
        <v>69</v>
      </c>
      <c r="H38" s="370">
        <v>70</v>
      </c>
      <c r="I38" s="342">
        <v>70</v>
      </c>
      <c r="J38" s="342">
        <v>70</v>
      </c>
      <c r="K38" s="342">
        <v>69</v>
      </c>
      <c r="L38" s="391">
        <v>69</v>
      </c>
      <c r="M38" s="391">
        <v>70</v>
      </c>
      <c r="N38" s="391">
        <v>70</v>
      </c>
      <c r="O38" s="391">
        <v>70</v>
      </c>
      <c r="P38" s="391">
        <v>70</v>
      </c>
      <c r="Q38" s="391">
        <v>70</v>
      </c>
      <c r="R38" s="372">
        <v>66</v>
      </c>
      <c r="S38" s="19"/>
      <c r="T38" s="19"/>
      <c r="U38" s="19"/>
      <c r="V38" s="19"/>
      <c r="W38" s="19"/>
      <c r="X38" s="19"/>
      <c r="Y38" s="19"/>
      <c r="Z38" s="19"/>
      <c r="AA38" s="19"/>
      <c r="AB38" s="19"/>
      <c r="AC38" s="19"/>
      <c r="AD38" s="19"/>
      <c r="AE38" s="19"/>
      <c r="AF38" s="19"/>
      <c r="AG38" s="19"/>
      <c r="AH38" s="19"/>
      <c r="AI38" s="19"/>
      <c r="AJ38" s="19"/>
      <c r="AK38" s="19"/>
    </row>
    <row r="39" spans="1:37" ht="28.8" thickBot="1">
      <c r="A39" s="1063"/>
      <c r="B39" s="376" t="s">
        <v>692</v>
      </c>
      <c r="C39" s="377">
        <v>17.100000000000001</v>
      </c>
      <c r="D39" s="377">
        <v>17.100000000000001</v>
      </c>
      <c r="E39" s="377">
        <v>18.840579710144929</v>
      </c>
      <c r="F39" s="377">
        <v>18.840579710144929</v>
      </c>
      <c r="G39" s="377">
        <v>18.840579710144929</v>
      </c>
      <c r="H39" s="377">
        <v>11.4</v>
      </c>
      <c r="I39" s="377">
        <v>11.4</v>
      </c>
      <c r="J39" s="377">
        <v>11.4</v>
      </c>
      <c r="K39" s="377">
        <v>11.6</v>
      </c>
      <c r="L39" s="394">
        <v>11.6</v>
      </c>
      <c r="M39" s="394">
        <v>20</v>
      </c>
      <c r="N39" s="394">
        <v>20</v>
      </c>
      <c r="O39" s="394">
        <v>20</v>
      </c>
      <c r="P39" s="394">
        <v>20</v>
      </c>
      <c r="Q39" s="394">
        <v>20</v>
      </c>
      <c r="R39" s="378">
        <v>18.2</v>
      </c>
      <c r="S39" s="19"/>
      <c r="T39" s="19"/>
      <c r="U39" s="19"/>
      <c r="V39" s="19"/>
      <c r="W39" s="19"/>
      <c r="X39" s="19"/>
      <c r="Y39" s="19"/>
      <c r="Z39" s="19"/>
      <c r="AA39" s="19"/>
      <c r="AB39" s="19"/>
      <c r="AC39" s="19"/>
      <c r="AD39" s="19"/>
      <c r="AE39" s="19"/>
      <c r="AF39" s="19"/>
      <c r="AG39" s="19"/>
      <c r="AH39" s="19"/>
      <c r="AI39" s="19"/>
      <c r="AJ39" s="19"/>
      <c r="AK39" s="19"/>
    </row>
    <row r="40" spans="1:37">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row>
    <row r="41" spans="1:37">
      <c r="A41" s="379" t="s">
        <v>565</v>
      </c>
      <c r="C41" s="19"/>
      <c r="D41" s="19"/>
      <c r="E41" s="523"/>
      <c r="F41" s="523"/>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row>
    <row r="42" spans="1:37">
      <c r="A42" s="147" t="s">
        <v>696</v>
      </c>
      <c r="B42" s="24"/>
      <c r="C42" s="15"/>
      <c r="D42" s="15"/>
      <c r="E42" s="15"/>
      <c r="F42" s="15"/>
      <c r="G42" s="15"/>
      <c r="H42" s="15"/>
      <c r="I42" s="15"/>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row>
    <row r="43" spans="1:37" ht="15" customHeight="1">
      <c r="A43" s="137" t="s">
        <v>697</v>
      </c>
      <c r="C43" s="34"/>
      <c r="D43" s="34"/>
      <c r="E43" s="34"/>
      <c r="F43" s="34"/>
      <c r="G43" s="34"/>
      <c r="H43" s="34"/>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row>
    <row r="44" spans="1:37">
      <c r="A44" s="137" t="s">
        <v>698</v>
      </c>
      <c r="B44" s="60"/>
      <c r="C44" s="59"/>
      <c r="D44" s="59"/>
      <c r="E44" s="59"/>
      <c r="F44" s="59"/>
      <c r="G44" s="59"/>
      <c r="H44" s="59"/>
    </row>
    <row r="45" spans="1:37">
      <c r="A45" s="147" t="s">
        <v>699</v>
      </c>
      <c r="B45" s="60"/>
      <c r="C45" s="104"/>
      <c r="D45" s="104"/>
      <c r="E45" s="104"/>
      <c r="F45" s="104"/>
      <c r="G45" s="104"/>
      <c r="H45" s="104"/>
    </row>
    <row r="46" spans="1:37">
      <c r="A46" s="144"/>
      <c r="B46" s="60"/>
      <c r="C46" s="104"/>
      <c r="D46" s="104"/>
      <c r="E46" s="104"/>
      <c r="F46" s="104"/>
      <c r="G46" s="104"/>
      <c r="H46" s="104"/>
    </row>
    <row r="47" spans="1:37" ht="15" customHeight="1">
      <c r="A47" s="136" t="s">
        <v>192</v>
      </c>
      <c r="B47" s="24"/>
      <c r="C47" s="28"/>
      <c r="D47" s="28"/>
      <c r="E47" s="28"/>
      <c r="F47" s="28"/>
      <c r="G47" s="28"/>
      <c r="H47" s="28"/>
      <c r="I47" s="24"/>
    </row>
    <row r="48" spans="1:37" ht="14.7" customHeight="1">
      <c r="A48" s="139" t="s">
        <v>700</v>
      </c>
      <c r="C48" s="24"/>
      <c r="D48" s="24"/>
      <c r="E48" s="24"/>
      <c r="F48" s="24"/>
      <c r="G48" s="24"/>
      <c r="H48" s="24"/>
    </row>
    <row r="49" spans="1:9" ht="15" customHeight="1">
      <c r="A49" s="137" t="s">
        <v>701</v>
      </c>
      <c r="C49" s="28"/>
      <c r="D49" s="28"/>
      <c r="E49" s="28"/>
      <c r="F49" s="28"/>
      <c r="G49" s="28"/>
      <c r="H49" s="28"/>
      <c r="I49" s="24"/>
    </row>
    <row r="50" spans="1:9">
      <c r="A50" s="142" t="s">
        <v>186</v>
      </c>
      <c r="C50" s="28"/>
      <c r="D50" s="28"/>
      <c r="E50" s="28"/>
      <c r="F50" s="28"/>
      <c r="G50" s="28"/>
      <c r="H50" s="28"/>
    </row>
    <row r="51" spans="1:9">
      <c r="A51" s="144"/>
    </row>
  </sheetData>
  <mergeCells count="16">
    <mergeCell ref="A4:A7"/>
    <mergeCell ref="T4:T7"/>
    <mergeCell ref="A8:A11"/>
    <mergeCell ref="T8:T11"/>
    <mergeCell ref="A12:A15"/>
    <mergeCell ref="T12:T15"/>
    <mergeCell ref="A28:A31"/>
    <mergeCell ref="T28:T31"/>
    <mergeCell ref="A32:A35"/>
    <mergeCell ref="A36:A39"/>
    <mergeCell ref="A16:A19"/>
    <mergeCell ref="T16:T19"/>
    <mergeCell ref="A20:A23"/>
    <mergeCell ref="T20:T23"/>
    <mergeCell ref="A24:A27"/>
    <mergeCell ref="T24:T27"/>
  </mergeCells>
  <hyperlinks>
    <hyperlink ref="S5" location="Content!B5" display="Back to Content Page" xr:uid="{00000000-0004-0000-7F00-000000000000}"/>
    <hyperlink ref="AN3" location="'TC3'!A1" display="Back to Content Page" xr:uid="{57D0F26B-F8E8-4D4F-8545-512053D97E60}"/>
  </hyperlinks>
  <printOptions horizontalCentered="1" verticalCentered="1"/>
  <pageMargins left="0.7" right="0.7" top="0.75" bottom="0.75" header="0.3" footer="0.3"/>
  <pageSetup scale="53" orientation="landscape" r:id="rId1"/>
  <headerFooter>
    <oddFooter>&amp;C&amp;P</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T68"/>
  <sheetViews>
    <sheetView topLeftCell="H1" zoomScaleNormal="100" workbookViewId="0">
      <selection activeCell="T3" sqref="T3"/>
    </sheetView>
  </sheetViews>
  <sheetFormatPr defaultColWidth="9.21875" defaultRowHeight="14.4"/>
  <cols>
    <col min="1" max="1" width="33.77734375" customWidth="1"/>
    <col min="2" max="15" width="7" customWidth="1"/>
  </cols>
  <sheetData>
    <row r="1" spans="1:20">
      <c r="A1" s="16" t="s">
        <v>807</v>
      </c>
      <c r="B1" s="24"/>
      <c r="C1" s="24"/>
      <c r="D1" s="24"/>
    </row>
    <row r="2" spans="1:20" ht="15" thickBot="1">
      <c r="A2" s="24"/>
      <c r="B2" s="24"/>
      <c r="C2" s="24"/>
      <c r="D2" s="24"/>
    </row>
    <row r="3" spans="1:20">
      <c r="A3" s="193" t="s">
        <v>289</v>
      </c>
      <c r="B3" s="159">
        <v>2009</v>
      </c>
      <c r="C3" s="159">
        <v>2010</v>
      </c>
      <c r="D3" s="159">
        <v>2011</v>
      </c>
      <c r="E3" s="159">
        <v>2012</v>
      </c>
      <c r="F3" s="159">
        <v>2013</v>
      </c>
      <c r="G3" s="159">
        <v>2014</v>
      </c>
      <c r="H3" s="159">
        <v>2015</v>
      </c>
      <c r="I3" s="159">
        <v>2016</v>
      </c>
      <c r="J3" s="159">
        <v>2017</v>
      </c>
      <c r="K3" s="159">
        <v>2018</v>
      </c>
      <c r="L3" s="159">
        <v>2019</v>
      </c>
      <c r="M3" s="159">
        <v>2020</v>
      </c>
      <c r="N3" s="159">
        <v>2021</v>
      </c>
      <c r="O3" s="159">
        <v>2022</v>
      </c>
      <c r="P3" s="159">
        <v>2023</v>
      </c>
      <c r="Q3" s="343">
        <v>2024</v>
      </c>
      <c r="T3" s="48" t="s">
        <v>166</v>
      </c>
    </row>
    <row r="4" spans="1:20">
      <c r="A4" s="163" t="s">
        <v>167</v>
      </c>
      <c r="B4" s="109">
        <v>19.399999999999999</v>
      </c>
      <c r="C4" s="109">
        <v>21.8</v>
      </c>
      <c r="D4" s="109">
        <v>22</v>
      </c>
      <c r="E4" s="109">
        <v>20.9</v>
      </c>
      <c r="F4" s="109">
        <v>23</v>
      </c>
      <c r="G4" s="109">
        <v>23.5</v>
      </c>
      <c r="H4" s="109">
        <v>23.5</v>
      </c>
      <c r="I4" s="109">
        <v>22.2</v>
      </c>
      <c r="J4" s="109"/>
      <c r="K4" s="109">
        <v>34.4</v>
      </c>
      <c r="L4" s="109">
        <v>40</v>
      </c>
      <c r="M4" s="109">
        <v>31.818181818181799</v>
      </c>
      <c r="N4" s="109"/>
      <c r="O4" s="109">
        <v>37.5</v>
      </c>
      <c r="P4" s="109">
        <v>39.130434782608702</v>
      </c>
      <c r="Q4" s="168">
        <v>29.1666666666667</v>
      </c>
    </row>
    <row r="5" spans="1:20">
      <c r="A5" s="163" t="s">
        <v>168</v>
      </c>
      <c r="B5" s="109">
        <v>25</v>
      </c>
      <c r="C5" s="109">
        <v>11.8</v>
      </c>
      <c r="D5" s="109">
        <v>17</v>
      </c>
      <c r="E5" s="109">
        <v>21</v>
      </c>
      <c r="F5" s="109">
        <v>21</v>
      </c>
      <c r="G5" s="109">
        <v>16.7</v>
      </c>
      <c r="H5" s="109">
        <v>23.08</v>
      </c>
      <c r="I5" s="109">
        <v>15.8</v>
      </c>
      <c r="J5" s="109">
        <v>15.8</v>
      </c>
      <c r="K5" s="109">
        <v>15.8</v>
      </c>
      <c r="L5" s="109">
        <v>12.5</v>
      </c>
      <c r="M5" s="109">
        <v>15.789473684210501</v>
      </c>
      <c r="N5" s="109"/>
      <c r="O5" s="109">
        <v>16.6666666666667</v>
      </c>
      <c r="P5" s="109">
        <v>16.6666666666667</v>
      </c>
      <c r="Q5" s="168">
        <v>16.6666666666667</v>
      </c>
      <c r="S5" s="48"/>
    </row>
    <row r="6" spans="1:20">
      <c r="A6" s="163" t="s">
        <v>188</v>
      </c>
      <c r="B6" s="109"/>
      <c r="C6" s="109"/>
      <c r="D6" s="109"/>
      <c r="E6" s="109"/>
      <c r="F6" s="109"/>
      <c r="G6" s="109"/>
      <c r="H6" s="109"/>
      <c r="I6" s="109"/>
      <c r="J6" s="109"/>
      <c r="K6" s="109"/>
      <c r="L6" s="109">
        <v>6.25</v>
      </c>
      <c r="M6" s="109">
        <v>6.25</v>
      </c>
      <c r="N6" s="109">
        <v>6.25</v>
      </c>
      <c r="O6" s="109">
        <v>6.25</v>
      </c>
      <c r="P6" s="109">
        <v>7.6923076923076898</v>
      </c>
      <c r="Q6" s="168">
        <v>13.3333333333333</v>
      </c>
      <c r="S6" s="48"/>
    </row>
    <row r="7" spans="1:20">
      <c r="A7" s="163" t="s">
        <v>189</v>
      </c>
      <c r="B7" s="109">
        <v>17</v>
      </c>
      <c r="C7" s="109">
        <v>12.5</v>
      </c>
      <c r="D7" s="109">
        <v>12</v>
      </c>
      <c r="E7" s="109">
        <v>17</v>
      </c>
      <c r="F7" s="109">
        <v>17</v>
      </c>
      <c r="G7" s="109">
        <v>17</v>
      </c>
      <c r="H7" s="109">
        <v>17</v>
      </c>
      <c r="I7" s="109">
        <v>11.6</v>
      </c>
      <c r="J7" s="109">
        <v>10.199999999999999</v>
      </c>
      <c r="K7" s="109">
        <v>10.199999999999999</v>
      </c>
      <c r="L7" s="109">
        <v>17</v>
      </c>
      <c r="M7" s="109">
        <v>17.7777777777778</v>
      </c>
      <c r="N7" s="109"/>
      <c r="O7" s="109">
        <v>20.930232558139501</v>
      </c>
      <c r="P7" s="109">
        <v>20.454545454545499</v>
      </c>
      <c r="Q7" s="168">
        <v>25</v>
      </c>
    </row>
    <row r="8" spans="1:20">
      <c r="A8" s="163" t="s">
        <v>172</v>
      </c>
      <c r="B8" s="109">
        <v>28</v>
      </c>
      <c r="C8" s="109">
        <v>26.3</v>
      </c>
      <c r="D8" s="109">
        <v>25</v>
      </c>
      <c r="E8" s="109">
        <v>25</v>
      </c>
      <c r="F8" s="109">
        <v>33.299999999999997</v>
      </c>
      <c r="G8" s="109">
        <v>33.299999999999997</v>
      </c>
      <c r="H8" s="109">
        <v>33.299999999999997</v>
      </c>
      <c r="I8" s="109">
        <v>33.299999999999997</v>
      </c>
      <c r="J8" s="109"/>
      <c r="K8" s="109">
        <v>31.6</v>
      </c>
      <c r="L8" s="109">
        <v>31.578947368421002</v>
      </c>
      <c r="M8" s="109">
        <v>31.578947368421101</v>
      </c>
      <c r="N8" s="109"/>
      <c r="O8" s="109">
        <v>33.3333333333333</v>
      </c>
      <c r="P8" s="109">
        <v>26.315789473684202</v>
      </c>
      <c r="Q8" s="168">
        <v>26.315789473684202</v>
      </c>
    </row>
    <row r="9" spans="1:20">
      <c r="A9" s="163" t="s">
        <v>173</v>
      </c>
      <c r="B9" s="109">
        <v>39</v>
      </c>
      <c r="C9" s="109">
        <v>31.6</v>
      </c>
      <c r="D9" s="109">
        <v>39</v>
      </c>
      <c r="E9" s="109">
        <v>22</v>
      </c>
      <c r="F9" s="109">
        <v>30</v>
      </c>
      <c r="G9" s="109">
        <v>28.6</v>
      </c>
      <c r="H9" s="109">
        <v>22.86</v>
      </c>
      <c r="I9" s="109"/>
      <c r="J9" s="109">
        <v>22.9</v>
      </c>
      <c r="K9" s="109"/>
      <c r="L9" s="109">
        <v>7.4074074074074003</v>
      </c>
      <c r="M9" s="109">
        <v>22.2222222222222</v>
      </c>
      <c r="N9" s="109"/>
      <c r="O9" s="109">
        <v>21.428571428571399</v>
      </c>
      <c r="P9" s="109">
        <v>11.764705882352899</v>
      </c>
      <c r="Q9" s="168">
        <v>11.764705882352899</v>
      </c>
    </row>
    <row r="10" spans="1:20">
      <c r="A10" s="163" t="s">
        <v>174</v>
      </c>
      <c r="B10" s="109"/>
      <c r="C10" s="109">
        <v>17.2</v>
      </c>
      <c r="D10" s="109">
        <v>16</v>
      </c>
      <c r="E10" s="109">
        <v>27</v>
      </c>
      <c r="F10" s="109">
        <v>27</v>
      </c>
      <c r="G10" s="109">
        <v>27</v>
      </c>
      <c r="H10" s="109">
        <v>23.3</v>
      </c>
      <c r="I10" s="109">
        <v>17.899999999999999</v>
      </c>
      <c r="J10" s="109"/>
      <c r="K10" s="109">
        <v>27.3</v>
      </c>
      <c r="L10" s="109">
        <v>30</v>
      </c>
      <c r="M10" s="109">
        <v>34.7826086956522</v>
      </c>
      <c r="N10" s="109"/>
      <c r="O10" s="109">
        <v>34.615384615384599</v>
      </c>
      <c r="P10" s="109">
        <v>26.923076923076898</v>
      </c>
      <c r="Q10" s="168">
        <v>42.307692307692299</v>
      </c>
    </row>
    <row r="11" spans="1:20">
      <c r="A11" s="163" t="s">
        <v>175</v>
      </c>
      <c r="B11" s="109">
        <v>26</v>
      </c>
      <c r="C11" s="109">
        <v>27.3</v>
      </c>
      <c r="D11" s="109">
        <v>27</v>
      </c>
      <c r="E11" s="109">
        <v>21.1</v>
      </c>
      <c r="F11" s="109">
        <v>23</v>
      </c>
      <c r="G11" s="109">
        <v>32</v>
      </c>
      <c r="H11" s="109">
        <v>11</v>
      </c>
      <c r="I11" s="109">
        <v>22</v>
      </c>
      <c r="J11" s="109"/>
      <c r="K11" s="109">
        <v>16.7</v>
      </c>
      <c r="L11" s="109">
        <v>11.1111111111111</v>
      </c>
      <c r="M11" s="109">
        <v>17.3913043478261</v>
      </c>
      <c r="N11" s="109"/>
      <c r="O11" s="109">
        <v>33.3333333333333</v>
      </c>
      <c r="P11" s="109">
        <v>33.299999999999997</v>
      </c>
      <c r="Q11" s="168">
        <v>33.3333333333333</v>
      </c>
    </row>
    <row r="12" spans="1:20">
      <c r="A12" s="163" t="s">
        <v>176</v>
      </c>
      <c r="B12" s="109">
        <v>10.5</v>
      </c>
      <c r="C12" s="109">
        <v>10.5</v>
      </c>
      <c r="D12" s="109">
        <v>12</v>
      </c>
      <c r="E12" s="109">
        <v>8</v>
      </c>
      <c r="F12" s="109">
        <v>8</v>
      </c>
      <c r="G12" s="109">
        <v>12.5</v>
      </c>
      <c r="H12" s="109">
        <v>12.5</v>
      </c>
      <c r="I12" s="109">
        <v>8.3000000000000007</v>
      </c>
      <c r="J12" s="109">
        <v>12.5</v>
      </c>
      <c r="K12" s="109">
        <v>8.3000000000000007</v>
      </c>
      <c r="L12" s="109">
        <v>12.5</v>
      </c>
      <c r="M12" s="109">
        <v>12.5</v>
      </c>
      <c r="N12" s="109">
        <v>12.5</v>
      </c>
      <c r="O12" s="109">
        <v>12.5</v>
      </c>
      <c r="P12" s="109">
        <v>17.399999999999999</v>
      </c>
      <c r="Q12" s="168">
        <v>8.3000000000000007</v>
      </c>
    </row>
    <row r="13" spans="1:20">
      <c r="A13" s="163" t="s">
        <v>177</v>
      </c>
      <c r="B13" s="109">
        <v>29.2</v>
      </c>
      <c r="C13" s="109"/>
      <c r="D13" s="109"/>
      <c r="E13" s="109"/>
      <c r="F13" s="109">
        <v>23.6</v>
      </c>
      <c r="G13" s="815">
        <v>24.1</v>
      </c>
      <c r="H13" s="109"/>
      <c r="I13" s="109"/>
      <c r="J13" s="109"/>
      <c r="K13" s="109">
        <v>37.5</v>
      </c>
      <c r="L13" s="109"/>
      <c r="M13" s="109"/>
      <c r="N13" s="109">
        <v>41.6</v>
      </c>
      <c r="O13" s="109"/>
      <c r="P13" s="109">
        <v>36.799999999999997</v>
      </c>
      <c r="Q13" s="168"/>
    </row>
    <row r="14" spans="1:20">
      <c r="A14" s="163" t="s">
        <v>278</v>
      </c>
      <c r="B14" s="109">
        <v>24</v>
      </c>
      <c r="C14" s="109">
        <v>24</v>
      </c>
      <c r="D14" s="109">
        <v>19</v>
      </c>
      <c r="E14" s="109">
        <v>20</v>
      </c>
      <c r="F14" s="109">
        <v>20</v>
      </c>
      <c r="G14" s="109">
        <v>20</v>
      </c>
      <c r="H14" s="109">
        <v>22.6</v>
      </c>
      <c r="I14" s="109">
        <v>24</v>
      </c>
      <c r="J14" s="109"/>
      <c r="K14" s="109">
        <v>20</v>
      </c>
      <c r="L14" s="109">
        <v>14.814814814814801</v>
      </c>
      <c r="M14" s="109">
        <v>39.130434782608702</v>
      </c>
      <c r="N14" s="109"/>
      <c r="O14" s="109">
        <v>31.578947368421101</v>
      </c>
      <c r="P14" s="109">
        <v>31.578947368421101</v>
      </c>
      <c r="Q14" s="168">
        <v>36.842105263157897</v>
      </c>
    </row>
    <row r="15" spans="1:20">
      <c r="A15" s="163" t="s">
        <v>179</v>
      </c>
      <c r="B15" s="109">
        <v>25</v>
      </c>
      <c r="C15" s="109">
        <v>20</v>
      </c>
      <c r="D15" s="109">
        <v>29</v>
      </c>
      <c r="E15" s="109">
        <v>17</v>
      </c>
      <c r="F15" s="109">
        <v>30</v>
      </c>
      <c r="G15" s="109">
        <v>23</v>
      </c>
      <c r="H15" s="109">
        <v>12</v>
      </c>
      <c r="I15" s="109">
        <v>30.8</v>
      </c>
      <c r="J15" s="109"/>
      <c r="K15" s="109">
        <v>45.5</v>
      </c>
      <c r="L15" s="109">
        <v>45.454545454545404</v>
      </c>
      <c r="M15" s="109">
        <v>33.3333333333333</v>
      </c>
      <c r="N15" s="109"/>
      <c r="O15" s="109">
        <v>33.3333333333333</v>
      </c>
      <c r="P15" s="109">
        <v>33.3333333333333</v>
      </c>
      <c r="Q15" s="168">
        <v>35.714285714285701</v>
      </c>
    </row>
    <row r="16" spans="1:20">
      <c r="A16" s="163" t="s">
        <v>180</v>
      </c>
      <c r="B16" s="109">
        <v>41</v>
      </c>
      <c r="C16" s="109">
        <v>34.299999999999997</v>
      </c>
      <c r="D16" s="109">
        <v>41</v>
      </c>
      <c r="E16" s="109">
        <v>42</v>
      </c>
      <c r="F16" s="109">
        <v>38.200000000000003</v>
      </c>
      <c r="G16" s="109">
        <v>43</v>
      </c>
      <c r="H16" s="109">
        <v>42.857142857142854</v>
      </c>
      <c r="I16" s="109">
        <v>42.857142857142854</v>
      </c>
      <c r="J16" s="109">
        <v>48.5</v>
      </c>
      <c r="K16" s="109"/>
      <c r="L16" s="109">
        <v>50</v>
      </c>
      <c r="M16" s="109">
        <v>48.275862068965502</v>
      </c>
      <c r="N16" s="109"/>
      <c r="O16" s="109">
        <v>48.148148148148103</v>
      </c>
      <c r="P16" s="109">
        <v>50</v>
      </c>
      <c r="Q16" s="168">
        <v>43.75</v>
      </c>
    </row>
    <row r="17" spans="1:17">
      <c r="A17" s="163" t="s">
        <v>190</v>
      </c>
      <c r="B17" s="109">
        <v>15</v>
      </c>
      <c r="C17" s="109">
        <v>26.9</v>
      </c>
      <c r="D17" s="109">
        <v>28</v>
      </c>
      <c r="E17" s="109">
        <v>21.6</v>
      </c>
      <c r="F17" s="109">
        <v>28.6</v>
      </c>
      <c r="G17" s="109">
        <v>28.6</v>
      </c>
      <c r="H17" s="107">
        <v>32.799999999999997</v>
      </c>
      <c r="I17" s="107">
        <v>32.799999999999997</v>
      </c>
      <c r="J17" s="107">
        <v>32.799999999999997</v>
      </c>
      <c r="K17" s="107">
        <v>32.5</v>
      </c>
      <c r="L17" s="111">
        <v>32</v>
      </c>
      <c r="M17" s="111">
        <v>32.799999999999997</v>
      </c>
      <c r="N17" s="109">
        <v>32.799999999999997</v>
      </c>
      <c r="O17" s="109">
        <v>30.6</v>
      </c>
      <c r="P17" s="816">
        <v>26.8</v>
      </c>
      <c r="Q17" s="817">
        <v>26.4</v>
      </c>
    </row>
    <row r="18" spans="1:17">
      <c r="A18" s="163" t="s">
        <v>182</v>
      </c>
      <c r="B18" s="109">
        <v>23</v>
      </c>
      <c r="C18" s="109">
        <v>16.7</v>
      </c>
      <c r="D18" s="109">
        <v>14</v>
      </c>
      <c r="E18" s="109">
        <v>14</v>
      </c>
      <c r="F18" s="109">
        <v>5</v>
      </c>
      <c r="G18" s="109">
        <v>18</v>
      </c>
      <c r="H18" s="109">
        <v>18</v>
      </c>
      <c r="I18" s="109">
        <v>33.299999999999997</v>
      </c>
      <c r="J18" s="109"/>
      <c r="K18" s="109">
        <v>30</v>
      </c>
      <c r="L18" s="109">
        <v>32.258064516128997</v>
      </c>
      <c r="M18" s="109">
        <v>32.258064516128997</v>
      </c>
      <c r="N18" s="109"/>
      <c r="O18" s="109">
        <v>16</v>
      </c>
      <c r="P18" s="109">
        <v>12.5</v>
      </c>
      <c r="Q18" s="168">
        <v>16</v>
      </c>
    </row>
    <row r="19" spans="1:17">
      <c r="A19" s="163" t="s">
        <v>279</v>
      </c>
      <c r="B19" s="109">
        <v>13</v>
      </c>
      <c r="C19" s="109">
        <v>18.600000000000001</v>
      </c>
      <c r="D19" s="109">
        <v>16</v>
      </c>
      <c r="E19" s="109">
        <v>16</v>
      </c>
      <c r="F19" s="109">
        <v>22.2</v>
      </c>
      <c r="G19" s="109">
        <v>22.2</v>
      </c>
      <c r="H19" s="109">
        <v>22.2</v>
      </c>
      <c r="I19" s="109">
        <v>22.2</v>
      </c>
      <c r="J19" s="109">
        <v>22.2</v>
      </c>
      <c r="K19" s="109">
        <v>30</v>
      </c>
      <c r="L19" s="109">
        <v>20.8333333333333</v>
      </c>
      <c r="M19" s="109">
        <v>20.8333333333333</v>
      </c>
      <c r="N19" s="109"/>
      <c r="O19" s="109">
        <v>23.8095238095238</v>
      </c>
      <c r="P19" s="111">
        <v>24</v>
      </c>
      <c r="Q19" s="230">
        <v>21.9</v>
      </c>
    </row>
    <row r="20" spans="1:17" ht="15" thickBot="1">
      <c r="A20" s="818" t="s">
        <v>702</v>
      </c>
      <c r="B20" s="169">
        <v>22.306666666666668</v>
      </c>
      <c r="C20" s="169">
        <v>21.88</v>
      </c>
      <c r="D20" s="169">
        <v>23.046666666666667</v>
      </c>
      <c r="E20" s="169">
        <v>21.193333333333335</v>
      </c>
      <c r="F20" s="169">
        <v>23.313333333333336</v>
      </c>
      <c r="G20" s="169">
        <v>23.453333333333333</v>
      </c>
      <c r="H20" s="169">
        <v>23.253142857142855</v>
      </c>
      <c r="I20" s="169">
        <v>22.843809523809522</v>
      </c>
      <c r="J20" s="169"/>
      <c r="K20" s="169"/>
      <c r="L20" s="169">
        <v>24.949472333693461</v>
      </c>
      <c r="M20" s="169">
        <f>AVERAGE(M4:M19)</f>
        <v>26.449436263244102</v>
      </c>
      <c r="N20" s="169"/>
      <c r="O20" s="169">
        <f>AVERAGE(O4:O19)</f>
        <v>26.668498306323677</v>
      </c>
      <c r="P20" s="169">
        <f t="shared" ref="P20:Q20" si="0">AVERAGE(P4:P19)</f>
        <v>25.916237973562314</v>
      </c>
      <c r="Q20" s="170">
        <f t="shared" si="0"/>
        <v>25.786305242744863</v>
      </c>
    </row>
    <row r="21" spans="1:17">
      <c r="A21" s="137"/>
      <c r="B21" s="24"/>
      <c r="C21" s="24"/>
      <c r="D21" s="24"/>
      <c r="L21" s="64"/>
      <c r="M21" s="64"/>
      <c r="N21" s="64"/>
      <c r="O21" s="64"/>
    </row>
    <row r="22" spans="1:17" ht="15" customHeight="1">
      <c r="A22" s="136" t="s">
        <v>310</v>
      </c>
      <c r="B22" s="380"/>
      <c r="C22" s="319"/>
      <c r="D22" s="319"/>
      <c r="E22" s="319"/>
      <c r="F22" s="319"/>
      <c r="G22" s="319"/>
      <c r="H22" s="105"/>
      <c r="I22" s="105"/>
      <c r="J22" s="105"/>
      <c r="K22" s="105"/>
      <c r="L22" s="64"/>
      <c r="M22" s="64"/>
      <c r="N22" s="64"/>
      <c r="O22" s="64"/>
    </row>
    <row r="23" spans="1:17" ht="15" customHeight="1">
      <c r="A23" s="148" t="s">
        <v>703</v>
      </c>
      <c r="B23" s="319"/>
      <c r="C23" s="319"/>
      <c r="D23" s="319"/>
      <c r="E23" s="319"/>
      <c r="F23" s="319"/>
      <c r="G23" s="319"/>
      <c r="H23" s="105"/>
      <c r="I23" s="105"/>
      <c r="J23" s="105"/>
      <c r="K23" s="105"/>
      <c r="L23" s="64"/>
      <c r="M23" s="64"/>
      <c r="N23" s="64"/>
      <c r="O23" s="64"/>
    </row>
    <row r="24" spans="1:17">
      <c r="A24" s="144"/>
      <c r="B24" s="24"/>
      <c r="C24" s="24"/>
      <c r="D24" s="24"/>
      <c r="L24" s="64"/>
      <c r="M24" s="64"/>
      <c r="N24" s="64"/>
      <c r="O24" s="64"/>
    </row>
    <row r="25" spans="1:17" ht="15" customHeight="1">
      <c r="A25" s="136" t="s">
        <v>185</v>
      </c>
      <c r="B25" s="24"/>
      <c r="C25" s="24"/>
      <c r="D25" s="24"/>
      <c r="E25" s="24"/>
      <c r="F25" s="24"/>
      <c r="G25" s="24"/>
      <c r="H25" s="324"/>
      <c r="I25" s="324"/>
      <c r="J25" s="324"/>
      <c r="K25" s="324"/>
      <c r="L25" s="64"/>
      <c r="M25" s="64"/>
      <c r="N25" s="64"/>
      <c r="O25" s="64"/>
    </row>
    <row r="26" spans="1:17">
      <c r="A26" s="874" t="s">
        <v>704</v>
      </c>
      <c r="B26" s="874"/>
      <c r="C26" s="874"/>
      <c r="D26" s="874"/>
      <c r="E26" s="874"/>
      <c r="F26" s="874"/>
      <c r="G26" s="874"/>
      <c r="H26" s="874"/>
      <c r="I26" s="874"/>
      <c r="J26" s="874"/>
      <c r="K26" s="874"/>
      <c r="L26" s="874"/>
      <c r="M26" s="874"/>
      <c r="N26" s="874"/>
      <c r="O26" s="874"/>
      <c r="P26" s="874"/>
    </row>
    <row r="27" spans="1:17" ht="15" customHeight="1">
      <c r="A27" s="874"/>
      <c r="B27" s="874"/>
      <c r="C27" s="874"/>
      <c r="D27" s="874"/>
      <c r="E27" s="874"/>
      <c r="F27" s="874"/>
      <c r="G27" s="874"/>
      <c r="H27" s="874"/>
      <c r="I27" s="874"/>
      <c r="J27" s="874"/>
      <c r="K27" s="874"/>
      <c r="L27" s="874"/>
      <c r="M27" s="874"/>
      <c r="N27" s="874"/>
      <c r="O27" s="874"/>
      <c r="P27" s="874"/>
    </row>
    <row r="28" spans="1:17">
      <c r="A28" s="874"/>
      <c r="B28" s="874"/>
      <c r="C28" s="874"/>
      <c r="D28" s="874"/>
      <c r="E28" s="874"/>
      <c r="F28" s="874"/>
      <c r="G28" s="874"/>
      <c r="H28" s="874"/>
      <c r="I28" s="874"/>
      <c r="J28" s="874"/>
      <c r="K28" s="874"/>
      <c r="L28" s="874"/>
      <c r="M28" s="874"/>
      <c r="N28" s="874"/>
      <c r="O28" s="874"/>
      <c r="P28" s="874"/>
    </row>
    <row r="29" spans="1:17">
      <c r="A29" s="874" t="s">
        <v>705</v>
      </c>
      <c r="B29" s="874"/>
      <c r="C29" s="874"/>
      <c r="D29" s="874"/>
      <c r="E29" s="874"/>
      <c r="F29" s="874"/>
      <c r="G29" s="874"/>
      <c r="H29" s="874"/>
      <c r="I29" s="874"/>
      <c r="J29" s="874"/>
      <c r="K29" s="874"/>
      <c r="L29" s="874"/>
      <c r="M29" s="874"/>
      <c r="N29" s="874"/>
      <c r="O29" s="874"/>
      <c r="P29" s="874"/>
    </row>
    <row r="30" spans="1:17">
      <c r="A30" s="874"/>
      <c r="B30" s="874"/>
      <c r="C30" s="874"/>
      <c r="D30" s="874"/>
      <c r="E30" s="874"/>
      <c r="F30" s="874"/>
      <c r="G30" s="874"/>
      <c r="H30" s="874"/>
      <c r="I30" s="874"/>
      <c r="J30" s="874"/>
      <c r="K30" s="874"/>
      <c r="L30" s="874"/>
      <c r="M30" s="874"/>
      <c r="N30" s="874"/>
      <c r="O30" s="874"/>
      <c r="P30" s="874"/>
    </row>
    <row r="31" spans="1:17">
      <c r="A31" s="874"/>
      <c r="B31" s="874"/>
      <c r="C31" s="874"/>
      <c r="D31" s="874"/>
      <c r="E31" s="874"/>
      <c r="F31" s="874"/>
      <c r="G31" s="874"/>
      <c r="H31" s="874"/>
      <c r="I31" s="874"/>
      <c r="J31" s="874"/>
      <c r="K31" s="874"/>
      <c r="L31" s="874"/>
      <c r="M31" s="874"/>
      <c r="N31" s="874"/>
      <c r="O31" s="874"/>
      <c r="P31" s="874"/>
    </row>
    <row r="32" spans="1:17">
      <c r="A32" s="874" t="s">
        <v>706</v>
      </c>
      <c r="B32" s="874"/>
      <c r="C32" s="874"/>
      <c r="D32" s="874"/>
      <c r="E32" s="874"/>
      <c r="F32" s="874"/>
      <c r="G32" s="874"/>
      <c r="H32" s="874"/>
      <c r="I32" s="874"/>
      <c r="J32" s="874"/>
      <c r="K32" s="874"/>
      <c r="L32" s="874"/>
      <c r="M32" s="874"/>
      <c r="N32" s="874"/>
      <c r="O32" s="874"/>
      <c r="P32" s="874"/>
    </row>
    <row r="33" spans="1:18">
      <c r="A33" s="874"/>
      <c r="B33" s="874"/>
      <c r="C33" s="874"/>
      <c r="D33" s="874"/>
      <c r="E33" s="874"/>
      <c r="F33" s="874"/>
      <c r="G33" s="874"/>
      <c r="H33" s="874"/>
      <c r="I33" s="874"/>
      <c r="J33" s="874"/>
      <c r="K33" s="874"/>
      <c r="L33" s="874"/>
      <c r="M33" s="874"/>
      <c r="N33" s="874"/>
      <c r="O33" s="874"/>
      <c r="P33" s="874"/>
    </row>
    <row r="34" spans="1:18">
      <c r="A34" s="874"/>
      <c r="B34" s="874"/>
      <c r="C34" s="874"/>
      <c r="D34" s="874"/>
      <c r="E34" s="874"/>
      <c r="F34" s="874"/>
      <c r="G34" s="874"/>
      <c r="H34" s="874"/>
      <c r="I34" s="874"/>
      <c r="J34" s="874"/>
      <c r="K34" s="874"/>
      <c r="L34" s="874"/>
      <c r="M34" s="874"/>
      <c r="N34" s="874"/>
      <c r="O34" s="874"/>
      <c r="P34" s="874"/>
    </row>
    <row r="35" spans="1:18" ht="28.95" customHeight="1">
      <c r="A35" s="897" t="s">
        <v>707</v>
      </c>
      <c r="B35" s="897"/>
      <c r="C35" s="897"/>
      <c r="D35" s="897"/>
      <c r="E35" s="897"/>
      <c r="F35" s="897"/>
      <c r="G35" s="897"/>
      <c r="H35" s="897"/>
      <c r="I35" s="897"/>
      <c r="J35" s="897"/>
      <c r="K35" s="897"/>
      <c r="L35" s="897"/>
      <c r="M35" s="897"/>
      <c r="N35" s="897"/>
      <c r="O35" s="897"/>
      <c r="P35" s="897"/>
    </row>
    <row r="36" spans="1:18" ht="28.95" customHeight="1">
      <c r="A36" s="897" t="s">
        <v>708</v>
      </c>
      <c r="B36" s="897"/>
      <c r="C36" s="897"/>
      <c r="D36" s="897"/>
      <c r="E36" s="897"/>
      <c r="F36" s="897"/>
      <c r="G36" s="897"/>
      <c r="H36" s="897"/>
      <c r="I36" s="897"/>
      <c r="J36" s="897"/>
      <c r="K36" s="897"/>
      <c r="L36" s="897"/>
      <c r="M36" s="897"/>
      <c r="N36" s="897"/>
      <c r="O36" s="897"/>
      <c r="P36" s="897"/>
    </row>
    <row r="37" spans="1:18" ht="28.95" customHeight="1">
      <c r="A37" s="897" t="s">
        <v>815</v>
      </c>
      <c r="B37" s="897"/>
      <c r="C37" s="897"/>
      <c r="D37" s="897"/>
      <c r="E37" s="897"/>
      <c r="F37" s="897"/>
      <c r="G37" s="897"/>
      <c r="H37" s="897"/>
      <c r="I37" s="897"/>
      <c r="J37" s="897"/>
      <c r="K37" s="897"/>
      <c r="L37" s="897"/>
      <c r="M37" s="897"/>
      <c r="N37" s="897"/>
      <c r="O37" s="897"/>
      <c r="P37" s="897"/>
      <c r="Q37" s="773"/>
      <c r="R37" s="773"/>
    </row>
    <row r="38" spans="1:18">
      <c r="A38" s="142" t="s">
        <v>186</v>
      </c>
      <c r="B38" s="24"/>
      <c r="C38" s="24"/>
      <c r="D38" s="24"/>
      <c r="E38" s="24"/>
      <c r="F38" s="24"/>
      <c r="G38" s="24"/>
      <c r="H38" s="324"/>
      <c r="I38" s="324"/>
      <c r="J38" s="324"/>
      <c r="K38" s="324"/>
      <c r="L38" s="64"/>
      <c r="M38" s="64"/>
      <c r="N38" s="64"/>
      <c r="O38" s="64"/>
    </row>
    <row r="39" spans="1:18">
      <c r="A39" s="142"/>
      <c r="B39" s="24"/>
      <c r="C39" s="24"/>
      <c r="D39" s="24"/>
      <c r="E39" s="24"/>
      <c r="F39" s="24"/>
      <c r="G39" s="24"/>
      <c r="H39" s="324"/>
      <c r="I39" s="324"/>
      <c r="J39" s="324"/>
      <c r="K39" s="324"/>
      <c r="L39" s="64"/>
      <c r="M39" s="64"/>
      <c r="N39" s="64"/>
      <c r="O39" s="64"/>
    </row>
    <row r="40" spans="1:18">
      <c r="B40" s="24"/>
      <c r="C40" s="24"/>
      <c r="D40" s="24"/>
      <c r="E40" s="24"/>
      <c r="F40" s="24"/>
      <c r="G40" s="24"/>
      <c r="H40" s="324"/>
      <c r="I40" s="324"/>
      <c r="J40" s="324"/>
      <c r="K40" s="324"/>
      <c r="L40" s="64"/>
      <c r="M40" s="64"/>
      <c r="N40" s="64"/>
      <c r="O40" s="64"/>
    </row>
    <row r="41" spans="1:18">
      <c r="A41" s="24"/>
      <c r="B41" s="24"/>
      <c r="C41" s="874" t="s">
        <v>709</v>
      </c>
      <c r="D41" s="874"/>
      <c r="E41" s="874"/>
      <c r="F41" s="874"/>
      <c r="G41" s="874"/>
      <c r="H41" s="874"/>
      <c r="I41" s="874"/>
      <c r="J41" s="874"/>
      <c r="K41" s="874"/>
      <c r="L41" s="47"/>
      <c r="M41" s="47"/>
      <c r="N41" s="47"/>
      <c r="O41" s="47"/>
    </row>
    <row r="42" spans="1:18">
      <c r="A42" s="24"/>
      <c r="B42" s="24"/>
      <c r="C42" s="874"/>
      <c r="D42" s="874"/>
      <c r="E42" s="874"/>
      <c r="F42" s="874"/>
      <c r="G42" s="874"/>
      <c r="H42" s="874"/>
      <c r="I42" s="874"/>
      <c r="J42" s="874"/>
      <c r="K42" s="874"/>
      <c r="L42" s="15"/>
      <c r="M42" s="15"/>
      <c r="N42" s="15"/>
      <c r="O42" s="15"/>
    </row>
    <row r="43" spans="1:18">
      <c r="A43" s="24"/>
      <c r="B43" s="324"/>
      <c r="C43" s="874"/>
      <c r="D43" s="874"/>
      <c r="E43" s="874"/>
      <c r="F43" s="874"/>
      <c r="G43" s="874"/>
      <c r="H43" s="874"/>
      <c r="I43" s="874"/>
      <c r="J43" s="874"/>
      <c r="K43" s="874"/>
      <c r="L43" s="15"/>
      <c r="M43" s="15"/>
      <c r="N43" s="15"/>
      <c r="O43" s="15"/>
    </row>
    <row r="44" spans="1:18" ht="15" customHeight="1">
      <c r="A44" s="24"/>
      <c r="B44" s="24"/>
      <c r="C44" s="874"/>
      <c r="D44" s="874"/>
      <c r="E44" s="874"/>
      <c r="F44" s="874"/>
      <c r="G44" s="874"/>
      <c r="H44" s="874"/>
      <c r="I44" s="874"/>
      <c r="J44" s="874"/>
      <c r="K44" s="874"/>
      <c r="L44" s="15"/>
      <c r="M44" s="15"/>
      <c r="N44" s="15"/>
      <c r="O44" s="15"/>
    </row>
    <row r="45" spans="1:18" ht="15" customHeight="1">
      <c r="B45" s="24"/>
      <c r="C45" s="24"/>
      <c r="D45" s="24"/>
      <c r="E45" s="24"/>
      <c r="F45" s="24"/>
      <c r="G45" s="24"/>
      <c r="H45" s="324"/>
      <c r="I45" s="324"/>
      <c r="J45" s="324"/>
      <c r="K45" s="324"/>
      <c r="L45" s="64"/>
      <c r="M45" s="64"/>
      <c r="N45" s="64"/>
      <c r="O45" s="64"/>
    </row>
    <row r="46" spans="1:18">
      <c r="B46" s="24"/>
      <c r="C46" s="24"/>
      <c r="D46" s="24"/>
      <c r="E46" s="24"/>
      <c r="F46" s="24"/>
      <c r="G46" s="24"/>
      <c r="H46" s="324"/>
      <c r="I46" s="324"/>
      <c r="J46" s="324"/>
      <c r="K46" s="324"/>
      <c r="L46" s="64"/>
      <c r="M46" s="64"/>
      <c r="N46" s="64"/>
      <c r="O46" s="64"/>
    </row>
    <row r="47" spans="1:18">
      <c r="B47" s="24"/>
      <c r="C47" s="24"/>
      <c r="D47" s="24"/>
      <c r="E47" s="24"/>
      <c r="F47" s="24"/>
      <c r="G47" s="24"/>
      <c r="H47" s="324"/>
      <c r="I47" s="324"/>
      <c r="J47" s="324"/>
      <c r="K47" s="324"/>
      <c r="L47" s="64"/>
      <c r="M47" s="64"/>
      <c r="N47" s="64"/>
      <c r="O47" s="64"/>
    </row>
    <row r="48" spans="1:18">
      <c r="B48" s="24"/>
      <c r="C48" s="24"/>
      <c r="D48" s="24"/>
      <c r="E48" s="24"/>
      <c r="F48" s="24"/>
      <c r="G48" s="24"/>
      <c r="H48" s="324"/>
      <c r="I48" s="324"/>
      <c r="J48" s="324"/>
      <c r="K48" s="324"/>
      <c r="L48" s="47"/>
      <c r="M48" s="47"/>
      <c r="N48" s="47"/>
      <c r="O48" s="47"/>
    </row>
    <row r="49" spans="2:15">
      <c r="B49" s="24"/>
      <c r="C49" s="24"/>
      <c r="D49" s="24"/>
      <c r="E49" s="24"/>
      <c r="F49" s="24"/>
      <c r="G49" s="24"/>
      <c r="H49" s="324"/>
      <c r="I49" s="324"/>
      <c r="J49" s="324"/>
      <c r="K49" s="324"/>
      <c r="L49" s="15"/>
      <c r="M49" s="15"/>
      <c r="N49" s="15"/>
      <c r="O49" s="15"/>
    </row>
    <row r="50" spans="2:15">
      <c r="B50" s="24"/>
      <c r="C50" s="24"/>
      <c r="D50" s="24"/>
      <c r="E50" s="24"/>
      <c r="F50" s="24"/>
      <c r="G50" s="24"/>
      <c r="H50" s="324"/>
      <c r="I50" s="324"/>
      <c r="J50" s="324"/>
      <c r="K50" s="324"/>
      <c r="L50" s="15"/>
      <c r="M50" s="15"/>
      <c r="N50" s="15"/>
      <c r="O50" s="15"/>
    </row>
    <row r="51" spans="2:15">
      <c r="B51" s="24"/>
      <c r="C51" s="24"/>
      <c r="D51" s="24"/>
      <c r="E51" s="24"/>
      <c r="F51" s="24"/>
      <c r="G51" s="24"/>
      <c r="H51" s="324"/>
      <c r="I51" s="324"/>
      <c r="J51" s="324"/>
      <c r="K51" s="324"/>
      <c r="L51" s="15"/>
      <c r="M51" s="15"/>
      <c r="N51" s="15"/>
      <c r="O51" s="15"/>
    </row>
    <row r="52" spans="2:15">
      <c r="L52" s="15"/>
      <c r="M52" s="15"/>
      <c r="N52" s="15"/>
      <c r="O52" s="15"/>
    </row>
    <row r="53" spans="2:15" ht="15" customHeight="1">
      <c r="B53" s="862"/>
      <c r="C53" s="862"/>
      <c r="D53" s="862"/>
      <c r="E53" s="862"/>
      <c r="F53" s="862"/>
      <c r="G53" s="862"/>
      <c r="H53" s="135"/>
      <c r="I53" s="135"/>
      <c r="J53" s="135"/>
      <c r="K53" s="135"/>
      <c r="L53" s="64"/>
      <c r="M53" s="64"/>
      <c r="N53" s="64"/>
      <c r="O53" s="64"/>
    </row>
    <row r="54" spans="2:15">
      <c r="B54" s="862"/>
      <c r="C54" s="862"/>
      <c r="D54" s="862"/>
      <c r="E54" s="862"/>
      <c r="F54" s="862"/>
      <c r="G54" s="862"/>
      <c r="H54" s="135"/>
      <c r="I54" s="135"/>
      <c r="J54" s="135"/>
      <c r="K54" s="135"/>
      <c r="L54" s="64"/>
      <c r="M54" s="64"/>
      <c r="N54" s="64"/>
      <c r="O54" s="64"/>
    </row>
    <row r="55" spans="2:15">
      <c r="B55" s="862"/>
      <c r="C55" s="862"/>
      <c r="D55" s="862"/>
      <c r="E55" s="862"/>
      <c r="F55" s="862"/>
      <c r="G55" s="862"/>
      <c r="H55" s="135"/>
      <c r="I55" s="135"/>
      <c r="J55" s="135"/>
      <c r="K55" s="135"/>
      <c r="L55" s="64"/>
      <c r="M55" s="64"/>
      <c r="N55" s="64"/>
      <c r="O55" s="64"/>
    </row>
    <row r="56" spans="2:15">
      <c r="B56" s="862"/>
      <c r="C56" s="862"/>
      <c r="D56" s="862"/>
      <c r="E56" s="862"/>
      <c r="F56" s="862"/>
      <c r="G56" s="862"/>
      <c r="H56" s="135"/>
      <c r="I56" s="135"/>
      <c r="J56" s="135"/>
      <c r="K56" s="135"/>
      <c r="L56" s="47"/>
      <c r="M56" s="47"/>
      <c r="N56" s="47"/>
      <c r="O56" s="47"/>
    </row>
    <row r="57" spans="2:15">
      <c r="L57" s="15"/>
      <c r="M57" s="15"/>
      <c r="N57" s="15"/>
      <c r="O57" s="15"/>
    </row>
    <row r="58" spans="2:15">
      <c r="L58" s="15"/>
      <c r="M58" s="15"/>
      <c r="N58" s="15"/>
      <c r="O58" s="15"/>
    </row>
    <row r="59" spans="2:15">
      <c r="L59" s="15"/>
      <c r="M59" s="15"/>
      <c r="N59" s="15"/>
      <c r="O59" s="15"/>
    </row>
    <row r="60" spans="2:15">
      <c r="L60" s="15"/>
      <c r="M60" s="15"/>
      <c r="N60" s="15"/>
      <c r="O60" s="15"/>
    </row>
    <row r="61" spans="2:15">
      <c r="L61" s="15"/>
      <c r="M61" s="15"/>
      <c r="N61" s="15"/>
      <c r="O61" s="15"/>
    </row>
    <row r="62" spans="2:15">
      <c r="L62" s="15"/>
      <c r="M62" s="15"/>
      <c r="N62" s="15"/>
      <c r="O62" s="15"/>
    </row>
    <row r="63" spans="2:15">
      <c r="L63" s="15"/>
      <c r="M63" s="15"/>
      <c r="N63" s="15"/>
      <c r="O63" s="15"/>
    </row>
    <row r="64" spans="2:15">
      <c r="L64" s="15"/>
      <c r="M64" s="15"/>
      <c r="N64" s="15"/>
      <c r="O64" s="15"/>
    </row>
    <row r="65" spans="12:15">
      <c r="L65" s="15"/>
      <c r="M65" s="15"/>
      <c r="N65" s="15"/>
      <c r="O65" s="15"/>
    </row>
    <row r="66" spans="12:15">
      <c r="L66" s="381"/>
      <c r="M66" s="381"/>
      <c r="N66" s="381"/>
      <c r="O66" s="381"/>
    </row>
    <row r="67" spans="12:15">
      <c r="L67" s="381"/>
      <c r="M67" s="381"/>
      <c r="N67" s="381"/>
      <c r="O67" s="381"/>
    </row>
    <row r="68" spans="12:15">
      <c r="L68" s="47"/>
      <c r="M68" s="47"/>
      <c r="N68" s="47"/>
      <c r="O68" s="47"/>
    </row>
  </sheetData>
  <mergeCells count="8">
    <mergeCell ref="A26:P28"/>
    <mergeCell ref="A29:P31"/>
    <mergeCell ref="A32:P34"/>
    <mergeCell ref="B53:G56"/>
    <mergeCell ref="A35:P35"/>
    <mergeCell ref="C41:K44"/>
    <mergeCell ref="A36:P36"/>
    <mergeCell ref="A37:P37"/>
  </mergeCells>
  <hyperlinks>
    <hyperlink ref="T3" location="'TC3'!A1" display="Back to Content Page" xr:uid="{BE7F59B6-67B9-44A6-A6EE-4C143D27ED88}"/>
  </hyperlinks>
  <pageMargins left="0.7" right="0.7" top="0.75" bottom="0.75" header="0.3" footer="0.3"/>
  <pageSetup scale="80" orientation="landscape" r:id="rId1"/>
  <headerFooter>
    <oddFooter>&amp;C&amp;P</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P26"/>
  <sheetViews>
    <sheetView workbookViewId="0">
      <selection activeCell="O3" sqref="O3"/>
    </sheetView>
  </sheetViews>
  <sheetFormatPr defaultColWidth="9.21875" defaultRowHeight="14.4"/>
  <cols>
    <col min="1" max="1" width="33.77734375" customWidth="1"/>
    <col min="2" max="3" width="7" customWidth="1"/>
    <col min="4" max="11" width="7.44140625" customWidth="1"/>
  </cols>
  <sheetData>
    <row r="1" spans="1:16">
      <c r="A1" s="66" t="s">
        <v>808</v>
      </c>
      <c r="D1" s="63"/>
      <c r="E1" s="63"/>
      <c r="F1" s="63"/>
      <c r="G1" s="63"/>
      <c r="H1" s="63"/>
      <c r="I1" s="63"/>
      <c r="J1" s="63"/>
      <c r="K1" s="63"/>
      <c r="L1" s="63"/>
    </row>
    <row r="2" spans="1:16" ht="15" thickBot="1">
      <c r="A2" s="63"/>
      <c r="D2" s="63"/>
      <c r="E2" s="63"/>
      <c r="F2" s="63"/>
      <c r="G2" s="63"/>
      <c r="H2" s="63"/>
      <c r="I2" s="63"/>
      <c r="J2" s="63"/>
      <c r="K2" s="63"/>
      <c r="L2" s="63"/>
    </row>
    <row r="3" spans="1:16">
      <c r="A3" s="382" t="s">
        <v>187</v>
      </c>
      <c r="B3" s="383">
        <v>2010</v>
      </c>
      <c r="C3" s="383">
        <v>2011</v>
      </c>
      <c r="D3" s="384">
        <v>2012</v>
      </c>
      <c r="E3" s="384">
        <v>2013</v>
      </c>
      <c r="F3" s="384">
        <v>2014</v>
      </c>
      <c r="G3" s="385">
        <v>2015</v>
      </c>
      <c r="H3" s="385">
        <v>2016</v>
      </c>
      <c r="I3" s="385">
        <v>2017</v>
      </c>
      <c r="J3" s="385">
        <v>2018</v>
      </c>
      <c r="K3" s="385">
        <v>2021</v>
      </c>
      <c r="L3" s="819">
        <v>2023</v>
      </c>
      <c r="M3" t="s">
        <v>76</v>
      </c>
      <c r="O3" s="48" t="s">
        <v>166</v>
      </c>
      <c r="P3" s="48"/>
    </row>
    <row r="4" spans="1:16">
      <c r="A4" s="202" t="s">
        <v>167</v>
      </c>
      <c r="B4" s="524"/>
      <c r="C4" s="524"/>
      <c r="D4" s="524"/>
      <c r="E4" s="524"/>
      <c r="F4" s="524"/>
      <c r="G4" s="524"/>
      <c r="H4" s="524"/>
      <c r="I4" s="524"/>
      <c r="J4" s="524">
        <v>0.90185252217765943</v>
      </c>
      <c r="K4" s="524">
        <v>0.90300000000000002</v>
      </c>
      <c r="L4" s="820">
        <v>0.90600000000000003</v>
      </c>
    </row>
    <row r="5" spans="1:16">
      <c r="A5" s="202" t="s">
        <v>168</v>
      </c>
      <c r="B5" s="524">
        <v>0.97499999999999998</v>
      </c>
      <c r="C5" s="524">
        <v>0.98499999999999999</v>
      </c>
      <c r="D5" s="524">
        <v>0.98699999999999999</v>
      </c>
      <c r="E5" s="524">
        <v>0.99</v>
      </c>
      <c r="F5" s="524">
        <v>0.99199999999999999</v>
      </c>
      <c r="G5" s="524">
        <v>0.97899999999999998</v>
      </c>
      <c r="H5" s="524">
        <v>0.97899999999999998</v>
      </c>
      <c r="I5" s="524">
        <v>0.97599999999999998</v>
      </c>
      <c r="J5" s="524">
        <v>0.98953186946181437</v>
      </c>
      <c r="K5" s="524">
        <v>0.98099999999999998</v>
      </c>
      <c r="L5" s="820">
        <v>0.997</v>
      </c>
    </row>
    <row r="6" spans="1:16">
      <c r="A6" s="202" t="s">
        <v>188</v>
      </c>
      <c r="B6" s="524">
        <v>0.86199999999999999</v>
      </c>
      <c r="C6" s="524">
        <v>0.86299999999999999</v>
      </c>
      <c r="D6" s="524">
        <v>0.86499999999999999</v>
      </c>
      <c r="E6" s="524">
        <v>0.86899999999999999</v>
      </c>
      <c r="F6" s="524">
        <v>0.871</v>
      </c>
      <c r="G6" s="524">
        <v>0.874</v>
      </c>
      <c r="H6" s="524">
        <v>0.874</v>
      </c>
      <c r="I6" s="524">
        <v>0.876</v>
      </c>
      <c r="J6" s="524">
        <v>0.88806954092726598</v>
      </c>
      <c r="K6" s="524">
        <v>0.89100000000000001</v>
      </c>
      <c r="L6" s="820">
        <v>0.92900000000000005</v>
      </c>
    </row>
    <row r="7" spans="1:16">
      <c r="A7" s="202" t="s">
        <v>189</v>
      </c>
      <c r="B7" s="524">
        <v>0.80300000000000005</v>
      </c>
      <c r="C7" s="524">
        <v>0.80500000000000005</v>
      </c>
      <c r="D7" s="524">
        <v>0.81</v>
      </c>
      <c r="E7" s="524">
        <v>0.80700000000000005</v>
      </c>
      <c r="F7" s="524">
        <v>0.82</v>
      </c>
      <c r="G7" s="524">
        <v>0.83299999999999996</v>
      </c>
      <c r="H7" s="524">
        <v>0.84499999999999997</v>
      </c>
      <c r="I7" s="524">
        <v>0.85199999999999998</v>
      </c>
      <c r="J7" s="524">
        <v>0.84404524442238749</v>
      </c>
      <c r="K7" s="524">
        <v>0.88500000000000001</v>
      </c>
      <c r="L7" s="820">
        <v>0.88600000000000001</v>
      </c>
    </row>
    <row r="8" spans="1:16">
      <c r="A8" s="202" t="s">
        <v>172</v>
      </c>
      <c r="B8" s="524">
        <v>0.92</v>
      </c>
      <c r="C8" s="524">
        <v>0.92600000000000005</v>
      </c>
      <c r="D8" s="524">
        <v>0.93100000000000005</v>
      </c>
      <c r="E8" s="524">
        <v>0.94299999999999995</v>
      </c>
      <c r="F8" s="524">
        <v>0.94499999999999995</v>
      </c>
      <c r="G8" s="524">
        <v>0.94499999999999995</v>
      </c>
      <c r="H8" s="524">
        <v>0.94399999999999995</v>
      </c>
      <c r="I8" s="524">
        <v>0.94299999999999995</v>
      </c>
      <c r="J8" s="524">
        <v>0.96228069809281369</v>
      </c>
      <c r="K8" s="524">
        <v>0.98599999999999999</v>
      </c>
      <c r="L8" s="820">
        <v>0.96399999999999997</v>
      </c>
    </row>
    <row r="9" spans="1:16">
      <c r="A9" s="202" t="s">
        <v>173</v>
      </c>
      <c r="B9" s="524">
        <v>0.998</v>
      </c>
      <c r="C9" s="524">
        <v>1.004</v>
      </c>
      <c r="D9" s="524">
        <v>1.0069999999999999</v>
      </c>
      <c r="E9" s="524">
        <v>1.0089999999999999</v>
      </c>
      <c r="F9" s="524">
        <v>1.0109999999999999</v>
      </c>
      <c r="G9" s="524">
        <v>1.01</v>
      </c>
      <c r="H9" s="524">
        <v>1.0049999999999999</v>
      </c>
      <c r="I9" s="524">
        <v>1.004</v>
      </c>
      <c r="J9" s="524">
        <v>1.0255495631143263</v>
      </c>
      <c r="K9" s="524">
        <v>0.98499999999999999</v>
      </c>
      <c r="L9" s="820">
        <v>1.006</v>
      </c>
    </row>
    <row r="10" spans="1:16">
      <c r="A10" s="202" t="s">
        <v>174</v>
      </c>
      <c r="B10" s="524">
        <v>0.93899999999999995</v>
      </c>
      <c r="C10" s="524">
        <v>0.94199999999999995</v>
      </c>
      <c r="D10" s="524">
        <v>0.94199999999999995</v>
      </c>
      <c r="E10" s="524">
        <v>0.94199999999999995</v>
      </c>
      <c r="F10" s="524">
        <v>0.94299999999999995</v>
      </c>
      <c r="G10" s="524">
        <v>0.94299999999999995</v>
      </c>
      <c r="H10" s="524">
        <v>0.96099999999999997</v>
      </c>
      <c r="I10" s="524">
        <v>0.96199999999999997</v>
      </c>
      <c r="J10" s="524">
        <v>0.94643663724901073</v>
      </c>
      <c r="K10" s="524">
        <v>0.95599999999999996</v>
      </c>
      <c r="L10" s="820">
        <v>0.93400000000000005</v>
      </c>
    </row>
    <row r="11" spans="1:16">
      <c r="A11" s="202" t="s">
        <v>175</v>
      </c>
      <c r="B11" s="524">
        <v>0.90400000000000003</v>
      </c>
      <c r="C11" s="524">
        <v>0.91</v>
      </c>
      <c r="D11" s="524">
        <v>0.91500000000000004</v>
      </c>
      <c r="E11" s="524">
        <v>0.92</v>
      </c>
      <c r="F11" s="524">
        <v>0.92700000000000005</v>
      </c>
      <c r="G11" s="524">
        <v>0.93300000000000005</v>
      </c>
      <c r="H11" s="524">
        <v>0.93600000000000005</v>
      </c>
      <c r="I11" s="524">
        <v>0.93600000000000005</v>
      </c>
      <c r="J11" s="524">
        <v>0.92997950092854709</v>
      </c>
      <c r="K11" s="524">
        <v>0.96799999999999997</v>
      </c>
      <c r="L11" s="820">
        <v>0.92500000000000004</v>
      </c>
    </row>
    <row r="12" spans="1:16">
      <c r="A12" s="202" t="s">
        <v>176</v>
      </c>
      <c r="B12" s="524">
        <v>0.94099999999999995</v>
      </c>
      <c r="C12" s="524">
        <v>0.94699999999999995</v>
      </c>
      <c r="D12" s="524">
        <v>0.95399999999999996</v>
      </c>
      <c r="E12" s="524">
        <v>0.95899999999999996</v>
      </c>
      <c r="F12" s="524">
        <v>0.96299999999999997</v>
      </c>
      <c r="G12" s="524">
        <v>0.96499999999999997</v>
      </c>
      <c r="H12" s="524">
        <v>0.96699999999999997</v>
      </c>
      <c r="I12" s="524">
        <v>0.96799999999999997</v>
      </c>
      <c r="J12" s="524">
        <v>0.97359856097156305</v>
      </c>
      <c r="K12" s="524">
        <v>0.97299999999999998</v>
      </c>
      <c r="L12" s="820">
        <v>0.97099999999999997</v>
      </c>
    </row>
    <row r="13" spans="1:16">
      <c r="A13" s="202" t="s">
        <v>177</v>
      </c>
      <c r="B13" s="524">
        <v>0.88900000000000001</v>
      </c>
      <c r="C13" s="524">
        <v>0.89300000000000002</v>
      </c>
      <c r="D13" s="524">
        <v>0.89700000000000002</v>
      </c>
      <c r="E13" s="524">
        <v>0.90100000000000002</v>
      </c>
      <c r="F13" s="524">
        <v>0.90300000000000002</v>
      </c>
      <c r="G13" s="524">
        <v>0.90400000000000003</v>
      </c>
      <c r="H13" s="524">
        <v>0.90400000000000003</v>
      </c>
      <c r="I13" s="524">
        <v>0.90400000000000003</v>
      </c>
      <c r="J13" s="524">
        <v>0.90139924105708846</v>
      </c>
      <c r="K13" s="524">
        <v>0.92200000000000004</v>
      </c>
      <c r="L13" s="820">
        <v>0.92</v>
      </c>
    </row>
    <row r="14" spans="1:16">
      <c r="A14" s="202" t="s">
        <v>278</v>
      </c>
      <c r="B14" s="524">
        <v>0.97599999999999998</v>
      </c>
      <c r="C14" s="524">
        <v>0.98199999999999998</v>
      </c>
      <c r="D14" s="524">
        <v>0.98699999999999999</v>
      </c>
      <c r="E14" s="524">
        <v>0.99399999999999999</v>
      </c>
      <c r="F14" s="524">
        <v>1.0029999999999999</v>
      </c>
      <c r="G14" s="524">
        <v>1.0029999999999999</v>
      </c>
      <c r="H14" s="524">
        <v>1.012</v>
      </c>
      <c r="I14" s="524">
        <v>1.014</v>
      </c>
      <c r="J14" s="524">
        <v>1.0094706476123028</v>
      </c>
      <c r="K14" s="524">
        <v>1.004</v>
      </c>
      <c r="L14" s="820">
        <v>1.0109999999999999</v>
      </c>
    </row>
    <row r="15" spans="1:16">
      <c r="A15" s="202" t="s">
        <v>179</v>
      </c>
      <c r="B15" s="524"/>
      <c r="C15" s="524"/>
      <c r="D15" s="525"/>
      <c r="E15" s="524"/>
      <c r="F15" s="524"/>
      <c r="G15" s="524"/>
      <c r="H15" s="524"/>
      <c r="I15" s="524"/>
      <c r="J15" s="524"/>
      <c r="K15" s="524"/>
      <c r="L15" s="820"/>
    </row>
    <row r="16" spans="1:16">
      <c r="A16" s="202" t="s">
        <v>180</v>
      </c>
      <c r="B16" s="524">
        <v>0.97699999999999998</v>
      </c>
      <c r="C16" s="524">
        <v>0.98599999999999999</v>
      </c>
      <c r="D16" s="524">
        <v>0.97899999999999998</v>
      </c>
      <c r="E16" s="524">
        <v>0.98299999999999998</v>
      </c>
      <c r="F16" s="524">
        <v>0.98599999999999999</v>
      </c>
      <c r="G16" s="524">
        <v>0.98399999999999999</v>
      </c>
      <c r="H16" s="524">
        <v>0.98399999999999999</v>
      </c>
      <c r="I16" s="524">
        <v>0.98399999999999999</v>
      </c>
      <c r="J16" s="524">
        <v>0.98415335943431659</v>
      </c>
      <c r="K16" s="524">
        <v>0.94399999999999995</v>
      </c>
      <c r="L16" s="820">
        <v>0.996</v>
      </c>
    </row>
    <row r="17" spans="1:12">
      <c r="A17" s="202" t="s">
        <v>190</v>
      </c>
      <c r="B17" s="524">
        <v>0.92200000000000004</v>
      </c>
      <c r="C17" s="524">
        <v>0.92500000000000004</v>
      </c>
      <c r="D17" s="524">
        <v>0.94199999999999995</v>
      </c>
      <c r="E17" s="524">
        <v>0.94499999999999995</v>
      </c>
      <c r="F17" s="524">
        <v>0.92600000000000005</v>
      </c>
      <c r="G17" s="524">
        <v>0.92400000000000004</v>
      </c>
      <c r="H17" s="524">
        <v>0.92900000000000005</v>
      </c>
      <c r="I17" s="524">
        <v>0.92800000000000005</v>
      </c>
      <c r="J17" s="524">
        <v>0.93556520183438008</v>
      </c>
      <c r="K17" s="524">
        <v>0.94299999999999995</v>
      </c>
      <c r="L17" s="820">
        <v>0.95099999999999996</v>
      </c>
    </row>
    <row r="18" spans="1:12">
      <c r="A18" s="202" t="s">
        <v>182</v>
      </c>
      <c r="B18" s="524">
        <v>0.90600000000000003</v>
      </c>
      <c r="C18" s="524">
        <v>0.91300000000000003</v>
      </c>
      <c r="D18" s="524">
        <v>0.92</v>
      </c>
      <c r="E18" s="524">
        <v>0.92600000000000005</v>
      </c>
      <c r="F18" s="524">
        <v>0.93300000000000005</v>
      </c>
      <c r="G18" s="524">
        <v>0.93500000000000005</v>
      </c>
      <c r="H18" s="524">
        <v>0.93899999999999995</v>
      </c>
      <c r="I18" s="524">
        <v>0.94099999999999995</v>
      </c>
      <c r="J18" s="524">
        <v>0.94934676389444572</v>
      </c>
      <c r="K18" s="524">
        <v>0.96499999999999997</v>
      </c>
      <c r="L18" s="820">
        <v>0.94899999999999995</v>
      </c>
    </row>
    <row r="19" spans="1:12" ht="15" thickBot="1">
      <c r="A19" s="205" t="s">
        <v>279</v>
      </c>
      <c r="B19" s="821">
        <v>0.91500000000000004</v>
      </c>
      <c r="C19" s="821">
        <v>0.92100000000000004</v>
      </c>
      <c r="D19" s="821">
        <v>0.92700000000000005</v>
      </c>
      <c r="E19" s="821">
        <v>0.93100000000000005</v>
      </c>
      <c r="F19" s="821">
        <v>0.92600000000000005</v>
      </c>
      <c r="G19" s="821">
        <v>0.92200000000000004</v>
      </c>
      <c r="H19" s="821">
        <v>0.92300000000000004</v>
      </c>
      <c r="I19" s="821">
        <v>0.92400000000000004</v>
      </c>
      <c r="J19" s="821">
        <v>0.92486512647304897</v>
      </c>
      <c r="K19" s="821">
        <v>0.96099999999999997</v>
      </c>
      <c r="L19" s="822">
        <v>0.94399999999999995</v>
      </c>
    </row>
    <row r="21" spans="1:12" ht="15" customHeight="1">
      <c r="A21" s="29" t="s">
        <v>192</v>
      </c>
      <c r="C21" s="24"/>
      <c r="D21" s="24"/>
      <c r="E21" s="324"/>
    </row>
    <row r="22" spans="1:12">
      <c r="A22" s="137" t="s">
        <v>710</v>
      </c>
    </row>
    <row r="23" spans="1:12">
      <c r="A23" s="137" t="s">
        <v>711</v>
      </c>
      <c r="B23" s="24"/>
      <c r="C23" s="24"/>
      <c r="D23" s="24"/>
    </row>
    <row r="24" spans="1:12">
      <c r="A24" s="137" t="s">
        <v>712</v>
      </c>
      <c r="B24" s="24"/>
      <c r="C24" s="24"/>
      <c r="D24" s="24"/>
    </row>
    <row r="25" spans="1:12">
      <c r="A25" t="s">
        <v>713</v>
      </c>
    </row>
    <row r="26" spans="1:12">
      <c r="A26" s="137" t="s">
        <v>816</v>
      </c>
    </row>
  </sheetData>
  <hyperlinks>
    <hyperlink ref="O3" location="'TC3'!A1" display="Back to Content Page" xr:uid="{E938ECE3-31A7-4F87-B3B2-D96EAFF759D1}"/>
  </hyperlinks>
  <printOptions horizontalCentered="1" verticalCentered="1"/>
  <pageMargins left="0.7" right="0.7" top="0.75" bottom="0.75" header="0.3" footer="0.3"/>
  <pageSetup orientation="landscape" r:id="rId1"/>
  <headerFooter>
    <oddFooter>&amp;C&amp;P</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U60"/>
  <sheetViews>
    <sheetView topLeftCell="C1" zoomScale="98" zoomScaleNormal="98" workbookViewId="0">
      <selection activeCell="U3" sqref="U3"/>
    </sheetView>
  </sheetViews>
  <sheetFormatPr defaultColWidth="9.21875" defaultRowHeight="14.4"/>
  <cols>
    <col min="1" max="1" width="33.77734375" customWidth="1"/>
    <col min="2" max="8" width="7" customWidth="1"/>
  </cols>
  <sheetData>
    <row r="1" spans="1:21">
      <c r="A1" s="58" t="s">
        <v>809</v>
      </c>
      <c r="B1" s="24"/>
      <c r="C1" s="24"/>
      <c r="D1" s="24"/>
      <c r="E1" s="24"/>
      <c r="F1" s="24"/>
      <c r="G1" s="24"/>
      <c r="H1" s="24"/>
      <c r="I1" s="24"/>
      <c r="J1" s="24"/>
      <c r="K1" s="24"/>
      <c r="L1" s="24"/>
      <c r="M1" s="24"/>
      <c r="N1" s="24"/>
      <c r="O1" s="24"/>
      <c r="P1" s="24"/>
      <c r="Q1" s="24"/>
      <c r="R1" s="24"/>
      <c r="S1" s="24"/>
      <c r="T1" s="24"/>
    </row>
    <row r="2" spans="1:21" ht="15" thickBot="1">
      <c r="A2" s="24"/>
      <c r="B2" s="24"/>
      <c r="C2" s="24"/>
      <c r="D2" s="24"/>
      <c r="E2" s="24"/>
      <c r="F2" s="24"/>
      <c r="G2" s="24"/>
      <c r="H2" s="24"/>
      <c r="I2" s="24"/>
      <c r="J2" s="24"/>
      <c r="K2" s="24"/>
      <c r="L2" s="24"/>
      <c r="M2" s="24"/>
      <c r="N2" s="24"/>
      <c r="O2" s="24"/>
      <c r="P2" s="24"/>
      <c r="Q2" s="24"/>
      <c r="R2" s="24"/>
      <c r="S2" s="24"/>
      <c r="T2" s="24"/>
    </row>
    <row r="3" spans="1:21">
      <c r="A3" s="235" t="s">
        <v>187</v>
      </c>
      <c r="B3" s="326">
        <v>2008</v>
      </c>
      <c r="C3" s="326">
        <v>2009</v>
      </c>
      <c r="D3" s="326">
        <v>2010</v>
      </c>
      <c r="E3" s="326">
        <v>2011</v>
      </c>
      <c r="F3" s="326">
        <v>2012</v>
      </c>
      <c r="G3" s="326">
        <v>2013</v>
      </c>
      <c r="H3" s="560">
        <v>2014</v>
      </c>
      <c r="I3" s="326">
        <v>2015</v>
      </c>
      <c r="J3" s="326">
        <v>2016</v>
      </c>
      <c r="K3" s="326">
        <v>2017</v>
      </c>
      <c r="L3" s="326">
        <v>2018</v>
      </c>
      <c r="M3" s="326">
        <v>2019</v>
      </c>
      <c r="N3" s="326">
        <v>2020</v>
      </c>
      <c r="O3" s="326">
        <v>2021</v>
      </c>
      <c r="P3" s="326">
        <v>2022</v>
      </c>
      <c r="Q3" s="326">
        <v>2023</v>
      </c>
      <c r="R3" s="300">
        <v>2024</v>
      </c>
      <c r="S3" s="24"/>
      <c r="T3" s="24"/>
      <c r="U3" s="48" t="s">
        <v>166</v>
      </c>
    </row>
    <row r="4" spans="1:21">
      <c r="A4" s="163" t="s">
        <v>167</v>
      </c>
      <c r="B4" s="107"/>
      <c r="C4" s="107"/>
      <c r="D4" s="107"/>
      <c r="E4" s="107"/>
      <c r="F4" s="107"/>
      <c r="G4" s="107"/>
      <c r="H4" s="107"/>
      <c r="I4" s="107">
        <v>38.415840000000003</v>
      </c>
      <c r="J4" s="107"/>
      <c r="K4" s="107"/>
      <c r="L4" s="107"/>
      <c r="M4" s="107"/>
      <c r="N4" s="107"/>
      <c r="O4" s="107"/>
      <c r="P4" s="107"/>
      <c r="Q4" s="107"/>
      <c r="R4" s="207"/>
      <c r="S4" s="24"/>
      <c r="T4" s="24"/>
    </row>
    <row r="5" spans="1:21">
      <c r="A5" s="163" t="s">
        <v>168</v>
      </c>
      <c r="B5" s="109"/>
      <c r="C5" s="109"/>
      <c r="D5" s="109"/>
      <c r="E5" s="107"/>
      <c r="F5" s="107"/>
      <c r="G5" s="107"/>
      <c r="H5" s="107"/>
      <c r="I5" s="107"/>
      <c r="J5" s="107"/>
      <c r="K5" s="107"/>
      <c r="L5" s="107"/>
      <c r="M5" s="107"/>
      <c r="N5" s="107">
        <v>41.679389953613303</v>
      </c>
      <c r="O5" s="107">
        <v>35.117229461669901</v>
      </c>
      <c r="P5" s="107">
        <v>42.638160705566399</v>
      </c>
      <c r="Q5" s="107">
        <v>40.590808868408203</v>
      </c>
      <c r="R5" s="207"/>
      <c r="T5" s="48"/>
    </row>
    <row r="6" spans="1:21">
      <c r="A6" s="163" t="s">
        <v>188</v>
      </c>
      <c r="B6" s="109"/>
      <c r="C6" s="109"/>
      <c r="D6" s="109"/>
      <c r="E6" s="107"/>
      <c r="F6" s="107"/>
      <c r="G6" s="107"/>
      <c r="H6" s="107"/>
      <c r="I6" s="107"/>
      <c r="J6" s="107"/>
      <c r="K6" s="107"/>
      <c r="L6" s="107"/>
      <c r="M6" s="107"/>
      <c r="N6" s="107"/>
      <c r="O6" s="107"/>
      <c r="P6" s="107"/>
      <c r="Q6" s="107"/>
      <c r="R6" s="207"/>
      <c r="T6" s="48"/>
    </row>
    <row r="7" spans="1:21">
      <c r="A7" s="163" t="s">
        <v>189</v>
      </c>
      <c r="B7" s="109"/>
      <c r="C7" s="107"/>
      <c r="D7" s="107"/>
      <c r="E7" s="107"/>
      <c r="F7" s="107"/>
      <c r="G7" s="107"/>
      <c r="H7" s="107"/>
      <c r="I7" s="107"/>
      <c r="J7" s="107">
        <v>25.095379999999999</v>
      </c>
      <c r="K7" s="107"/>
      <c r="L7" s="107"/>
      <c r="M7" s="107"/>
      <c r="N7" s="107"/>
      <c r="O7" s="107"/>
      <c r="P7" s="107"/>
      <c r="Q7" s="107"/>
      <c r="R7" s="207"/>
      <c r="S7" s="24"/>
      <c r="T7" s="24"/>
    </row>
    <row r="8" spans="1:21">
      <c r="A8" s="163" t="s">
        <v>172</v>
      </c>
      <c r="B8" s="107"/>
      <c r="C8" s="107"/>
      <c r="D8" s="107"/>
      <c r="E8" s="107"/>
      <c r="F8" s="109"/>
      <c r="G8" s="107"/>
      <c r="H8" s="107"/>
      <c r="I8" s="109"/>
      <c r="J8" s="107"/>
      <c r="K8" s="107"/>
      <c r="L8" s="107"/>
      <c r="M8" s="107"/>
      <c r="N8" s="107"/>
      <c r="O8" s="107"/>
      <c r="P8" s="107"/>
      <c r="Q8" s="107"/>
      <c r="R8" s="207"/>
      <c r="T8" s="24"/>
    </row>
    <row r="9" spans="1:21">
      <c r="A9" s="163" t="s">
        <v>173</v>
      </c>
      <c r="B9" s="107"/>
      <c r="C9" s="107"/>
      <c r="D9" s="107"/>
      <c r="E9" s="107"/>
      <c r="F9" s="107">
        <v>30.332920000000001</v>
      </c>
      <c r="G9" s="107"/>
      <c r="H9" s="107"/>
      <c r="I9" s="107">
        <v>23.444279999999999</v>
      </c>
      <c r="J9" s="107"/>
      <c r="K9" s="107"/>
      <c r="L9" s="107"/>
      <c r="M9" s="107"/>
      <c r="N9" s="107"/>
      <c r="O9" s="107"/>
      <c r="P9" s="107"/>
      <c r="Q9" s="107"/>
      <c r="R9" s="207"/>
      <c r="S9" s="24"/>
      <c r="T9" s="24"/>
    </row>
    <row r="10" spans="1:21">
      <c r="A10" s="163" t="s">
        <v>174</v>
      </c>
      <c r="B10" s="107">
        <v>30.591100000000001</v>
      </c>
      <c r="C10" s="107">
        <v>28.71931</v>
      </c>
      <c r="D10" s="107">
        <v>30.89076</v>
      </c>
      <c r="E10" s="107"/>
      <c r="F10" s="107"/>
      <c r="G10" s="107"/>
      <c r="H10" s="107">
        <v>31.368099999999998</v>
      </c>
      <c r="I10" s="109">
        <v>30.63842</v>
      </c>
      <c r="J10" s="107">
        <v>28.10765</v>
      </c>
      <c r="K10" s="107"/>
      <c r="L10" s="109">
        <v>31.017469999999999</v>
      </c>
      <c r="M10" s="109">
        <v>30.630630493164102</v>
      </c>
      <c r="N10" s="109">
        <v>31.038030624389599</v>
      </c>
      <c r="O10" s="109"/>
      <c r="P10" s="109">
        <v>33.681808471679702</v>
      </c>
      <c r="Q10" s="109">
        <v>35.189079284667997</v>
      </c>
      <c r="R10" s="207"/>
      <c r="S10" s="24"/>
      <c r="T10" s="24"/>
    </row>
    <row r="11" spans="1:21">
      <c r="A11" s="163" t="s">
        <v>175</v>
      </c>
      <c r="B11" s="107"/>
      <c r="C11" s="107"/>
      <c r="D11" s="107"/>
      <c r="E11" s="107"/>
      <c r="F11" s="107"/>
      <c r="G11" s="107"/>
      <c r="H11" s="107"/>
      <c r="I11" s="107"/>
      <c r="J11" s="107"/>
      <c r="K11" s="107"/>
      <c r="L11" s="107"/>
      <c r="M11" s="107"/>
      <c r="N11" s="107"/>
      <c r="O11" s="107"/>
      <c r="P11" s="107"/>
      <c r="Q11" s="107"/>
      <c r="R11" s="207"/>
      <c r="S11" s="24"/>
      <c r="T11" s="24"/>
    </row>
    <row r="12" spans="1:21">
      <c r="A12" s="163" t="s">
        <v>176</v>
      </c>
      <c r="B12" s="109"/>
      <c r="C12" s="109"/>
      <c r="D12" s="107"/>
      <c r="E12" s="107"/>
      <c r="F12" s="107"/>
      <c r="G12" s="107"/>
      <c r="H12" s="346"/>
      <c r="I12" s="107"/>
      <c r="J12" s="107"/>
      <c r="K12" s="107">
        <v>36.029029846191399</v>
      </c>
      <c r="L12" s="107"/>
      <c r="M12" s="107"/>
      <c r="N12" s="107">
        <v>37.232288360595703</v>
      </c>
      <c r="O12" s="107">
        <v>37.867889404296903</v>
      </c>
      <c r="P12" s="107"/>
      <c r="Q12" s="107"/>
      <c r="R12" s="207">
        <v>36.134880065917997</v>
      </c>
      <c r="S12" s="24"/>
      <c r="T12" s="24"/>
    </row>
    <row r="13" spans="1:21">
      <c r="A13" s="163" t="s">
        <v>177</v>
      </c>
      <c r="B13" s="107"/>
      <c r="C13" s="107"/>
      <c r="D13" s="320">
        <v>1.4</v>
      </c>
      <c r="E13" s="320">
        <v>1.8</v>
      </c>
      <c r="F13" s="117">
        <v>4</v>
      </c>
      <c r="G13" s="320"/>
      <c r="H13" s="320">
        <v>2.1</v>
      </c>
      <c r="I13" s="320">
        <v>2.1</v>
      </c>
      <c r="J13" s="320">
        <v>3.9</v>
      </c>
      <c r="K13" s="320">
        <v>3.2</v>
      </c>
      <c r="L13" s="320">
        <v>2.6</v>
      </c>
      <c r="M13" s="320">
        <v>3.9</v>
      </c>
      <c r="N13" s="320">
        <v>2.7</v>
      </c>
      <c r="O13" s="320">
        <v>3.4</v>
      </c>
      <c r="P13" s="117">
        <v>4</v>
      </c>
      <c r="Q13" s="320">
        <v>3.7</v>
      </c>
      <c r="R13" s="433">
        <v>3.6</v>
      </c>
      <c r="S13" s="24"/>
      <c r="T13" s="24"/>
    </row>
    <row r="14" spans="1:21">
      <c r="A14" s="163" t="s">
        <v>278</v>
      </c>
      <c r="B14" s="107"/>
      <c r="C14" s="107"/>
      <c r="D14" s="107"/>
      <c r="E14" s="109"/>
      <c r="F14" s="109"/>
      <c r="G14" s="107"/>
      <c r="H14" s="107">
        <v>46.332949999999997</v>
      </c>
      <c r="I14" s="107">
        <v>46.567509999999999</v>
      </c>
      <c r="J14" s="107">
        <v>41.932969999999997</v>
      </c>
      <c r="K14" s="109">
        <v>36.029029999999999</v>
      </c>
      <c r="L14" s="109">
        <v>38.273380279541001</v>
      </c>
      <c r="M14" s="109">
        <v>42.808681488037102</v>
      </c>
      <c r="N14" s="109">
        <v>39.020118713378899</v>
      </c>
      <c r="O14" s="109"/>
      <c r="P14" s="109">
        <v>38.796520233154297</v>
      </c>
      <c r="Q14" s="109"/>
      <c r="R14" s="168"/>
      <c r="S14" s="24"/>
      <c r="T14" s="24"/>
    </row>
    <row r="15" spans="1:21">
      <c r="A15" s="163" t="s">
        <v>179</v>
      </c>
      <c r="B15" s="107"/>
      <c r="C15" s="107"/>
      <c r="D15" s="107"/>
      <c r="E15" s="107">
        <v>26.66667</v>
      </c>
      <c r="F15" s="107"/>
      <c r="G15" s="107"/>
      <c r="H15" s="107"/>
      <c r="I15" s="107">
        <v>28.571429999999999</v>
      </c>
      <c r="J15" s="107">
        <v>46</v>
      </c>
      <c r="K15" s="107">
        <v>38.888890000000004</v>
      </c>
      <c r="L15" s="109">
        <v>31.578949999999999</v>
      </c>
      <c r="M15" s="107">
        <v>30.841119766235401</v>
      </c>
      <c r="N15" s="107">
        <v>30.3278694152832</v>
      </c>
      <c r="O15" s="107">
        <v>32.786888122558601</v>
      </c>
      <c r="P15" s="107">
        <v>31.4285697937012</v>
      </c>
      <c r="Q15" s="107">
        <v>37.599998474121101</v>
      </c>
      <c r="R15" s="207">
        <v>32.467529296875</v>
      </c>
      <c r="T15" s="24"/>
    </row>
    <row r="16" spans="1:21">
      <c r="A16" s="163" t="s">
        <v>180</v>
      </c>
      <c r="B16" s="107"/>
      <c r="C16" s="107"/>
      <c r="D16" s="107"/>
      <c r="E16" s="107"/>
      <c r="F16" s="107"/>
      <c r="G16" s="107"/>
      <c r="H16" s="107">
        <v>41.243470000000002</v>
      </c>
      <c r="I16" s="107">
        <v>41.333820000000003</v>
      </c>
      <c r="J16" s="107">
        <v>41.862009999999998</v>
      </c>
      <c r="K16" s="109">
        <v>42.75694</v>
      </c>
      <c r="L16" s="107">
        <v>43.519401550292997</v>
      </c>
      <c r="M16" s="107">
        <v>43.847129821777301</v>
      </c>
      <c r="N16" s="107">
        <v>46.215408325195298</v>
      </c>
      <c r="O16" s="107">
        <v>47.210338592529297</v>
      </c>
      <c r="P16" s="107">
        <v>46.911251068115199</v>
      </c>
      <c r="Q16" s="107">
        <v>49.165840148925803</v>
      </c>
      <c r="R16" s="207"/>
      <c r="T16" s="24"/>
    </row>
    <row r="17" spans="1:21">
      <c r="A17" s="163" t="s">
        <v>190</v>
      </c>
      <c r="B17" s="107"/>
      <c r="C17" s="109"/>
      <c r="D17" s="107"/>
      <c r="E17" s="107"/>
      <c r="F17" s="107"/>
      <c r="G17" s="107"/>
      <c r="H17" s="107"/>
      <c r="I17" s="107"/>
      <c r="J17" s="107"/>
      <c r="K17" s="107"/>
      <c r="L17" s="107"/>
      <c r="M17" s="107"/>
      <c r="N17" s="107"/>
      <c r="O17" s="107">
        <v>31.076580047607401</v>
      </c>
      <c r="P17" s="107">
        <v>31.353919982910199</v>
      </c>
      <c r="Q17" s="107">
        <v>32.659519195556598</v>
      </c>
      <c r="R17" s="207">
        <v>32.372711181640597</v>
      </c>
      <c r="S17" s="24"/>
      <c r="T17" s="24"/>
    </row>
    <row r="18" spans="1:21">
      <c r="A18" s="163" t="s">
        <v>182</v>
      </c>
      <c r="B18" s="109"/>
      <c r="C18" s="107"/>
      <c r="D18" s="107"/>
      <c r="E18" s="107"/>
      <c r="F18" s="109"/>
      <c r="G18" s="107"/>
      <c r="H18" s="107"/>
      <c r="I18" s="107"/>
      <c r="J18" s="107"/>
      <c r="K18" s="107"/>
      <c r="L18" s="107"/>
      <c r="M18" s="107"/>
      <c r="N18" s="107"/>
      <c r="O18" s="107"/>
      <c r="P18" s="107"/>
      <c r="Q18" s="107"/>
      <c r="R18" s="207"/>
      <c r="S18" s="24"/>
      <c r="T18" s="24"/>
    </row>
    <row r="19" spans="1:21" ht="15" thickBot="1">
      <c r="A19" s="174" t="s">
        <v>279</v>
      </c>
      <c r="B19" s="208"/>
      <c r="C19" s="208"/>
      <c r="D19" s="208">
        <v>20.08586</v>
      </c>
      <c r="E19" s="208">
        <v>26.701709999999999</v>
      </c>
      <c r="F19" s="208">
        <v>26.918109999999999</v>
      </c>
      <c r="G19" s="208"/>
      <c r="H19" s="208"/>
      <c r="I19" s="208">
        <v>28.793150000000001</v>
      </c>
      <c r="J19" s="208"/>
      <c r="K19" s="208"/>
      <c r="L19" s="208"/>
      <c r="M19" s="208"/>
      <c r="N19" s="208"/>
      <c r="O19" s="208"/>
      <c r="P19" s="208"/>
      <c r="Q19" s="208"/>
      <c r="R19" s="209"/>
      <c r="S19" s="24"/>
      <c r="T19" s="24"/>
    </row>
    <row r="20" spans="1:21">
      <c r="A20" s="137"/>
      <c r="B20" s="24"/>
      <c r="C20" s="24"/>
      <c r="D20" s="24"/>
      <c r="E20" s="24"/>
      <c r="F20" s="24"/>
      <c r="G20" s="24"/>
      <c r="H20" s="24"/>
      <c r="I20" s="24"/>
      <c r="J20" s="70"/>
      <c r="K20" s="70"/>
      <c r="L20" s="70"/>
      <c r="M20" s="24"/>
      <c r="N20" s="24"/>
      <c r="O20" s="24"/>
      <c r="P20" s="24"/>
      <c r="Q20" s="24"/>
      <c r="R20" s="24"/>
      <c r="S20" s="24"/>
      <c r="T20" s="24"/>
    </row>
    <row r="21" spans="1:21" ht="15" customHeight="1">
      <c r="A21" s="149" t="s">
        <v>185</v>
      </c>
      <c r="B21" s="24"/>
      <c r="C21" s="24"/>
      <c r="D21" s="24"/>
      <c r="E21" s="24"/>
      <c r="F21" s="24"/>
      <c r="G21" s="24"/>
      <c r="H21" s="24"/>
      <c r="I21" s="24"/>
      <c r="J21" s="70"/>
      <c r="K21" s="70"/>
      <c r="L21" s="70"/>
      <c r="M21" s="24"/>
      <c r="N21" s="24"/>
      <c r="O21" s="24"/>
      <c r="P21" s="24"/>
      <c r="Q21" s="24"/>
      <c r="R21" s="24"/>
      <c r="S21" s="24"/>
      <c r="T21" s="24"/>
    </row>
    <row r="22" spans="1:21" ht="14.55" customHeight="1">
      <c r="A22" s="874" t="s">
        <v>817</v>
      </c>
      <c r="B22" s="874"/>
      <c r="C22" s="874"/>
      <c r="D22" s="874"/>
      <c r="E22" s="874"/>
      <c r="F22" s="874"/>
      <c r="G22" s="874"/>
      <c r="H22" s="874"/>
      <c r="I22" s="874"/>
      <c r="J22" s="874"/>
      <c r="K22" s="874"/>
      <c r="L22" s="151"/>
      <c r="M22" s="24"/>
      <c r="N22" s="24"/>
      <c r="O22" s="24"/>
      <c r="P22" s="24"/>
      <c r="Q22" s="24"/>
      <c r="R22" s="24"/>
      <c r="S22" s="24"/>
      <c r="T22" s="24"/>
    </row>
    <row r="23" spans="1:21" ht="14.7" customHeight="1">
      <c r="A23" s="874"/>
      <c r="B23" s="874"/>
      <c r="C23" s="874"/>
      <c r="D23" s="874"/>
      <c r="E23" s="874"/>
      <c r="F23" s="874"/>
      <c r="G23" s="874"/>
      <c r="H23" s="874"/>
      <c r="I23" s="874"/>
      <c r="J23" s="874"/>
      <c r="K23" s="874"/>
      <c r="L23" s="151"/>
      <c r="M23" s="24"/>
      <c r="N23" s="24"/>
      <c r="O23" s="24"/>
      <c r="P23" s="24"/>
      <c r="Q23" s="24"/>
      <c r="R23" s="24"/>
      <c r="S23" s="24"/>
      <c r="T23" s="24"/>
    </row>
    <row r="24" spans="1:21" ht="14.7" customHeight="1">
      <c r="A24" s="138"/>
      <c r="B24" s="138"/>
      <c r="C24" s="138"/>
      <c r="D24" s="138"/>
      <c r="E24" s="138"/>
      <c r="F24" s="138"/>
      <c r="G24" s="138"/>
      <c r="H24" s="138"/>
      <c r="I24" s="138"/>
      <c r="J24" s="138"/>
      <c r="K24" s="138"/>
      <c r="L24" s="138"/>
      <c r="M24" s="24"/>
      <c r="N24" s="24"/>
      <c r="O24" s="24"/>
      <c r="P24" s="24"/>
      <c r="Q24" s="24"/>
      <c r="R24" s="24"/>
      <c r="S24" s="24"/>
      <c r="T24" s="24"/>
    </row>
    <row r="25" spans="1:21">
      <c r="A25" s="138"/>
      <c r="B25" s="138"/>
      <c r="C25" s="138"/>
      <c r="D25" s="138"/>
      <c r="E25" s="138"/>
      <c r="F25" s="138"/>
      <c r="G25" s="138"/>
      <c r="H25" s="138"/>
      <c r="I25" s="138"/>
      <c r="J25" s="138"/>
      <c r="K25" s="138"/>
      <c r="L25" s="138"/>
      <c r="M25" s="24"/>
      <c r="N25" s="24"/>
      <c r="O25" s="24"/>
      <c r="P25" s="24"/>
      <c r="Q25" s="24"/>
      <c r="R25" s="24"/>
      <c r="S25" s="24"/>
      <c r="T25" s="24"/>
    </row>
    <row r="26" spans="1:21">
      <c r="A26" s="142"/>
      <c r="B26" s="24"/>
      <c r="C26" s="24"/>
      <c r="D26" s="24"/>
      <c r="E26" s="24"/>
      <c r="F26" s="24"/>
      <c r="G26" s="24"/>
      <c r="H26" s="24"/>
      <c r="I26" s="24"/>
      <c r="J26" s="70"/>
      <c r="K26" s="70"/>
      <c r="L26" s="70"/>
      <c r="M26" s="24"/>
      <c r="N26" s="24"/>
      <c r="O26" s="24"/>
      <c r="P26" s="24"/>
      <c r="Q26" s="24"/>
      <c r="R26" s="24"/>
      <c r="S26" s="24"/>
      <c r="T26" s="24"/>
    </row>
    <row r="27" spans="1:21">
      <c r="A27" s="144"/>
      <c r="B27" s="89"/>
      <c r="C27" s="89"/>
      <c r="D27" s="89"/>
      <c r="E27" s="89"/>
      <c r="F27" s="89"/>
      <c r="G27" s="89"/>
      <c r="H27" s="89"/>
      <c r="I27" s="89"/>
      <c r="J27" s="89"/>
      <c r="K27" s="89"/>
      <c r="L27" s="89"/>
      <c r="M27" s="89"/>
      <c r="N27" s="89"/>
      <c r="O27" s="89"/>
      <c r="P27" s="89"/>
      <c r="Q27" s="89"/>
      <c r="R27" s="89"/>
      <c r="S27" s="89"/>
      <c r="T27" s="89"/>
      <c r="U27" s="89"/>
    </row>
    <row r="28" spans="1:21">
      <c r="B28" s="89"/>
      <c r="C28" s="89"/>
      <c r="D28" s="89"/>
      <c r="E28" s="89"/>
      <c r="F28" s="89"/>
      <c r="G28" s="89"/>
      <c r="H28" s="89"/>
      <c r="I28" s="89"/>
      <c r="J28" s="89"/>
      <c r="K28" s="89"/>
      <c r="L28" s="89"/>
      <c r="M28" s="89"/>
      <c r="N28" s="89"/>
      <c r="O28" s="89"/>
      <c r="P28" s="89"/>
      <c r="Q28" s="89"/>
      <c r="R28" s="89"/>
      <c r="S28" s="89"/>
      <c r="T28" s="89"/>
      <c r="U28" s="89"/>
    </row>
    <row r="29" spans="1:21">
      <c r="J29" s="70"/>
      <c r="K29" s="70"/>
      <c r="L29" s="70"/>
    </row>
    <row r="30" spans="1:21">
      <c r="J30" s="70"/>
      <c r="K30" s="70"/>
      <c r="L30" s="70"/>
    </row>
    <row r="31" spans="1:21">
      <c r="J31" s="70"/>
      <c r="K31" s="70"/>
      <c r="L31" s="70"/>
    </row>
    <row r="32" spans="1:21">
      <c r="J32" s="70"/>
      <c r="K32" s="70"/>
      <c r="L32" s="70"/>
    </row>
    <row r="33" spans="10:12">
      <c r="J33" s="70"/>
      <c r="K33" s="70"/>
      <c r="L33" s="70"/>
    </row>
    <row r="34" spans="10:12">
      <c r="J34" s="70"/>
      <c r="K34" s="70"/>
      <c r="L34" s="70"/>
    </row>
    <row r="35" spans="10:12">
      <c r="J35" s="71"/>
      <c r="K35" s="71"/>
      <c r="L35" s="71"/>
    </row>
    <row r="36" spans="10:12">
      <c r="J36" s="71"/>
      <c r="K36" s="71"/>
      <c r="L36" s="71"/>
    </row>
    <row r="37" spans="10:12">
      <c r="J37" s="71"/>
      <c r="K37" s="71"/>
      <c r="L37" s="71"/>
    </row>
    <row r="38" spans="10:12">
      <c r="J38" s="70"/>
      <c r="K38" s="70"/>
      <c r="L38" s="70"/>
    </row>
    <row r="39" spans="10:12">
      <c r="J39" s="70"/>
      <c r="K39" s="70"/>
      <c r="L39" s="70"/>
    </row>
    <row r="40" spans="10:12">
      <c r="J40" s="70"/>
      <c r="K40" s="70"/>
      <c r="L40" s="70"/>
    </row>
    <row r="41" spans="10:12">
      <c r="J41" s="70"/>
      <c r="K41" s="70"/>
      <c r="L41" s="70"/>
    </row>
    <row r="42" spans="10:12">
      <c r="J42" s="70"/>
      <c r="K42" s="70"/>
      <c r="L42" s="70"/>
    </row>
    <row r="43" spans="10:12">
      <c r="J43" s="70"/>
      <c r="K43" s="70"/>
      <c r="L43" s="70"/>
    </row>
    <row r="44" spans="10:12">
      <c r="J44" s="70"/>
      <c r="K44" s="70"/>
      <c r="L44" s="70"/>
    </row>
    <row r="45" spans="10:12">
      <c r="J45" s="70"/>
      <c r="K45" s="70"/>
      <c r="L45" s="70"/>
    </row>
    <row r="46" spans="10:12">
      <c r="J46" s="70"/>
      <c r="K46" s="70"/>
      <c r="L46" s="70"/>
    </row>
    <row r="47" spans="10:12">
      <c r="J47" s="24"/>
      <c r="K47" s="24"/>
      <c r="L47" s="24"/>
    </row>
    <row r="48" spans="10:12">
      <c r="J48" s="24"/>
      <c r="K48" s="24"/>
      <c r="L48" s="24"/>
    </row>
    <row r="49" spans="10:12">
      <c r="J49" s="24"/>
      <c r="K49" s="24"/>
      <c r="L49" s="24"/>
    </row>
    <row r="50" spans="10:12">
      <c r="J50" s="24"/>
      <c r="K50" s="24"/>
      <c r="L50" s="24"/>
    </row>
    <row r="51" spans="10:12">
      <c r="J51" s="24"/>
      <c r="K51" s="24"/>
      <c r="L51" s="24"/>
    </row>
    <row r="52" spans="10:12">
      <c r="J52" s="24"/>
      <c r="K52" s="24"/>
      <c r="L52" s="24"/>
    </row>
    <row r="53" spans="10:12">
      <c r="J53" s="24"/>
      <c r="K53" s="24"/>
      <c r="L53" s="24"/>
    </row>
    <row r="54" spans="10:12">
      <c r="J54" s="24"/>
      <c r="K54" s="24"/>
      <c r="L54" s="24"/>
    </row>
    <row r="55" spans="10:12">
      <c r="J55" s="24"/>
      <c r="K55" s="24"/>
      <c r="L55" s="24"/>
    </row>
    <row r="56" spans="10:12">
      <c r="J56" s="24"/>
      <c r="K56" s="24"/>
      <c r="L56" s="24"/>
    </row>
    <row r="57" spans="10:12">
      <c r="J57" s="24"/>
      <c r="K57" s="24"/>
      <c r="L57" s="24"/>
    </row>
    <row r="58" spans="10:12">
      <c r="J58" s="24"/>
      <c r="K58" s="24"/>
      <c r="L58" s="24"/>
    </row>
    <row r="59" spans="10:12">
      <c r="J59" s="24"/>
      <c r="K59" s="24"/>
      <c r="L59" s="24"/>
    </row>
    <row r="60" spans="10:12">
      <c r="J60" s="24"/>
      <c r="K60" s="24"/>
      <c r="L60" s="24"/>
    </row>
  </sheetData>
  <mergeCells count="1">
    <mergeCell ref="A22:K23"/>
  </mergeCells>
  <hyperlinks>
    <hyperlink ref="U3" location="'TC3'!A1" display="Back to Content Page" xr:uid="{B8D86826-8EDB-4081-A31D-69083BE11893}"/>
  </hyperlinks>
  <pageMargins left="0.7" right="0.7" top="0.75" bottom="0.75" header="0.3" footer="0.3"/>
  <pageSetup paperSize="9"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K38"/>
  <sheetViews>
    <sheetView topLeftCell="T1" zoomScale="94" zoomScaleNormal="94" workbookViewId="0">
      <selection activeCell="AK3" sqref="AK3"/>
    </sheetView>
  </sheetViews>
  <sheetFormatPr defaultColWidth="9.21875" defaultRowHeight="14.4"/>
  <cols>
    <col min="1" max="1" width="33.77734375" customWidth="1"/>
    <col min="2" max="3" width="7.21875" customWidth="1"/>
    <col min="4" max="4" width="10" customWidth="1"/>
    <col min="5" max="6" width="7.21875" customWidth="1"/>
    <col min="7" max="7" width="10" customWidth="1"/>
    <col min="8" max="9" width="7.21875" customWidth="1"/>
    <col min="10" max="10" width="10" customWidth="1"/>
    <col min="11" max="12" width="7.21875" customWidth="1"/>
    <col min="13" max="13" width="10" customWidth="1"/>
    <col min="14" max="15" width="7.21875" customWidth="1"/>
    <col min="16" max="17" width="10" customWidth="1"/>
    <col min="20" max="20" width="10" customWidth="1"/>
    <col min="23" max="23" width="10" customWidth="1"/>
    <col min="26" max="26" width="10" customWidth="1"/>
  </cols>
  <sheetData>
    <row r="1" spans="1:37">
      <c r="A1" s="16" t="s">
        <v>769</v>
      </c>
      <c r="B1" s="24"/>
      <c r="C1" s="24"/>
      <c r="D1" s="24"/>
      <c r="E1" s="24"/>
      <c r="F1" s="24"/>
      <c r="G1" s="24"/>
      <c r="H1" s="24"/>
      <c r="I1" s="24"/>
      <c r="J1" s="24"/>
      <c r="K1" s="24"/>
      <c r="L1" s="24"/>
      <c r="M1" s="24"/>
      <c r="N1" s="24"/>
      <c r="O1" s="24"/>
      <c r="P1" s="24"/>
      <c r="S1" s="24"/>
      <c r="V1" s="24"/>
      <c r="Y1" s="24"/>
      <c r="AB1" s="24"/>
    </row>
    <row r="2" spans="1:37" ht="15" thickBot="1">
      <c r="A2" s="24"/>
      <c r="B2" s="15"/>
      <c r="C2" s="15"/>
      <c r="D2" s="15"/>
      <c r="E2" s="15"/>
      <c r="F2" s="15"/>
      <c r="G2" s="15"/>
      <c r="H2" s="15"/>
      <c r="I2" s="15"/>
      <c r="J2" s="15"/>
      <c r="K2" s="15"/>
      <c r="L2" s="15"/>
      <c r="M2" s="15"/>
      <c r="N2" s="15"/>
      <c r="O2" s="15"/>
      <c r="P2" s="15"/>
      <c r="S2" s="24"/>
      <c r="V2" s="24"/>
      <c r="Y2" s="24"/>
      <c r="AB2" s="24"/>
    </row>
    <row r="3" spans="1:37">
      <c r="A3" s="877" t="s">
        <v>187</v>
      </c>
      <c r="B3" s="875"/>
      <c r="C3" s="876"/>
      <c r="D3" s="876"/>
      <c r="E3" s="876"/>
      <c r="F3" s="876"/>
      <c r="G3" s="876"/>
      <c r="H3" s="876"/>
      <c r="I3" s="876"/>
      <c r="J3" s="876"/>
      <c r="K3" s="876"/>
      <c r="L3" s="876"/>
      <c r="M3" s="876"/>
      <c r="N3" s="876"/>
      <c r="O3" s="876"/>
      <c r="P3" s="876"/>
      <c r="Q3" s="876"/>
      <c r="R3" s="876"/>
      <c r="S3" s="876"/>
      <c r="T3" s="876"/>
      <c r="U3" s="876"/>
      <c r="V3" s="876"/>
      <c r="W3" s="876"/>
      <c r="X3" s="876"/>
      <c r="Y3" s="876"/>
      <c r="Z3" s="876"/>
      <c r="AA3" s="876"/>
      <c r="AB3" s="876"/>
      <c r="AC3" s="823"/>
      <c r="AD3" s="823"/>
      <c r="AE3" s="876"/>
      <c r="AF3" s="876"/>
      <c r="AG3" s="876"/>
      <c r="AH3" s="881"/>
      <c r="AK3" s="856" t="s">
        <v>166</v>
      </c>
    </row>
    <row r="4" spans="1:37" ht="15" customHeight="1">
      <c r="A4" s="878"/>
      <c r="B4" s="879">
        <v>2014</v>
      </c>
      <c r="C4" s="879"/>
      <c r="D4" s="879"/>
      <c r="E4" s="879">
        <v>2015</v>
      </c>
      <c r="F4" s="879"/>
      <c r="G4" s="879"/>
      <c r="H4" s="879">
        <v>2016</v>
      </c>
      <c r="I4" s="879"/>
      <c r="J4" s="879"/>
      <c r="K4" s="879">
        <v>2017</v>
      </c>
      <c r="L4" s="879"/>
      <c r="M4" s="879"/>
      <c r="N4" s="879">
        <v>2018</v>
      </c>
      <c r="O4" s="879"/>
      <c r="P4" s="879"/>
      <c r="Q4" s="879">
        <v>2019</v>
      </c>
      <c r="R4" s="879"/>
      <c r="S4" s="880"/>
      <c r="T4" s="879">
        <v>2020</v>
      </c>
      <c r="U4" s="879"/>
      <c r="V4" s="879"/>
      <c r="W4" s="879">
        <v>2021</v>
      </c>
      <c r="X4" s="879"/>
      <c r="Y4" s="879"/>
      <c r="Z4" s="879">
        <v>2022</v>
      </c>
      <c r="AA4" s="879"/>
      <c r="AB4" s="879"/>
      <c r="AC4" s="879">
        <v>2023</v>
      </c>
      <c r="AD4" s="879"/>
      <c r="AE4" s="879"/>
      <c r="AF4" s="879">
        <v>2024</v>
      </c>
      <c r="AG4" s="879"/>
      <c r="AH4" s="880"/>
    </row>
    <row r="5" spans="1:37">
      <c r="A5" s="878"/>
      <c r="B5" s="171" t="s">
        <v>202</v>
      </c>
      <c r="C5" s="171" t="s">
        <v>203</v>
      </c>
      <c r="D5" s="133" t="s">
        <v>204</v>
      </c>
      <c r="E5" s="171" t="s">
        <v>202</v>
      </c>
      <c r="F5" s="171" t="s">
        <v>203</v>
      </c>
      <c r="G5" s="133" t="s">
        <v>204</v>
      </c>
      <c r="H5" s="171" t="s">
        <v>202</v>
      </c>
      <c r="I5" s="171" t="s">
        <v>203</v>
      </c>
      <c r="J5" s="133" t="s">
        <v>204</v>
      </c>
      <c r="K5" s="171" t="s">
        <v>202</v>
      </c>
      <c r="L5" s="171" t="s">
        <v>203</v>
      </c>
      <c r="M5" s="133" t="s">
        <v>204</v>
      </c>
      <c r="N5" s="171" t="s">
        <v>202</v>
      </c>
      <c r="O5" s="171" t="s">
        <v>203</v>
      </c>
      <c r="P5" s="133" t="s">
        <v>204</v>
      </c>
      <c r="Q5" s="171" t="s">
        <v>202</v>
      </c>
      <c r="R5" s="171" t="s">
        <v>203</v>
      </c>
      <c r="S5" s="172" t="s">
        <v>204</v>
      </c>
      <c r="T5" s="171" t="s">
        <v>202</v>
      </c>
      <c r="U5" s="171" t="s">
        <v>203</v>
      </c>
      <c r="V5" s="133" t="s">
        <v>204</v>
      </c>
      <c r="W5" s="171" t="s">
        <v>202</v>
      </c>
      <c r="X5" s="171" t="s">
        <v>203</v>
      </c>
      <c r="Y5" s="133" t="s">
        <v>204</v>
      </c>
      <c r="Z5" s="171" t="s">
        <v>202</v>
      </c>
      <c r="AA5" s="171" t="s">
        <v>203</v>
      </c>
      <c r="AB5" s="133" t="s">
        <v>204</v>
      </c>
      <c r="AC5" s="171" t="s">
        <v>202</v>
      </c>
      <c r="AD5" s="171" t="s">
        <v>203</v>
      </c>
      <c r="AE5" s="133" t="s">
        <v>204</v>
      </c>
      <c r="AF5" s="171" t="s">
        <v>202</v>
      </c>
      <c r="AG5" s="171" t="s">
        <v>203</v>
      </c>
      <c r="AH5" s="172" t="s">
        <v>204</v>
      </c>
    </row>
    <row r="6" spans="1:37" ht="15" customHeight="1">
      <c r="A6" s="163" t="s">
        <v>167</v>
      </c>
      <c r="B6" s="109">
        <v>101.73012684819005</v>
      </c>
      <c r="C6" s="109">
        <v>96.598167486154665</v>
      </c>
      <c r="D6" s="109">
        <v>5.1319593620353903</v>
      </c>
      <c r="E6" s="109">
        <v>100.24141611776795</v>
      </c>
      <c r="F6" s="109">
        <v>95.22896969397685</v>
      </c>
      <c r="G6" s="109">
        <v>5.0124464237911051</v>
      </c>
      <c r="H6" s="109">
        <v>98.869582212666145</v>
      </c>
      <c r="I6" s="109">
        <v>93.950157813513314</v>
      </c>
      <c r="J6" s="109">
        <v>4.919424399152823</v>
      </c>
      <c r="K6" s="109">
        <v>97.5</v>
      </c>
      <c r="L6" s="109">
        <v>92.7</v>
      </c>
      <c r="M6" s="109">
        <v>4.8</v>
      </c>
      <c r="N6" s="109">
        <v>96.2</v>
      </c>
      <c r="O6" s="109">
        <v>91.4</v>
      </c>
      <c r="P6" s="109">
        <v>4.8</v>
      </c>
      <c r="Q6" s="109">
        <v>94.8</v>
      </c>
      <c r="R6" s="109">
        <v>90.1</v>
      </c>
      <c r="S6" s="109">
        <v>4.8</v>
      </c>
      <c r="T6" s="109">
        <v>93.4</v>
      </c>
      <c r="U6" s="109">
        <v>88.7</v>
      </c>
      <c r="V6" s="109">
        <v>4.7</v>
      </c>
      <c r="W6" s="109">
        <v>91.8</v>
      </c>
      <c r="X6" s="109">
        <v>87.1</v>
      </c>
      <c r="Y6" s="109">
        <v>4.7</v>
      </c>
      <c r="Z6" s="109">
        <v>90.1</v>
      </c>
      <c r="AA6" s="109">
        <v>85.4</v>
      </c>
      <c r="AB6" s="109">
        <v>4.7</v>
      </c>
      <c r="AC6" s="109">
        <v>88.3</v>
      </c>
      <c r="AD6" s="109">
        <v>83.6</v>
      </c>
      <c r="AE6" s="109">
        <v>4.7</v>
      </c>
      <c r="AF6" s="109">
        <v>86.4</v>
      </c>
      <c r="AG6" s="109">
        <v>81.599999999999994</v>
      </c>
      <c r="AH6" s="168">
        <v>4.8</v>
      </c>
    </row>
    <row r="7" spans="1:37" ht="15" customHeight="1">
      <c r="A7" s="163" t="s">
        <v>168</v>
      </c>
      <c r="B7" s="109">
        <v>58.44</v>
      </c>
      <c r="C7" s="109">
        <v>51.08</v>
      </c>
      <c r="D7" s="109">
        <v>7.35</v>
      </c>
      <c r="E7" s="109">
        <v>57.7</v>
      </c>
      <c r="F7" s="109">
        <v>50.4</v>
      </c>
      <c r="G7" s="109">
        <v>7.3</v>
      </c>
      <c r="H7" s="109">
        <v>63.056359325140541</v>
      </c>
      <c r="I7" s="109">
        <v>56.604067002802985</v>
      </c>
      <c r="J7" s="109">
        <v>6.4522923223375646</v>
      </c>
      <c r="K7" s="117">
        <v>62.669557417150344</v>
      </c>
      <c r="L7" s="117">
        <v>56.021519812804478</v>
      </c>
      <c r="M7" s="117">
        <v>6.6480376043458635</v>
      </c>
      <c r="N7" s="117">
        <v>62.171304909616495</v>
      </c>
      <c r="O7" s="117">
        <v>55.32142512838444</v>
      </c>
      <c r="P7" s="117">
        <v>6.8498797812320582</v>
      </c>
      <c r="Q7" s="117">
        <v>40.299999999999997</v>
      </c>
      <c r="R7" s="117">
        <v>34.9</v>
      </c>
      <c r="S7" s="109">
        <v>5.4</v>
      </c>
      <c r="T7" s="117">
        <v>58.139537992620717</v>
      </c>
      <c r="U7" s="117">
        <v>51.987193198224688</v>
      </c>
      <c r="V7" s="117">
        <v>6.1523447943960221</v>
      </c>
      <c r="W7" s="117">
        <v>57.367523630282413</v>
      </c>
      <c r="X7" s="117">
        <v>51.278892378021609</v>
      </c>
      <c r="Y7" s="117">
        <v>6.088631252260801</v>
      </c>
      <c r="Z7" s="117">
        <v>56.994239216950461</v>
      </c>
      <c r="AA7" s="117">
        <v>50.90259560178081</v>
      </c>
      <c r="AB7" s="117">
        <v>6.0916436151696551</v>
      </c>
      <c r="AC7" s="117">
        <v>56.864982262719202</v>
      </c>
      <c r="AD7" s="117">
        <v>50.637991870386614</v>
      </c>
      <c r="AE7" s="117">
        <v>6.2269903923325867</v>
      </c>
      <c r="AF7" s="117">
        <v>56.655146530661959</v>
      </c>
      <c r="AG7" s="117">
        <v>50.33274179236912</v>
      </c>
      <c r="AH7" s="180">
        <v>6.3224047382928337</v>
      </c>
    </row>
    <row r="8" spans="1:37" ht="15" customHeight="1">
      <c r="A8" s="163" t="s">
        <v>188</v>
      </c>
      <c r="B8" s="117">
        <v>76.170911697633471</v>
      </c>
      <c r="C8" s="117">
        <v>71.076178567368743</v>
      </c>
      <c r="D8" s="117">
        <v>5.0947331302647241</v>
      </c>
      <c r="E8" s="117">
        <v>75.547015070293412</v>
      </c>
      <c r="F8" s="117">
        <v>70.467960384592814</v>
      </c>
      <c r="G8" s="117">
        <v>5.0790546857006085</v>
      </c>
      <c r="H8" s="117">
        <v>75.134059470454091</v>
      </c>
      <c r="I8" s="117">
        <v>70.012723542516014</v>
      </c>
      <c r="J8" s="117">
        <v>5.1213359279380821</v>
      </c>
      <c r="K8" s="117">
        <v>74.627954479136278</v>
      </c>
      <c r="L8" s="117">
        <v>69.453861205993931</v>
      </c>
      <c r="M8" s="117">
        <v>5.174093273142347</v>
      </c>
      <c r="N8" s="117">
        <v>74.050568059438689</v>
      </c>
      <c r="O8" s="117">
        <v>68.816851279885071</v>
      </c>
      <c r="P8" s="117">
        <v>5.2337167795536246</v>
      </c>
      <c r="Q8" s="117">
        <v>73.434296080389714</v>
      </c>
      <c r="R8" s="117">
        <v>68.135178655143605</v>
      </c>
      <c r="S8" s="109">
        <v>5.2991174252461217</v>
      </c>
      <c r="T8" s="117">
        <v>74.628119863721949</v>
      </c>
      <c r="U8" s="117">
        <v>66.826310805368394</v>
      </c>
      <c r="V8" s="117">
        <v>7.8018090583535606</v>
      </c>
      <c r="W8" s="117">
        <v>73.791155104295001</v>
      </c>
      <c r="X8" s="117">
        <v>66.047623093589351</v>
      </c>
      <c r="Y8" s="117">
        <v>7.7435320107056382</v>
      </c>
      <c r="Z8" s="117">
        <v>72.932430583484319</v>
      </c>
      <c r="AA8" s="117">
        <v>65.227684512975301</v>
      </c>
      <c r="AB8" s="117">
        <v>7.7047460705090192</v>
      </c>
      <c r="AC8" s="117">
        <v>72.040931105779151</v>
      </c>
      <c r="AD8" s="117">
        <v>64.3457132799508</v>
      </c>
      <c r="AE8" s="117">
        <v>7.6952178258283528</v>
      </c>
      <c r="AF8" s="117">
        <v>71.213989086584235</v>
      </c>
      <c r="AG8" s="117">
        <v>63.557014892347574</v>
      </c>
      <c r="AH8" s="180">
        <v>7.6569741942366738</v>
      </c>
    </row>
    <row r="9" spans="1:37" ht="15" customHeight="1">
      <c r="A9" s="163" t="s">
        <v>189</v>
      </c>
      <c r="B9" s="109">
        <v>103.67</v>
      </c>
      <c r="C9" s="109">
        <v>98.16</v>
      </c>
      <c r="D9" s="109">
        <v>5.51</v>
      </c>
      <c r="E9" s="109">
        <v>95.912757189834466</v>
      </c>
      <c r="F9" s="109">
        <v>90.106028238412051</v>
      </c>
      <c r="G9" s="109">
        <v>5.806728951422409</v>
      </c>
      <c r="H9" s="109">
        <v>97.497652699725563</v>
      </c>
      <c r="I9" s="109">
        <v>91.53235787612897</v>
      </c>
      <c r="J9" s="109">
        <v>5.9652948235965964</v>
      </c>
      <c r="K9" s="117">
        <v>97.251230857888913</v>
      </c>
      <c r="L9" s="117">
        <v>91.294708161039807</v>
      </c>
      <c r="M9" s="117">
        <v>5.9565226968491158</v>
      </c>
      <c r="N9" s="117">
        <v>96.786409870526725</v>
      </c>
      <c r="O9" s="117">
        <v>90.847709655669561</v>
      </c>
      <c r="P9" s="117">
        <v>5.9387002148571568</v>
      </c>
      <c r="Q9" s="117">
        <v>103.7</v>
      </c>
      <c r="R9" s="117">
        <v>98.2</v>
      </c>
      <c r="S9" s="109">
        <v>5.5</v>
      </c>
      <c r="T9" s="117">
        <v>96.613020607949423</v>
      </c>
      <c r="U9" s="117">
        <v>90.545391913213507</v>
      </c>
      <c r="V9" s="117">
        <v>6.0676286947359221</v>
      </c>
      <c r="W9" s="117">
        <v>96.726229952483408</v>
      </c>
      <c r="X9" s="117">
        <v>90.6795981313049</v>
      </c>
      <c r="Y9" s="117">
        <v>6.0466318211785142</v>
      </c>
      <c r="Z9" s="117">
        <v>96.765812157643296</v>
      </c>
      <c r="AA9" s="117">
        <v>90.732880194896154</v>
      </c>
      <c r="AB9" s="117">
        <v>6.0329319627471314</v>
      </c>
      <c r="AC9" s="117">
        <v>96.682534117088295</v>
      </c>
      <c r="AD9" s="117">
        <v>90.647612959766576</v>
      </c>
      <c r="AE9" s="117">
        <v>6.034921157321719</v>
      </c>
      <c r="AF9" s="117">
        <v>96.496656664498744</v>
      </c>
      <c r="AG9" s="117">
        <v>90.453248299831344</v>
      </c>
      <c r="AH9" s="180">
        <v>6.0434083646673917</v>
      </c>
    </row>
    <row r="10" spans="1:37" ht="15" customHeight="1">
      <c r="A10" s="163" t="s">
        <v>172</v>
      </c>
      <c r="B10" s="109">
        <v>69.7</v>
      </c>
      <c r="C10" s="109">
        <v>63.7</v>
      </c>
      <c r="D10" s="109">
        <v>6</v>
      </c>
      <c r="E10" s="109">
        <v>69.312983727419478</v>
      </c>
      <c r="F10" s="109">
        <v>63.246780412912294</v>
      </c>
      <c r="G10" s="109">
        <v>6.0662033145071854</v>
      </c>
      <c r="H10" s="109">
        <v>66.593174818427599</v>
      </c>
      <c r="I10" s="109">
        <v>60.892139068737201</v>
      </c>
      <c r="J10" s="109">
        <v>5.7010357496903934</v>
      </c>
      <c r="K10" s="109">
        <v>66.989999999999995</v>
      </c>
      <c r="L10" s="117">
        <v>59.5</v>
      </c>
      <c r="M10" s="117">
        <v>7.49</v>
      </c>
      <c r="N10" s="117">
        <v>72.792363131456767</v>
      </c>
      <c r="O10" s="117">
        <v>65.855520593965139</v>
      </c>
      <c r="P10" s="117">
        <v>6.9368425374916161</v>
      </c>
      <c r="Q10" s="117">
        <v>71.957866106718626</v>
      </c>
      <c r="R10" s="117">
        <v>65.054120156182364</v>
      </c>
      <c r="S10" s="109">
        <v>6.9037459505362593</v>
      </c>
      <c r="T10" s="117">
        <v>62.763014788462357</v>
      </c>
      <c r="U10" s="117">
        <v>56.456254835896779</v>
      </c>
      <c r="V10" s="117">
        <v>6.3067599525655673</v>
      </c>
      <c r="W10" s="117">
        <v>61.832884241643072</v>
      </c>
      <c r="X10" s="117">
        <v>55.484395349117932</v>
      </c>
      <c r="Y10" s="117">
        <v>6.3484888925251379</v>
      </c>
      <c r="Z10" s="117">
        <v>61.200849569131968</v>
      </c>
      <c r="AA10" s="117">
        <v>54.728571655284419</v>
      </c>
      <c r="AB10" s="117">
        <v>6.4722779138475532</v>
      </c>
      <c r="AC10" s="117">
        <v>60.812749941190305</v>
      </c>
      <c r="AD10" s="117">
        <v>54.143992263258326</v>
      </c>
      <c r="AE10" s="117">
        <v>6.6687576779319899</v>
      </c>
      <c r="AF10" s="117">
        <v>60.292979632266452</v>
      </c>
      <c r="AG10" s="117">
        <v>53.461302338058978</v>
      </c>
      <c r="AH10" s="180">
        <v>6.8316772942074753</v>
      </c>
    </row>
    <row r="11" spans="1:37" ht="15" customHeight="1">
      <c r="A11" s="163" t="s">
        <v>173</v>
      </c>
      <c r="B11" s="109">
        <v>69.8</v>
      </c>
      <c r="C11" s="109">
        <v>61</v>
      </c>
      <c r="D11" s="109">
        <v>8.6999999999999993</v>
      </c>
      <c r="E11" s="109">
        <v>66.099999999999994</v>
      </c>
      <c r="F11" s="109">
        <v>36.26381678056476</v>
      </c>
      <c r="G11" s="109">
        <v>5.0805947470901032</v>
      </c>
      <c r="H11" s="109">
        <v>61</v>
      </c>
      <c r="I11" s="109">
        <v>31.72</v>
      </c>
      <c r="J11" s="109">
        <v>6.19</v>
      </c>
      <c r="K11" s="109">
        <v>60.911513793655288</v>
      </c>
      <c r="L11" s="109">
        <v>53.070873290411534</v>
      </c>
      <c r="M11" s="109">
        <v>7.8406405032437547</v>
      </c>
      <c r="N11" s="117">
        <v>60.301177014493881</v>
      </c>
      <c r="O11" s="117">
        <v>52.444706020118517</v>
      </c>
      <c r="P11" s="117">
        <v>7.8564709943753623</v>
      </c>
      <c r="Q11" s="117">
        <v>60.301177014493881</v>
      </c>
      <c r="R11" s="117">
        <v>54.1</v>
      </c>
      <c r="S11" s="117">
        <v>10.3</v>
      </c>
      <c r="T11" s="117">
        <v>65.648181352079447</v>
      </c>
      <c r="U11" s="117">
        <v>59.371971513332014</v>
      </c>
      <c r="V11" s="117">
        <v>6.2762098387474401</v>
      </c>
      <c r="W11" s="117">
        <v>64.968046468844847</v>
      </c>
      <c r="X11" s="117">
        <v>58.723813678197558</v>
      </c>
      <c r="Y11" s="117">
        <v>6.2442327906472919</v>
      </c>
      <c r="Z11" s="117">
        <v>64.175827806008868</v>
      </c>
      <c r="AA11" s="117">
        <v>57.948718685277157</v>
      </c>
      <c r="AB11" s="117">
        <v>6.2271091207317042</v>
      </c>
      <c r="AC11" s="117">
        <v>63.266528508242182</v>
      </c>
      <c r="AD11" s="117">
        <v>57.018603356769418</v>
      </c>
      <c r="AE11" s="117">
        <v>6.2479251514727716</v>
      </c>
      <c r="AF11" s="117">
        <v>62.27366860105483</v>
      </c>
      <c r="AG11" s="117">
        <v>56.015706519135719</v>
      </c>
      <c r="AH11" s="180">
        <v>6.2579620819191053</v>
      </c>
    </row>
    <row r="12" spans="1:37" ht="15" customHeight="1">
      <c r="A12" s="163" t="s">
        <v>174</v>
      </c>
      <c r="B12" s="109">
        <v>81.2</v>
      </c>
      <c r="C12" s="109">
        <v>76.099999999999994</v>
      </c>
      <c r="D12" s="109">
        <v>5.0999999999999996</v>
      </c>
      <c r="E12" s="109">
        <v>96.401066570246741</v>
      </c>
      <c r="F12" s="109">
        <v>91.746358445293296</v>
      </c>
      <c r="G12" s="109">
        <v>4.654708124953447</v>
      </c>
      <c r="H12" s="117">
        <v>96.401066570246755</v>
      </c>
      <c r="I12" s="117">
        <v>91.746358445293311</v>
      </c>
      <c r="J12" s="117">
        <v>4.6547081249534488</v>
      </c>
      <c r="K12" s="109"/>
      <c r="L12" s="109"/>
      <c r="M12" s="109"/>
      <c r="N12" s="117">
        <v>84.3</v>
      </c>
      <c r="O12" s="117">
        <v>76.099999999999994</v>
      </c>
      <c r="P12" s="117">
        <v>8.1999999999999993</v>
      </c>
      <c r="Q12" s="117">
        <v>82.1</v>
      </c>
      <c r="R12" s="117">
        <v>77</v>
      </c>
      <c r="S12" s="117">
        <v>5.0999999999999996</v>
      </c>
      <c r="T12" s="117">
        <v>81.599999999999994</v>
      </c>
      <c r="U12" s="117">
        <v>76.400000000000006</v>
      </c>
      <c r="V12" s="117">
        <v>5.0999999999999996</v>
      </c>
      <c r="W12" s="117">
        <v>81.099999999999994</v>
      </c>
      <c r="X12" s="117">
        <v>75.8</v>
      </c>
      <c r="Y12" s="117">
        <v>5.3</v>
      </c>
      <c r="Z12" s="117">
        <v>80.7</v>
      </c>
      <c r="AA12" s="117">
        <v>75.3</v>
      </c>
      <c r="AB12" s="117">
        <v>5.4</v>
      </c>
      <c r="AC12" s="109">
        <v>80.405170902489644</v>
      </c>
      <c r="AD12" s="109">
        <v>74.932940600862111</v>
      </c>
      <c r="AE12" s="109">
        <v>5.472230301627536</v>
      </c>
      <c r="AF12" s="109">
        <v>80.19068347964631</v>
      </c>
      <c r="AG12" s="109">
        <v>74.596286964069321</v>
      </c>
      <c r="AH12" s="168">
        <v>5.5943965155769888</v>
      </c>
    </row>
    <row r="13" spans="1:37" ht="15" customHeight="1">
      <c r="A13" s="163" t="s">
        <v>175</v>
      </c>
      <c r="B13" s="109">
        <v>98.3</v>
      </c>
      <c r="C13" s="109">
        <v>92</v>
      </c>
      <c r="D13" s="109">
        <v>6.3</v>
      </c>
      <c r="E13" s="109">
        <v>97.9</v>
      </c>
      <c r="F13" s="109">
        <v>91.7</v>
      </c>
      <c r="G13" s="109">
        <v>6.2</v>
      </c>
      <c r="H13" s="109">
        <v>89.865093772242972</v>
      </c>
      <c r="I13" s="109">
        <v>84.838449102556325</v>
      </c>
      <c r="J13" s="109">
        <v>5.0266446696866538</v>
      </c>
      <c r="K13" s="109">
        <f>L13+M13</f>
        <v>88.6</v>
      </c>
      <c r="L13" s="109">
        <v>83</v>
      </c>
      <c r="M13" s="109">
        <v>5.6</v>
      </c>
      <c r="N13" s="109">
        <f>O13+P13</f>
        <v>86.6</v>
      </c>
      <c r="O13" s="109">
        <v>81</v>
      </c>
      <c r="P13" s="109">
        <v>5.6</v>
      </c>
      <c r="Q13" s="109">
        <f>R13+S13</f>
        <v>84.7</v>
      </c>
      <c r="R13" s="109">
        <v>79.2</v>
      </c>
      <c r="S13" s="109">
        <v>5.5</v>
      </c>
      <c r="T13" s="109">
        <f>U13+V13</f>
        <v>83.1</v>
      </c>
      <c r="U13" s="109">
        <v>77.599999999999994</v>
      </c>
      <c r="V13" s="109">
        <v>5.5</v>
      </c>
      <c r="W13" s="109">
        <f>X13+Y13</f>
        <v>81.600000000000009</v>
      </c>
      <c r="X13" s="109">
        <v>76.2</v>
      </c>
      <c r="Y13" s="109">
        <v>5.4</v>
      </c>
      <c r="Z13" s="109">
        <f>AA13+AB13</f>
        <v>80.300000000000011</v>
      </c>
      <c r="AA13" s="109">
        <v>74.900000000000006</v>
      </c>
      <c r="AB13" s="109">
        <v>5.4</v>
      </c>
      <c r="AC13" s="109">
        <f>AD13+AE13</f>
        <v>79</v>
      </c>
      <c r="AD13" s="109">
        <v>73.7</v>
      </c>
      <c r="AE13" s="109">
        <v>5.3</v>
      </c>
      <c r="AF13" s="109">
        <f>AG13+AH13</f>
        <v>77.8</v>
      </c>
      <c r="AG13" s="109">
        <v>72.5</v>
      </c>
      <c r="AH13" s="168">
        <v>5.3</v>
      </c>
    </row>
    <row r="14" spans="1:37" ht="15" customHeight="1">
      <c r="A14" s="163" t="s">
        <v>176</v>
      </c>
      <c r="B14" s="106">
        <f>C14+D14</f>
        <v>41.155785537526015</v>
      </c>
      <c r="C14" s="109">
        <v>28.6</v>
      </c>
      <c r="D14" s="109">
        <v>12.555785537526013</v>
      </c>
      <c r="E14" s="106">
        <f>F14+G14</f>
        <v>41.1</v>
      </c>
      <c r="F14" s="109">
        <v>27.8</v>
      </c>
      <c r="G14" s="109">
        <v>13.3</v>
      </c>
      <c r="H14" s="106">
        <f>I14+J14</f>
        <v>41.073671078845067</v>
      </c>
      <c r="I14" s="109">
        <v>27</v>
      </c>
      <c r="J14" s="109">
        <v>14.073671078845068</v>
      </c>
      <c r="K14" s="106">
        <f>L14+M14</f>
        <v>41.073869794340041</v>
      </c>
      <c r="L14" s="109">
        <v>26.3</v>
      </c>
      <c r="M14" s="109">
        <v>14.773869794340037</v>
      </c>
      <c r="N14" s="106">
        <f>O14+P14</f>
        <v>41.1</v>
      </c>
      <c r="O14" s="109">
        <v>25.5</v>
      </c>
      <c r="P14" s="109">
        <v>15.6</v>
      </c>
      <c r="Q14" s="106">
        <f>R14+S14</f>
        <v>41.2</v>
      </c>
      <c r="R14" s="109">
        <v>24.9</v>
      </c>
      <c r="S14" s="109">
        <v>16.3</v>
      </c>
      <c r="T14" s="106">
        <f>U14+V14</f>
        <v>41.2</v>
      </c>
      <c r="U14" s="109">
        <v>24.2</v>
      </c>
      <c r="V14" s="109">
        <v>17</v>
      </c>
      <c r="W14" s="106">
        <f>X14+Y14</f>
        <v>41.7</v>
      </c>
      <c r="X14" s="109">
        <v>23.8</v>
      </c>
      <c r="Y14" s="109">
        <v>17.899999999999999</v>
      </c>
      <c r="Z14" s="106">
        <f>AA14+AB14</f>
        <v>42</v>
      </c>
      <c r="AA14" s="109">
        <v>23.4</v>
      </c>
      <c r="AB14" s="109">
        <v>18.600000000000001</v>
      </c>
      <c r="AC14" s="106">
        <f>AD14+AE14</f>
        <v>42.5</v>
      </c>
      <c r="AD14" s="109">
        <v>23.1</v>
      </c>
      <c r="AE14" s="109">
        <v>19.399999999999999</v>
      </c>
      <c r="AF14" s="106">
        <f>AG14+AH14</f>
        <v>43.1</v>
      </c>
      <c r="AG14" s="109">
        <v>22.8</v>
      </c>
      <c r="AH14" s="168">
        <v>20.3</v>
      </c>
    </row>
    <row r="15" spans="1:37" ht="15" customHeight="1">
      <c r="A15" s="163" t="s">
        <v>177</v>
      </c>
      <c r="B15" s="109">
        <v>92.6</v>
      </c>
      <c r="C15" s="109">
        <v>86.7</v>
      </c>
      <c r="D15" s="109">
        <v>5.9</v>
      </c>
      <c r="E15" s="109">
        <v>92.111032616053109</v>
      </c>
      <c r="F15" s="109">
        <v>86.240059425595888</v>
      </c>
      <c r="G15" s="109">
        <v>5.870973190457228</v>
      </c>
      <c r="H15" s="109">
        <v>91.480052354859978</v>
      </c>
      <c r="I15" s="109">
        <v>85.631421437926718</v>
      </c>
      <c r="J15" s="109">
        <v>5.8486309169332547</v>
      </c>
      <c r="K15" s="109">
        <v>99.56491337837825</v>
      </c>
      <c r="L15" s="109">
        <v>93.063380380042062</v>
      </c>
      <c r="M15" s="109">
        <v>6.5015329983361871</v>
      </c>
      <c r="N15" s="109">
        <v>98.696193769124946</v>
      </c>
      <c r="O15" s="109">
        <v>92.159569912294373</v>
      </c>
      <c r="P15" s="109">
        <v>6.5366238568305732</v>
      </c>
      <c r="Q15" s="109">
        <v>97.767745961917925</v>
      </c>
      <c r="R15" s="109">
        <v>91.203587655447578</v>
      </c>
      <c r="S15" s="109">
        <v>6.5641583064703486</v>
      </c>
      <c r="T15" s="109">
        <v>96.682775039553533</v>
      </c>
      <c r="U15" s="109">
        <v>90.103601298735114</v>
      </c>
      <c r="V15" s="109">
        <v>6.5791737408184305</v>
      </c>
      <c r="W15" s="109">
        <v>95.298717196811623</v>
      </c>
      <c r="X15" s="109">
        <v>88.723083217358749</v>
      </c>
      <c r="Y15" s="109">
        <v>6.5756339794528778</v>
      </c>
      <c r="Z15" s="109">
        <v>93.557613338153487</v>
      </c>
      <c r="AA15" s="109">
        <v>87.006014070482195</v>
      </c>
      <c r="AB15" s="109">
        <v>6.5515992676712873</v>
      </c>
      <c r="AC15" s="109">
        <v>91.520553322674175</v>
      </c>
      <c r="AD15" s="109">
        <v>85.008921843703945</v>
      </c>
      <c r="AE15" s="109">
        <v>6.5116314789702354</v>
      </c>
      <c r="AF15" s="328">
        <v>89.432764656539447</v>
      </c>
      <c r="AG15" s="328">
        <v>82.964876455123701</v>
      </c>
      <c r="AH15" s="168">
        <v>6.4678882014157359</v>
      </c>
    </row>
    <row r="16" spans="1:37" ht="15" customHeight="1">
      <c r="A16" s="163" t="s">
        <v>178</v>
      </c>
      <c r="B16" s="109">
        <v>69.599999999999994</v>
      </c>
      <c r="C16" s="109">
        <v>61.2</v>
      </c>
      <c r="D16" s="109">
        <v>7.9</v>
      </c>
      <c r="E16" s="109"/>
      <c r="F16" s="109"/>
      <c r="G16" s="109"/>
      <c r="H16" s="109">
        <v>68.283290502007873</v>
      </c>
      <c r="I16" s="109">
        <v>62.049280883336323</v>
      </c>
      <c r="J16" s="109">
        <v>6.2340096186715561</v>
      </c>
      <c r="K16" s="117">
        <v>68.21263966651567</v>
      </c>
      <c r="L16" s="117">
        <v>62.041093233765984</v>
      </c>
      <c r="M16" s="117">
        <v>6.1715464327496843</v>
      </c>
      <c r="N16" s="117">
        <v>68.198016047222438</v>
      </c>
      <c r="O16" s="117">
        <v>62.082305391874982</v>
      </c>
      <c r="P16" s="117">
        <v>6.1157106553474598</v>
      </c>
      <c r="Q16" s="117"/>
      <c r="R16" s="117"/>
      <c r="S16" s="109"/>
      <c r="T16" s="117">
        <v>68.675850175088314</v>
      </c>
      <c r="U16" s="117">
        <v>62.6453325750809</v>
      </c>
      <c r="V16" s="117">
        <v>6.0305176000074177</v>
      </c>
      <c r="W16" s="117">
        <v>69.204928020652218</v>
      </c>
      <c r="X16" s="117">
        <v>63.206127275091632</v>
      </c>
      <c r="Y16" s="117">
        <v>5.9988007455605912</v>
      </c>
      <c r="Z16" s="117">
        <v>69.480350003196463</v>
      </c>
      <c r="AA16" s="117">
        <v>63.50919318503729</v>
      </c>
      <c r="AB16" s="117">
        <v>5.9711568181591579</v>
      </c>
      <c r="AC16" s="117">
        <v>69.100327517832568</v>
      </c>
      <c r="AD16" s="117">
        <v>63.061421435383004</v>
      </c>
      <c r="AE16" s="117">
        <v>6.0389060824495759</v>
      </c>
      <c r="AF16" s="117">
        <v>68.499656064251752</v>
      </c>
      <c r="AG16" s="117">
        <v>62.310758877407068</v>
      </c>
      <c r="AH16" s="180">
        <v>6.1888971868446943</v>
      </c>
    </row>
    <row r="17" spans="1:34" ht="15" customHeight="1">
      <c r="A17" s="163" t="s">
        <v>179</v>
      </c>
      <c r="B17" s="109">
        <v>42.5</v>
      </c>
      <c r="C17" s="109">
        <v>31</v>
      </c>
      <c r="D17" s="109">
        <v>11.5</v>
      </c>
      <c r="E17" s="109">
        <v>43.521450972516185</v>
      </c>
      <c r="F17" s="109">
        <v>33.649523397549785</v>
      </c>
      <c r="G17" s="109">
        <v>9.8719275749663975</v>
      </c>
      <c r="H17" s="109">
        <v>44.160550598410332</v>
      </c>
      <c r="I17" s="109">
        <v>33.619088223650152</v>
      </c>
      <c r="J17" s="109">
        <v>10.541462374760178</v>
      </c>
      <c r="K17" s="117">
        <v>44.734219269102994</v>
      </c>
      <c r="L17" s="117">
        <v>33.982180610087589</v>
      </c>
      <c r="M17" s="117">
        <v>10.752038659015403</v>
      </c>
      <c r="N17" s="117">
        <v>45.412740633875842</v>
      </c>
      <c r="O17" s="117">
        <v>34.368754038741869</v>
      </c>
      <c r="P17" s="117">
        <v>11.043986595133974</v>
      </c>
      <c r="Q17" s="117">
        <v>46.079604967828821</v>
      </c>
      <c r="R17" s="117">
        <v>34.677540026934011</v>
      </c>
      <c r="S17" s="109">
        <v>11.402064940894807</v>
      </c>
      <c r="T17" s="117">
        <v>39.212193190815519</v>
      </c>
      <c r="U17" s="117">
        <v>28.66332994005203</v>
      </c>
      <c r="V17" s="117">
        <v>10.548863250763487</v>
      </c>
      <c r="W17" s="117">
        <v>39.5484197503093</v>
      </c>
      <c r="X17" s="117">
        <v>28.535878978742545</v>
      </c>
      <c r="Y17" s="117">
        <v>11.012540771566753</v>
      </c>
      <c r="Z17" s="117">
        <v>39.77822604153306</v>
      </c>
      <c r="AA17" s="117">
        <v>28.389865093338617</v>
      </c>
      <c r="AB17" s="117">
        <v>11.388360948194443</v>
      </c>
      <c r="AC17" s="117">
        <v>39.802504873180581</v>
      </c>
      <c r="AD17" s="117">
        <v>28.155895089468093</v>
      </c>
      <c r="AE17" s="117">
        <v>11.646609783712488</v>
      </c>
      <c r="AF17" s="117">
        <v>39.840977183682874</v>
      </c>
      <c r="AG17" s="117">
        <v>27.900437888914496</v>
      </c>
      <c r="AH17" s="180">
        <v>11.94053929476838</v>
      </c>
    </row>
    <row r="18" spans="1:34" ht="15" customHeight="1">
      <c r="A18" s="163" t="s">
        <v>180</v>
      </c>
      <c r="B18" s="109">
        <v>51.261549891641387</v>
      </c>
      <c r="C18" s="109">
        <v>44.529278214263115</v>
      </c>
      <c r="D18" s="109">
        <v>6.7322716773782707</v>
      </c>
      <c r="E18" s="109">
        <v>51.128020707129991</v>
      </c>
      <c r="F18" s="109">
        <v>44.494446674947248</v>
      </c>
      <c r="G18" s="109">
        <v>6.6335740321827448</v>
      </c>
      <c r="H18" s="109">
        <v>50.998427967364911</v>
      </c>
      <c r="I18" s="109">
        <v>44.461546252368287</v>
      </c>
      <c r="J18" s="109">
        <v>6.5368817149966274</v>
      </c>
      <c r="K18" s="109">
        <v>50.92270192506524</v>
      </c>
      <c r="L18" s="109">
        <v>44.477591605295046</v>
      </c>
      <c r="M18" s="109">
        <v>6.4451103197701958</v>
      </c>
      <c r="N18" s="109">
        <v>50.805335272164513</v>
      </c>
      <c r="O18" s="109">
        <v>44.451395207915297</v>
      </c>
      <c r="P18" s="109">
        <v>6.3539400642492154</v>
      </c>
      <c r="Q18" s="117">
        <v>50.43730049260467</v>
      </c>
      <c r="R18" s="117">
        <v>44.181838279150156</v>
      </c>
      <c r="S18" s="109">
        <v>6.2554622134545115</v>
      </c>
      <c r="T18" s="117">
        <v>49.496141788649993</v>
      </c>
      <c r="U18" s="117">
        <v>40.362691614623188</v>
      </c>
      <c r="V18" s="117">
        <v>9.1334501740268088</v>
      </c>
      <c r="W18" s="117">
        <v>48.916285204892503</v>
      </c>
      <c r="X18" s="117">
        <v>39.631912440736549</v>
      </c>
      <c r="Y18" s="117">
        <v>9.2843727641559592</v>
      </c>
      <c r="Z18" s="107">
        <v>49</v>
      </c>
      <c r="AA18" s="107">
        <v>39.4</v>
      </c>
      <c r="AB18" s="107">
        <v>9.6</v>
      </c>
      <c r="AC18" s="117">
        <v>48.367934469521437</v>
      </c>
      <c r="AD18" s="117">
        <v>38.701624629810027</v>
      </c>
      <c r="AE18" s="117">
        <v>9.6663098397114045</v>
      </c>
      <c r="AF18" s="117">
        <v>48.311417336709908</v>
      </c>
      <c r="AG18" s="117">
        <v>38.388569773231126</v>
      </c>
      <c r="AH18" s="180">
        <v>9.9228475634787898</v>
      </c>
    </row>
    <row r="19" spans="1:34" ht="15" customHeight="1">
      <c r="A19" s="163" t="s">
        <v>190</v>
      </c>
      <c r="B19" s="109">
        <v>90.566068706774487</v>
      </c>
      <c r="C19" s="109">
        <v>84.102791831000161</v>
      </c>
      <c r="D19" s="109">
        <v>7.6849730372351157</v>
      </c>
      <c r="E19" s="109">
        <v>87.870042004073667</v>
      </c>
      <c r="F19" s="109">
        <v>81.692712633110148</v>
      </c>
      <c r="G19" s="109">
        <v>7.5616651373868526</v>
      </c>
      <c r="H19" s="109">
        <v>88.542653099640887</v>
      </c>
      <c r="I19" s="109">
        <v>82.761815673516722</v>
      </c>
      <c r="J19" s="109">
        <v>6.9849088967897046</v>
      </c>
      <c r="K19" s="109">
        <v>88.420242030749691</v>
      </c>
      <c r="L19" s="109">
        <v>82.114040245098991</v>
      </c>
      <c r="M19" s="109">
        <v>7.7</v>
      </c>
      <c r="N19" s="109">
        <v>88.032631034487906</v>
      </c>
      <c r="O19" s="109">
        <v>82.11000779584225</v>
      </c>
      <c r="P19" s="109">
        <v>7.2</v>
      </c>
      <c r="Q19" s="109">
        <v>87.538921607563893</v>
      </c>
      <c r="R19" s="109">
        <v>81.720390419342024</v>
      </c>
      <c r="S19" s="109">
        <v>5.8185311882218675</v>
      </c>
      <c r="T19" s="109">
        <v>86.243232167817624</v>
      </c>
      <c r="U19" s="109">
        <v>80.733275338345564</v>
      </c>
      <c r="V19" s="109">
        <v>5.5099568294720518</v>
      </c>
      <c r="W19" s="109">
        <v>85.289780220129614</v>
      </c>
      <c r="X19" s="109">
        <v>79.964205106931757</v>
      </c>
      <c r="Y19" s="109">
        <v>5.3255751131978579</v>
      </c>
      <c r="Z19" s="109">
        <v>87.093577334003072</v>
      </c>
      <c r="AA19" s="109">
        <v>79.999656364969255</v>
      </c>
      <c r="AB19" s="109">
        <v>7.0939209690338165</v>
      </c>
      <c r="AC19" s="109">
        <v>90.430439145916964</v>
      </c>
      <c r="AD19" s="109">
        <v>83.459677394798831</v>
      </c>
      <c r="AE19" s="109">
        <v>6.9707617511181379</v>
      </c>
      <c r="AF19" s="109">
        <v>90.016102764115274</v>
      </c>
      <c r="AG19" s="109">
        <v>83.111985669179262</v>
      </c>
      <c r="AH19" s="168">
        <v>6.9041170949360104</v>
      </c>
    </row>
    <row r="20" spans="1:34" ht="15" customHeight="1">
      <c r="A20" s="163" t="s">
        <v>182</v>
      </c>
      <c r="B20" s="109">
        <v>95.429710000515129</v>
      </c>
      <c r="C20" s="109">
        <v>90.254398019388802</v>
      </c>
      <c r="D20" s="109">
        <v>5.175311981126332</v>
      </c>
      <c r="E20" s="109">
        <v>95</v>
      </c>
      <c r="F20" s="109">
        <v>89.9</v>
      </c>
      <c r="G20" s="109">
        <v>5.2</v>
      </c>
      <c r="H20" s="109">
        <v>91.971841560973772</v>
      </c>
      <c r="I20" s="109">
        <v>87.996670542039979</v>
      </c>
      <c r="J20" s="109">
        <v>3.9751710189337994</v>
      </c>
      <c r="K20" s="117">
        <v>90.462310784328466</v>
      </c>
      <c r="L20" s="117">
        <v>86.491537695770205</v>
      </c>
      <c r="M20" s="117">
        <v>3.9707730885582513</v>
      </c>
      <c r="N20" s="117">
        <v>88.806844209896369</v>
      </c>
      <c r="O20" s="117">
        <v>84.842512445254485</v>
      </c>
      <c r="P20" s="117">
        <v>3.9643317646418756</v>
      </c>
      <c r="Q20" s="117">
        <v>87.188179611897226</v>
      </c>
      <c r="R20" s="117">
        <v>83.228560460234192</v>
      </c>
      <c r="S20" s="109">
        <v>3.9596191516630435</v>
      </c>
      <c r="T20" s="117">
        <v>82.291075469175297</v>
      </c>
      <c r="U20" s="117">
        <v>78.994744762408658</v>
      </c>
      <c r="V20" s="117">
        <v>3.2963307067666183</v>
      </c>
      <c r="W20" s="117">
        <v>80.897817075826524</v>
      </c>
      <c r="X20" s="117">
        <v>77.592886856316042</v>
      </c>
      <c r="Y20" s="117">
        <v>3.3049302195104846</v>
      </c>
      <c r="Z20" s="117">
        <v>79.516470082487146</v>
      </c>
      <c r="AA20" s="117">
        <v>76.184480031326615</v>
      </c>
      <c r="AB20" s="117">
        <v>3.3319900511605232</v>
      </c>
      <c r="AC20" s="117">
        <v>78.106992086326173</v>
      </c>
      <c r="AD20" s="117">
        <v>74.725007547902436</v>
      </c>
      <c r="AE20" s="117">
        <v>3.3819845384237435</v>
      </c>
      <c r="AF20" s="117">
        <v>76.691240738923184</v>
      </c>
      <c r="AG20" s="117">
        <v>73.251495101875165</v>
      </c>
      <c r="AH20" s="180">
        <v>3.4397456370480208</v>
      </c>
    </row>
    <row r="21" spans="1:34" ht="15" customHeight="1" thickBot="1">
      <c r="A21" s="174" t="s">
        <v>183</v>
      </c>
      <c r="B21" s="169">
        <v>76.3</v>
      </c>
      <c r="C21" s="169">
        <v>69.5</v>
      </c>
      <c r="D21" s="169">
        <v>6.8</v>
      </c>
      <c r="E21" s="169">
        <v>74.3</v>
      </c>
      <c r="F21" s="169">
        <v>67.7</v>
      </c>
      <c r="G21" s="169">
        <v>6.6</v>
      </c>
      <c r="H21" s="169">
        <v>74.3</v>
      </c>
      <c r="I21" s="169">
        <v>67.7</v>
      </c>
      <c r="J21" s="169">
        <v>6.6</v>
      </c>
      <c r="K21" s="169">
        <v>83</v>
      </c>
      <c r="L21" s="169">
        <v>74</v>
      </c>
      <c r="M21" s="169">
        <v>9</v>
      </c>
      <c r="N21" s="169">
        <v>82.951116039695492</v>
      </c>
      <c r="O21" s="169">
        <v>77.573229137022722</v>
      </c>
      <c r="P21" s="169">
        <v>5.3778869026727634</v>
      </c>
      <c r="Q21" s="169">
        <v>82.277969937604297</v>
      </c>
      <c r="R21" s="169">
        <v>76.844978069468524</v>
      </c>
      <c r="S21" s="169">
        <v>5.4329918681357796</v>
      </c>
      <c r="T21" s="181">
        <v>84.384380639962259</v>
      </c>
      <c r="U21" s="181">
        <v>77.780338855523624</v>
      </c>
      <c r="V21" s="181">
        <v>6.6040417844386381</v>
      </c>
      <c r="W21" s="181">
        <v>83.384953322605355</v>
      </c>
      <c r="X21" s="181">
        <v>76.786815867783488</v>
      </c>
      <c r="Y21" s="181">
        <v>6.5981374548218676</v>
      </c>
      <c r="Z21" s="181">
        <v>81.8</v>
      </c>
      <c r="AA21" s="181">
        <v>73.5</v>
      </c>
      <c r="AB21" s="181">
        <v>8.3000000000000007</v>
      </c>
      <c r="AC21" s="181">
        <v>80.900000000000006</v>
      </c>
      <c r="AD21" s="181">
        <v>72.599999999999994</v>
      </c>
      <c r="AE21" s="181">
        <v>8.3000000000000007</v>
      </c>
      <c r="AF21" s="181">
        <v>79.900000000000006</v>
      </c>
      <c r="AG21" s="181">
        <v>71.599999999999994</v>
      </c>
      <c r="AH21" s="182">
        <v>8.3000000000000007</v>
      </c>
    </row>
    <row r="22" spans="1:34">
      <c r="A22" s="24"/>
      <c r="B22" s="24"/>
      <c r="C22" s="24"/>
      <c r="D22" s="24"/>
      <c r="E22" s="24"/>
      <c r="F22" s="24"/>
      <c r="G22" s="24"/>
      <c r="H22" s="24"/>
      <c r="I22" s="24"/>
      <c r="J22" s="24"/>
      <c r="K22" s="24"/>
      <c r="L22" s="24"/>
      <c r="M22" s="24"/>
      <c r="N22" s="24"/>
      <c r="O22" s="24"/>
      <c r="P22" s="24"/>
      <c r="S22" s="24"/>
      <c r="V22" s="24"/>
      <c r="Y22" s="24"/>
      <c r="AB22" s="24"/>
    </row>
    <row r="23" spans="1:34" ht="15" customHeight="1">
      <c r="A23" s="136" t="s">
        <v>192</v>
      </c>
      <c r="B23" s="34"/>
      <c r="C23" s="34"/>
      <c r="D23" s="34"/>
      <c r="E23" s="34"/>
      <c r="F23" s="34"/>
      <c r="G23" s="34"/>
      <c r="H23" s="34"/>
      <c r="I23" s="34"/>
      <c r="J23" s="34"/>
      <c r="K23" s="134"/>
      <c r="L23" s="134"/>
      <c r="M23" s="134"/>
      <c r="N23" s="134"/>
      <c r="O23" s="134"/>
      <c r="P23" s="134"/>
      <c r="S23" s="24"/>
      <c r="V23" s="24"/>
      <c r="Y23" s="24"/>
      <c r="AB23" s="24"/>
    </row>
    <row r="24" spans="1:34" ht="15" customHeight="1">
      <c r="A24" s="874" t="s">
        <v>205</v>
      </c>
      <c r="B24" s="874"/>
      <c r="C24" s="874"/>
      <c r="D24" s="874"/>
      <c r="E24" s="874"/>
      <c r="F24" s="874"/>
      <c r="G24" s="874"/>
      <c r="H24" s="874"/>
      <c r="I24" s="874"/>
      <c r="J24" s="874"/>
      <c r="K24" s="874"/>
      <c r="L24" s="874"/>
      <c r="M24" s="874"/>
      <c r="N24" s="874"/>
      <c r="O24" s="874"/>
      <c r="P24" s="874"/>
      <c r="Q24" s="874"/>
      <c r="R24" s="874"/>
      <c r="S24" s="874"/>
      <c r="T24" s="24"/>
      <c r="U24" s="24"/>
      <c r="V24" s="24"/>
      <c r="W24" s="24"/>
      <c r="X24" s="24"/>
      <c r="Y24" s="24"/>
      <c r="Z24" s="24"/>
      <c r="AA24" s="24"/>
      <c r="AB24" s="24"/>
    </row>
    <row r="25" spans="1:34">
      <c r="A25" s="874"/>
      <c r="B25" s="874"/>
      <c r="C25" s="874"/>
      <c r="D25" s="874"/>
      <c r="E25" s="874"/>
      <c r="F25" s="874"/>
      <c r="G25" s="874"/>
      <c r="H25" s="874"/>
      <c r="I25" s="874"/>
      <c r="J25" s="874"/>
      <c r="K25" s="874"/>
      <c r="L25" s="874"/>
      <c r="M25" s="874"/>
      <c r="N25" s="874"/>
      <c r="O25" s="874"/>
      <c r="P25" s="874"/>
      <c r="Q25" s="874"/>
      <c r="R25" s="874"/>
      <c r="S25" s="874"/>
    </row>
    <row r="26" spans="1:34">
      <c r="A26" s="151"/>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row>
    <row r="27" spans="1:34" ht="15" customHeight="1">
      <c r="A27" s="874" t="s">
        <v>206</v>
      </c>
      <c r="B27" s="874"/>
      <c r="C27" s="874"/>
      <c r="D27" s="874"/>
      <c r="E27" s="874"/>
      <c r="F27" s="874"/>
      <c r="G27" s="874"/>
      <c r="H27" s="874"/>
      <c r="I27" s="874"/>
      <c r="J27" s="874"/>
      <c r="K27" s="874"/>
      <c r="L27" s="874"/>
      <c r="M27" s="874"/>
      <c r="N27" s="874"/>
      <c r="O27" s="874"/>
      <c r="P27" s="874"/>
      <c r="Q27" s="874"/>
      <c r="R27" s="874"/>
      <c r="S27" s="874"/>
      <c r="T27" s="24"/>
      <c r="U27" s="24"/>
      <c r="V27" s="24"/>
      <c r="W27" s="24"/>
      <c r="X27" s="24"/>
      <c r="Y27" s="24"/>
      <c r="Z27" s="24"/>
      <c r="AA27" s="24"/>
      <c r="AB27" s="24"/>
    </row>
    <row r="28" spans="1:34" ht="15" customHeight="1">
      <c r="A28" s="874"/>
      <c r="B28" s="874"/>
      <c r="C28" s="874"/>
      <c r="D28" s="874"/>
      <c r="E28" s="874"/>
      <c r="F28" s="874"/>
      <c r="G28" s="874"/>
      <c r="H28" s="874"/>
      <c r="I28" s="874"/>
      <c r="J28" s="874"/>
      <c r="K28" s="874"/>
      <c r="L28" s="874"/>
      <c r="M28" s="874"/>
      <c r="N28" s="874"/>
      <c r="O28" s="874"/>
      <c r="P28" s="874"/>
      <c r="Q28" s="874"/>
      <c r="R28" s="874"/>
      <c r="S28" s="874"/>
      <c r="T28" s="24"/>
      <c r="U28" s="24"/>
      <c r="V28" s="24"/>
      <c r="W28" s="24"/>
      <c r="X28" s="24"/>
      <c r="Y28" s="24"/>
      <c r="Z28" s="24"/>
      <c r="AA28" s="24"/>
      <c r="AB28" s="24"/>
    </row>
    <row r="29" spans="1:34" ht="15" customHeight="1">
      <c r="A29" s="151"/>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row>
    <row r="30" spans="1:34" ht="15" customHeight="1">
      <c r="A30" s="874" t="s">
        <v>207</v>
      </c>
      <c r="B30" s="874"/>
      <c r="C30" s="874"/>
      <c r="D30" s="874"/>
      <c r="E30" s="874"/>
      <c r="F30" s="874"/>
      <c r="G30" s="874"/>
      <c r="H30" s="874"/>
      <c r="I30" s="874"/>
      <c r="J30" s="874"/>
      <c r="K30" s="874"/>
      <c r="L30" s="874"/>
      <c r="M30" s="874"/>
      <c r="N30" s="874"/>
      <c r="O30" s="874"/>
      <c r="P30" s="874"/>
      <c r="Q30" s="874"/>
      <c r="R30" s="874"/>
      <c r="S30" s="874"/>
    </row>
    <row r="31" spans="1:34">
      <c r="A31" s="874"/>
      <c r="B31" s="874"/>
      <c r="C31" s="874"/>
      <c r="D31" s="874"/>
      <c r="E31" s="874"/>
      <c r="F31" s="874"/>
      <c r="G31" s="874"/>
      <c r="H31" s="874"/>
      <c r="I31" s="874"/>
      <c r="J31" s="874"/>
      <c r="K31" s="874"/>
      <c r="L31" s="874"/>
      <c r="M31" s="874"/>
      <c r="N31" s="874"/>
      <c r="O31" s="874"/>
      <c r="P31" s="874"/>
      <c r="Q31" s="874"/>
      <c r="R31" s="874"/>
      <c r="S31" s="874"/>
    </row>
    <row r="32" spans="1:34" ht="13.95" customHeight="1">
      <c r="A32" s="151"/>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row>
    <row r="33" spans="1:28" ht="14.55" customHeight="1">
      <c r="A33" s="874" t="s">
        <v>208</v>
      </c>
      <c r="B33" s="874"/>
      <c r="C33" s="874"/>
      <c r="D33" s="874"/>
      <c r="E33" s="874"/>
      <c r="F33" s="874"/>
      <c r="G33" s="874"/>
      <c r="H33" s="874"/>
      <c r="I33" s="874"/>
      <c r="J33" s="874"/>
      <c r="K33" s="874"/>
      <c r="L33" s="874"/>
      <c r="M33" s="874"/>
      <c r="N33" s="874"/>
      <c r="O33" s="874"/>
      <c r="P33" s="874"/>
      <c r="Q33" s="874"/>
      <c r="R33" s="874"/>
      <c r="S33" s="874"/>
      <c r="V33" s="24"/>
      <c r="Y33" s="24"/>
      <c r="AB33" s="24"/>
    </row>
    <row r="34" spans="1:28">
      <c r="A34" s="874"/>
      <c r="B34" s="874"/>
      <c r="C34" s="874"/>
      <c r="D34" s="874"/>
      <c r="E34" s="874"/>
      <c r="F34" s="874"/>
      <c r="G34" s="874"/>
      <c r="H34" s="874"/>
      <c r="I34" s="874"/>
      <c r="J34" s="874"/>
      <c r="K34" s="874"/>
      <c r="L34" s="874"/>
      <c r="M34" s="874"/>
      <c r="N34" s="874"/>
      <c r="O34" s="874"/>
      <c r="P34" s="874"/>
      <c r="Q34" s="874"/>
      <c r="R34" s="874"/>
      <c r="S34" s="874"/>
      <c r="V34" s="24"/>
      <c r="Y34" s="24"/>
      <c r="AB34" s="24"/>
    </row>
    <row r="35" spans="1:28" ht="15" customHeight="1">
      <c r="A35" s="24"/>
      <c r="B35" s="24"/>
      <c r="C35" s="24"/>
      <c r="D35" s="24"/>
      <c r="E35" s="24"/>
      <c r="F35" s="24"/>
      <c r="G35" s="24"/>
      <c r="H35" s="24"/>
      <c r="I35" s="24"/>
      <c r="J35" s="24"/>
      <c r="K35" s="24"/>
      <c r="L35" s="24"/>
      <c r="M35" s="24"/>
      <c r="N35" s="24"/>
      <c r="O35" s="24"/>
      <c r="P35" s="24"/>
      <c r="S35" s="24"/>
      <c r="V35" s="24"/>
      <c r="Y35" s="24"/>
      <c r="AB35" s="24"/>
    </row>
    <row r="36" spans="1:28">
      <c r="A36" s="874" t="s">
        <v>767</v>
      </c>
      <c r="B36" s="874"/>
      <c r="C36" s="874"/>
      <c r="D36" s="874"/>
      <c r="E36" s="874"/>
      <c r="F36" s="874"/>
      <c r="G36" s="874"/>
      <c r="H36" s="874"/>
      <c r="I36" s="874"/>
      <c r="J36" s="874"/>
      <c r="K36" s="874"/>
      <c r="L36" s="874"/>
      <c r="M36" s="874"/>
      <c r="N36" s="874"/>
      <c r="O36" s="874"/>
      <c r="P36" s="874"/>
      <c r="Q36" s="874"/>
      <c r="R36" s="874"/>
      <c r="S36" s="874"/>
      <c r="V36" s="24"/>
      <c r="Y36" s="24"/>
      <c r="AB36" s="24"/>
    </row>
    <row r="37" spans="1:28">
      <c r="A37" s="874"/>
      <c r="B37" s="874"/>
      <c r="C37" s="874"/>
      <c r="D37" s="874"/>
      <c r="E37" s="874"/>
      <c r="F37" s="874"/>
      <c r="G37" s="874"/>
      <c r="H37" s="874"/>
      <c r="I37" s="874"/>
      <c r="J37" s="874"/>
      <c r="K37" s="874"/>
      <c r="L37" s="874"/>
      <c r="M37" s="874"/>
      <c r="N37" s="874"/>
      <c r="O37" s="874"/>
      <c r="P37" s="874"/>
      <c r="Q37" s="874"/>
      <c r="R37" s="874"/>
      <c r="S37" s="874"/>
      <c r="V37" s="24"/>
      <c r="Y37" s="24"/>
      <c r="AB37" s="24"/>
    </row>
    <row r="38" spans="1:28">
      <c r="A38" s="142" t="s">
        <v>768</v>
      </c>
      <c r="B38" s="28"/>
      <c r="C38" s="28"/>
      <c r="D38" s="28"/>
      <c r="E38" s="28"/>
      <c r="F38" s="28"/>
      <c r="G38" s="28"/>
      <c r="H38" s="28"/>
      <c r="I38" s="28"/>
      <c r="J38" s="28"/>
      <c r="K38" s="135"/>
      <c r="L38" s="135"/>
      <c r="M38" s="135"/>
      <c r="N38" s="135"/>
      <c r="O38" s="135"/>
      <c r="P38" s="135"/>
      <c r="S38" s="24"/>
      <c r="V38" s="24"/>
      <c r="Y38" s="24"/>
      <c r="AB38" s="24"/>
    </row>
  </sheetData>
  <mergeCells count="19">
    <mergeCell ref="AF4:AH4"/>
    <mergeCell ref="AE3:AH3"/>
    <mergeCell ref="AC4:AE4"/>
    <mergeCell ref="A36:S37"/>
    <mergeCell ref="B3:AB3"/>
    <mergeCell ref="A24:S25"/>
    <mergeCell ref="A27:S28"/>
    <mergeCell ref="A30:S31"/>
    <mergeCell ref="A3:A5"/>
    <mergeCell ref="B4:D4"/>
    <mergeCell ref="E4:G4"/>
    <mergeCell ref="H4:J4"/>
    <mergeCell ref="K4:M4"/>
    <mergeCell ref="N4:P4"/>
    <mergeCell ref="Q4:S4"/>
    <mergeCell ref="A33:S34"/>
    <mergeCell ref="T4:V4"/>
    <mergeCell ref="W4:Y4"/>
    <mergeCell ref="Z4:AB4"/>
  </mergeCells>
  <hyperlinks>
    <hyperlink ref="AK3" location="'TC1'!A1" display="Back to Content Page" xr:uid="{FC2AC34F-D59D-46C2-982F-242627A99EB3}"/>
  </hyperlinks>
  <pageMargins left="0.7" right="0.7" top="0.75" bottom="0.75" header="0.3" footer="0.3"/>
  <pageSetup scale="62" orientation="landscape" r:id="rId1"/>
  <headerFooter>
    <oddFooter>&amp;C&amp;P</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X60"/>
  <sheetViews>
    <sheetView topLeftCell="G1" zoomScale="98" zoomScaleNormal="98" workbookViewId="0">
      <selection activeCell="U3" sqref="U3"/>
    </sheetView>
  </sheetViews>
  <sheetFormatPr defaultColWidth="9.21875" defaultRowHeight="14.4"/>
  <cols>
    <col min="1" max="1" width="33.77734375" customWidth="1"/>
    <col min="2" max="8" width="7" customWidth="1"/>
  </cols>
  <sheetData>
    <row r="1" spans="1:23">
      <c r="A1" s="58" t="s">
        <v>810</v>
      </c>
      <c r="B1" s="24"/>
      <c r="C1" s="24"/>
      <c r="D1" s="24"/>
      <c r="E1" s="24"/>
      <c r="F1" s="24"/>
      <c r="G1" s="24"/>
      <c r="H1" s="24"/>
      <c r="I1" s="24"/>
      <c r="J1" s="24"/>
      <c r="K1" s="24"/>
      <c r="L1" s="24"/>
      <c r="M1" s="24"/>
      <c r="N1" s="24"/>
      <c r="O1" s="24"/>
      <c r="P1" s="24"/>
      <c r="Q1" s="24"/>
      <c r="R1" s="24"/>
      <c r="S1" s="24"/>
      <c r="T1" s="24"/>
      <c r="U1" s="24"/>
      <c r="V1" s="24"/>
      <c r="W1" s="24"/>
    </row>
    <row r="2" spans="1:23" ht="15" thickBot="1">
      <c r="A2" s="24"/>
      <c r="B2" s="24"/>
      <c r="C2" s="24"/>
      <c r="D2" s="24"/>
      <c r="E2" s="24"/>
      <c r="F2" s="24"/>
      <c r="G2" s="24"/>
      <c r="H2" s="24"/>
      <c r="I2" s="24"/>
      <c r="J2" s="24"/>
      <c r="K2" s="24"/>
      <c r="L2" s="24"/>
      <c r="M2" s="24"/>
      <c r="N2" s="24"/>
      <c r="O2" s="24"/>
      <c r="P2" s="24"/>
      <c r="Q2" s="24"/>
      <c r="R2" s="24"/>
      <c r="S2" s="24"/>
      <c r="T2" s="24"/>
      <c r="U2" s="24"/>
      <c r="V2" s="24"/>
      <c r="W2" s="24"/>
    </row>
    <row r="3" spans="1:23">
      <c r="A3" s="235" t="s">
        <v>187</v>
      </c>
      <c r="B3" s="326">
        <v>2007</v>
      </c>
      <c r="C3" s="326">
        <v>2008</v>
      </c>
      <c r="D3" s="326">
        <v>2009</v>
      </c>
      <c r="E3" s="326">
        <v>2010</v>
      </c>
      <c r="F3" s="326">
        <v>2011</v>
      </c>
      <c r="G3" s="326">
        <v>2012</v>
      </c>
      <c r="H3" s="326">
        <v>2013</v>
      </c>
      <c r="I3" s="560">
        <v>2014</v>
      </c>
      <c r="J3" s="326">
        <v>2015</v>
      </c>
      <c r="K3" s="326">
        <v>2016</v>
      </c>
      <c r="L3" s="326">
        <v>2017</v>
      </c>
      <c r="M3" s="326">
        <v>2018</v>
      </c>
      <c r="N3" s="326">
        <v>2019</v>
      </c>
      <c r="O3" s="326">
        <v>2020</v>
      </c>
      <c r="P3" s="326">
        <v>2021</v>
      </c>
      <c r="Q3" s="326">
        <v>2022</v>
      </c>
      <c r="R3" s="300">
        <v>2023</v>
      </c>
      <c r="S3" s="24"/>
      <c r="T3" s="24"/>
      <c r="U3" s="48" t="s">
        <v>166</v>
      </c>
      <c r="V3" s="24"/>
      <c r="W3" s="24"/>
    </row>
    <row r="4" spans="1:23">
      <c r="A4" s="163" t="s">
        <v>167</v>
      </c>
      <c r="B4" s="107"/>
      <c r="C4" s="107"/>
      <c r="D4" s="107"/>
      <c r="E4" s="107"/>
      <c r="F4" s="107"/>
      <c r="G4" s="107"/>
      <c r="H4" s="107"/>
      <c r="I4" s="107"/>
      <c r="J4" s="107"/>
      <c r="K4" s="107">
        <v>7.9</v>
      </c>
      <c r="L4" s="107"/>
      <c r="M4" s="107"/>
      <c r="N4" s="107"/>
      <c r="O4" s="107"/>
      <c r="P4" s="107"/>
      <c r="Q4" s="107"/>
      <c r="R4" s="207"/>
      <c r="S4" s="24"/>
      <c r="T4" s="24"/>
      <c r="U4" s="24"/>
      <c r="V4" s="24"/>
      <c r="W4" s="24"/>
    </row>
    <row r="5" spans="1:23">
      <c r="A5" s="163" t="s">
        <v>168</v>
      </c>
      <c r="B5" s="109"/>
      <c r="C5" s="109"/>
      <c r="D5" s="109"/>
      <c r="E5" s="107"/>
      <c r="F5" s="107"/>
      <c r="G5" s="107"/>
      <c r="H5" s="107"/>
      <c r="I5" s="107"/>
      <c r="J5" s="107"/>
      <c r="K5" s="107"/>
      <c r="L5" s="107"/>
      <c r="M5" s="107"/>
      <c r="N5" s="107"/>
      <c r="O5" s="107"/>
      <c r="P5" s="107"/>
      <c r="Q5" s="107"/>
      <c r="R5" s="207"/>
      <c r="W5" s="48"/>
    </row>
    <row r="6" spans="1:23">
      <c r="A6" s="163" t="s">
        <v>188</v>
      </c>
      <c r="B6" s="109"/>
      <c r="C6" s="109"/>
      <c r="D6" s="109"/>
      <c r="E6" s="107"/>
      <c r="F6" s="107"/>
      <c r="G6" s="107">
        <v>10</v>
      </c>
      <c r="H6" s="107"/>
      <c r="I6" s="107"/>
      <c r="J6" s="107"/>
      <c r="K6" s="107"/>
      <c r="L6" s="107"/>
      <c r="M6" s="107"/>
      <c r="N6" s="107"/>
      <c r="O6" s="107"/>
      <c r="P6" s="107"/>
      <c r="Q6" s="107">
        <v>4.9000000000000004</v>
      </c>
      <c r="R6" s="207"/>
      <c r="W6" s="48"/>
    </row>
    <row r="7" spans="1:23">
      <c r="A7" s="163" t="s">
        <v>189</v>
      </c>
      <c r="B7" s="109">
        <v>8.3000000000000007</v>
      </c>
      <c r="C7" s="107"/>
      <c r="D7" s="107"/>
      <c r="E7" s="107"/>
      <c r="F7" s="107"/>
      <c r="G7" s="107"/>
      <c r="H7" s="107"/>
      <c r="I7" s="107">
        <v>10</v>
      </c>
      <c r="J7" s="107"/>
      <c r="K7" s="107"/>
      <c r="L7" s="107"/>
      <c r="M7" s="107">
        <v>8.4</v>
      </c>
      <c r="N7" s="107"/>
      <c r="O7" s="107"/>
      <c r="P7" s="107"/>
      <c r="Q7" s="107"/>
      <c r="R7" s="207"/>
      <c r="S7" s="24"/>
      <c r="T7" s="24"/>
      <c r="U7" s="24"/>
      <c r="V7" s="24"/>
      <c r="W7" s="24"/>
    </row>
    <row r="8" spans="1:23">
      <c r="A8" s="163" t="s">
        <v>172</v>
      </c>
      <c r="B8" s="107">
        <v>1</v>
      </c>
      <c r="C8" s="107"/>
      <c r="D8" s="107"/>
      <c r="E8" s="107"/>
      <c r="F8" s="109"/>
      <c r="G8" s="107"/>
      <c r="H8" s="107"/>
      <c r="I8" s="109">
        <v>0.8</v>
      </c>
      <c r="J8" s="107"/>
      <c r="K8" s="107"/>
      <c r="L8" s="107"/>
      <c r="M8" s="107"/>
      <c r="N8" s="107"/>
      <c r="O8" s="107"/>
      <c r="P8" s="107"/>
      <c r="Q8" s="107">
        <v>0.1</v>
      </c>
      <c r="R8" s="207"/>
      <c r="W8" s="24"/>
    </row>
    <row r="9" spans="1:23">
      <c r="A9" s="163" t="s">
        <v>173</v>
      </c>
      <c r="B9" s="107"/>
      <c r="C9" s="107"/>
      <c r="D9" s="107">
        <v>2.2999999999999998</v>
      </c>
      <c r="E9" s="107"/>
      <c r="F9" s="107"/>
      <c r="G9" s="107"/>
      <c r="H9" s="107"/>
      <c r="I9" s="107">
        <v>1</v>
      </c>
      <c r="J9" s="107"/>
      <c r="K9" s="107"/>
      <c r="L9" s="107"/>
      <c r="M9" s="107"/>
      <c r="N9" s="107">
        <v>1</v>
      </c>
      <c r="O9" s="107"/>
      <c r="P9" s="107"/>
      <c r="Q9" s="107"/>
      <c r="R9" s="207"/>
      <c r="S9" s="24"/>
      <c r="T9" s="24"/>
      <c r="U9" s="24"/>
      <c r="V9" s="24"/>
      <c r="W9" s="24"/>
    </row>
    <row r="10" spans="1:23">
      <c r="A10" s="163" t="s">
        <v>174</v>
      </c>
      <c r="B10" s="107"/>
      <c r="C10" s="107"/>
      <c r="D10" s="107">
        <v>14.4</v>
      </c>
      <c r="E10" s="107"/>
      <c r="F10" s="107"/>
      <c r="G10" s="107"/>
      <c r="H10" s="107">
        <v>12.4</v>
      </c>
      <c r="I10" s="109"/>
      <c r="J10" s="107"/>
      <c r="K10" s="107"/>
      <c r="L10" s="107"/>
      <c r="M10" s="107"/>
      <c r="N10" s="107"/>
      <c r="O10" s="107"/>
      <c r="P10" s="107">
        <v>12.693</v>
      </c>
      <c r="Q10" s="107"/>
      <c r="R10" s="207"/>
      <c r="S10" s="24"/>
      <c r="T10" s="24"/>
      <c r="U10" s="24"/>
      <c r="V10" s="24"/>
      <c r="W10" s="24"/>
    </row>
    <row r="11" spans="1:23">
      <c r="A11" s="163" t="s">
        <v>175</v>
      </c>
      <c r="B11" s="107"/>
      <c r="C11" s="107"/>
      <c r="D11" s="107"/>
      <c r="E11" s="320">
        <v>11.7</v>
      </c>
      <c r="F11" s="107"/>
      <c r="G11" s="107"/>
      <c r="H11" s="107"/>
      <c r="I11" s="107"/>
      <c r="J11" s="107">
        <v>9</v>
      </c>
      <c r="K11" s="117">
        <v>9</v>
      </c>
      <c r="L11" s="107"/>
      <c r="M11" s="107"/>
      <c r="N11" s="107"/>
      <c r="O11" s="320">
        <v>7.5</v>
      </c>
      <c r="P11" s="107"/>
      <c r="Q11" s="107"/>
      <c r="R11" s="207"/>
      <c r="S11" s="24"/>
      <c r="T11" s="24"/>
      <c r="U11" s="24"/>
      <c r="V11" s="24"/>
      <c r="W11" s="24"/>
    </row>
    <row r="12" spans="1:23">
      <c r="A12" s="163" t="s">
        <v>176</v>
      </c>
      <c r="B12" s="109"/>
      <c r="C12" s="109"/>
      <c r="D12" s="107"/>
      <c r="E12" s="107"/>
      <c r="F12" s="107"/>
      <c r="G12" s="107"/>
      <c r="H12" s="346"/>
      <c r="I12" s="107"/>
      <c r="J12" s="107"/>
      <c r="K12" s="107"/>
      <c r="L12" s="107"/>
      <c r="M12" s="107"/>
      <c r="N12" s="107"/>
      <c r="O12" s="107"/>
      <c r="P12" s="107"/>
      <c r="Q12" s="107"/>
      <c r="R12" s="207"/>
      <c r="S12" s="24"/>
      <c r="T12" s="24"/>
      <c r="U12" s="24"/>
      <c r="V12" s="24"/>
      <c r="W12" s="24"/>
    </row>
    <row r="13" spans="1:23">
      <c r="A13" s="163" t="s">
        <v>177</v>
      </c>
      <c r="B13" s="107"/>
      <c r="C13" s="107"/>
      <c r="D13" s="107">
        <v>20.9</v>
      </c>
      <c r="E13" s="107"/>
      <c r="F13" s="107">
        <v>14.3</v>
      </c>
      <c r="G13" s="107"/>
      <c r="H13" s="107"/>
      <c r="I13" s="107"/>
      <c r="J13" s="107">
        <v>16.8</v>
      </c>
      <c r="K13" s="107"/>
      <c r="L13" s="107"/>
      <c r="M13" s="107"/>
      <c r="N13" s="107"/>
      <c r="O13" s="107"/>
      <c r="P13" s="107"/>
      <c r="Q13" s="107"/>
      <c r="R13" s="207">
        <v>12.9</v>
      </c>
      <c r="S13" s="24"/>
      <c r="T13" s="24"/>
      <c r="U13" s="24"/>
      <c r="V13" s="24"/>
      <c r="W13" s="24"/>
    </row>
    <row r="14" spans="1:23">
      <c r="A14" s="163" t="s">
        <v>278</v>
      </c>
      <c r="B14" s="107">
        <v>2.5</v>
      </c>
      <c r="C14" s="107"/>
      <c r="D14" s="107"/>
      <c r="E14" s="109"/>
      <c r="F14" s="109"/>
      <c r="G14" s="107"/>
      <c r="H14" s="107">
        <v>1.6</v>
      </c>
      <c r="I14" s="107"/>
      <c r="J14" s="107"/>
      <c r="K14" s="107"/>
      <c r="L14" s="107"/>
      <c r="M14" s="107"/>
      <c r="N14" s="107"/>
      <c r="O14" s="107"/>
      <c r="P14" s="107"/>
      <c r="Q14" s="107"/>
      <c r="R14" s="207"/>
      <c r="S14" s="24"/>
      <c r="T14" s="24"/>
      <c r="U14" s="24"/>
      <c r="V14" s="24"/>
      <c r="W14" s="24"/>
    </row>
    <row r="15" spans="1:23">
      <c r="A15" s="163" t="s">
        <v>179</v>
      </c>
      <c r="B15" s="107"/>
      <c r="C15" s="107"/>
      <c r="D15" s="107"/>
      <c r="E15" s="107"/>
      <c r="F15" s="107"/>
      <c r="G15" s="107"/>
      <c r="H15" s="107"/>
      <c r="I15" s="107"/>
      <c r="J15" s="107"/>
      <c r="K15" s="107"/>
      <c r="L15" s="107"/>
      <c r="M15" s="107"/>
      <c r="N15" s="107"/>
      <c r="O15" s="107"/>
      <c r="P15" s="107"/>
      <c r="Q15" s="107"/>
      <c r="R15" s="207"/>
      <c r="W15" s="24"/>
    </row>
    <row r="16" spans="1:23">
      <c r="A16" s="163" t="s">
        <v>180</v>
      </c>
      <c r="B16" s="107"/>
      <c r="C16" s="107"/>
      <c r="D16" s="107"/>
      <c r="E16" s="107"/>
      <c r="F16" s="107"/>
      <c r="G16" s="107"/>
      <c r="H16" s="107"/>
      <c r="I16" s="107"/>
      <c r="J16" s="107"/>
      <c r="K16" s="107">
        <v>0.9</v>
      </c>
      <c r="L16" s="107"/>
      <c r="M16" s="107"/>
      <c r="N16" s="107"/>
      <c r="O16" s="107"/>
      <c r="P16" s="107"/>
      <c r="Q16" s="107"/>
      <c r="R16" s="207"/>
      <c r="W16" s="24"/>
    </row>
    <row r="17" spans="1:24">
      <c r="A17" s="163" t="s">
        <v>190</v>
      </c>
      <c r="B17" s="107"/>
      <c r="C17" s="109">
        <v>5.9</v>
      </c>
      <c r="D17" s="107"/>
      <c r="E17" s="107">
        <v>6.6</v>
      </c>
      <c r="F17" s="107"/>
      <c r="G17" s="107">
        <v>5.3</v>
      </c>
      <c r="H17" s="107"/>
      <c r="I17" s="107"/>
      <c r="J17" s="107"/>
      <c r="K17" s="107">
        <v>5.2</v>
      </c>
      <c r="L17" s="107"/>
      <c r="M17" s="107"/>
      <c r="N17" s="107"/>
      <c r="O17" s="107"/>
      <c r="P17" s="107"/>
      <c r="Q17" s="107">
        <v>5.2</v>
      </c>
      <c r="R17" s="207"/>
      <c r="S17" s="24"/>
      <c r="T17" s="24"/>
      <c r="U17" s="24"/>
      <c r="V17" s="24"/>
      <c r="W17" s="24"/>
    </row>
    <row r="18" spans="1:24">
      <c r="A18" s="163" t="s">
        <v>182</v>
      </c>
      <c r="B18" s="109">
        <v>8.5</v>
      </c>
      <c r="C18" s="107"/>
      <c r="D18" s="107"/>
      <c r="E18" s="107"/>
      <c r="F18" s="109"/>
      <c r="G18" s="107"/>
      <c r="H18" s="107"/>
      <c r="I18" s="107">
        <v>5.9</v>
      </c>
      <c r="J18" s="107"/>
      <c r="K18" s="107"/>
      <c r="L18" s="107"/>
      <c r="M18" s="107"/>
      <c r="N18" s="107">
        <v>5.2</v>
      </c>
      <c r="O18" s="107"/>
      <c r="P18" s="107"/>
      <c r="Q18" s="107"/>
      <c r="R18" s="207"/>
      <c r="S18" s="24"/>
      <c r="T18" s="24"/>
      <c r="U18" s="24"/>
      <c r="V18" s="24"/>
      <c r="W18" s="24"/>
    </row>
    <row r="19" spans="1:24" ht="15" thickBot="1">
      <c r="A19" s="174" t="s">
        <v>279</v>
      </c>
      <c r="B19" s="208"/>
      <c r="C19" s="208"/>
      <c r="D19" s="208"/>
      <c r="E19" s="208"/>
      <c r="F19" s="208">
        <v>3.9</v>
      </c>
      <c r="G19" s="208"/>
      <c r="H19" s="208"/>
      <c r="I19" s="208"/>
      <c r="J19" s="208">
        <v>3.7</v>
      </c>
      <c r="K19" s="208"/>
      <c r="L19" s="208"/>
      <c r="M19" s="208"/>
      <c r="N19" s="798">
        <v>5.4</v>
      </c>
      <c r="O19" s="208"/>
      <c r="P19" s="208"/>
      <c r="Q19" s="208"/>
      <c r="R19" s="209"/>
      <c r="S19" s="24"/>
      <c r="T19" s="24"/>
      <c r="U19" s="24"/>
      <c r="V19" s="24"/>
      <c r="W19" s="24"/>
    </row>
    <row r="20" spans="1:24">
      <c r="A20" s="137"/>
      <c r="B20" s="24"/>
      <c r="C20" s="24"/>
      <c r="D20" s="24"/>
      <c r="E20" s="24"/>
      <c r="F20" s="24"/>
      <c r="G20" s="24"/>
      <c r="H20" s="24"/>
      <c r="I20" s="24"/>
      <c r="J20" s="70"/>
      <c r="K20" s="70"/>
      <c r="L20" s="70"/>
      <c r="M20" s="70"/>
      <c r="N20" s="70"/>
      <c r="O20" s="70"/>
      <c r="P20" s="70"/>
      <c r="Q20" s="70"/>
      <c r="R20" s="70"/>
      <c r="S20" s="24"/>
      <c r="T20" s="24"/>
      <c r="U20" s="24"/>
      <c r="V20" s="24"/>
      <c r="W20" s="24"/>
    </row>
    <row r="21" spans="1:24" ht="15" customHeight="1">
      <c r="A21" s="149" t="s">
        <v>185</v>
      </c>
      <c r="B21" s="24"/>
      <c r="C21" s="24"/>
      <c r="D21" s="24"/>
      <c r="E21" s="24"/>
      <c r="F21" s="24"/>
      <c r="G21" s="24"/>
      <c r="H21" s="24"/>
      <c r="I21" s="24"/>
      <c r="J21" s="70"/>
      <c r="K21" s="70"/>
      <c r="L21" s="70"/>
      <c r="M21" s="70"/>
      <c r="N21" s="70"/>
      <c r="O21" s="70"/>
      <c r="P21" s="70"/>
      <c r="Q21" s="70"/>
      <c r="R21" s="70"/>
      <c r="S21" s="24"/>
      <c r="T21" s="24"/>
      <c r="U21" s="24"/>
      <c r="V21" s="24"/>
      <c r="W21" s="24"/>
    </row>
    <row r="22" spans="1:24">
      <c r="A22" s="874" t="s">
        <v>714</v>
      </c>
      <c r="B22" s="874"/>
      <c r="C22" s="874"/>
      <c r="D22" s="874"/>
      <c r="E22" s="874"/>
      <c r="F22" s="874"/>
      <c r="G22" s="874"/>
      <c r="H22" s="874"/>
      <c r="I22" s="874"/>
      <c r="J22" s="874"/>
      <c r="K22" s="874"/>
      <c r="L22" s="874"/>
      <c r="M22" s="874"/>
      <c r="N22" s="874"/>
      <c r="O22" s="151"/>
      <c r="P22" s="151"/>
      <c r="Q22" s="151"/>
      <c r="R22" s="151"/>
      <c r="S22" s="24"/>
      <c r="T22" s="24"/>
      <c r="U22" s="24"/>
      <c r="V22" s="24"/>
      <c r="W22" s="24"/>
    </row>
    <row r="23" spans="1:24" ht="14.7" customHeight="1">
      <c r="A23" s="874"/>
      <c r="B23" s="874"/>
      <c r="C23" s="874"/>
      <c r="D23" s="874"/>
      <c r="E23" s="874"/>
      <c r="F23" s="874"/>
      <c r="G23" s="874"/>
      <c r="H23" s="874"/>
      <c r="I23" s="874"/>
      <c r="J23" s="874"/>
      <c r="K23" s="874"/>
      <c r="L23" s="874"/>
      <c r="M23" s="874"/>
      <c r="N23" s="874"/>
      <c r="O23" s="151"/>
      <c r="P23" s="151"/>
      <c r="Q23" s="151"/>
      <c r="R23" s="151"/>
      <c r="S23" s="24"/>
      <c r="T23" s="24"/>
      <c r="U23" s="24"/>
      <c r="V23" s="24"/>
      <c r="W23" s="24"/>
    </row>
    <row r="24" spans="1:24" ht="14.7" customHeight="1">
      <c r="A24" s="139" t="s">
        <v>715</v>
      </c>
      <c r="B24" s="138"/>
      <c r="C24" s="138"/>
      <c r="D24" s="138"/>
      <c r="E24" s="138"/>
      <c r="F24" s="138"/>
      <c r="G24" s="138"/>
      <c r="H24" s="138"/>
      <c r="I24" s="138"/>
      <c r="J24" s="138"/>
      <c r="K24" s="138"/>
      <c r="L24" s="138"/>
      <c r="M24" s="138"/>
      <c r="N24" s="138"/>
      <c r="O24" s="138"/>
      <c r="P24" s="138"/>
      <c r="Q24" s="138"/>
      <c r="R24" s="138"/>
      <c r="S24" s="24"/>
      <c r="T24" s="24"/>
      <c r="U24" s="24"/>
      <c r="V24" s="24"/>
      <c r="W24" s="24"/>
    </row>
    <row r="25" spans="1:24">
      <c r="A25" s="138"/>
      <c r="B25" s="138"/>
      <c r="C25" s="138"/>
      <c r="D25" s="138"/>
      <c r="E25" s="138"/>
      <c r="F25" s="138"/>
      <c r="G25" s="138"/>
      <c r="H25" s="138"/>
      <c r="I25" s="138"/>
      <c r="J25" s="138"/>
      <c r="K25" s="138"/>
      <c r="L25" s="138"/>
      <c r="M25" s="138"/>
      <c r="N25" s="138"/>
      <c r="O25" s="138"/>
      <c r="P25" s="138"/>
      <c r="Q25" s="138"/>
      <c r="R25" s="138"/>
      <c r="S25" s="24"/>
      <c r="T25" s="24"/>
      <c r="U25" s="24"/>
      <c r="V25" s="24"/>
      <c r="W25" s="24"/>
    </row>
    <row r="26" spans="1:24">
      <c r="A26" s="139" t="s">
        <v>716</v>
      </c>
      <c r="B26" s="24"/>
      <c r="C26" s="24"/>
      <c r="D26" s="24"/>
      <c r="E26" s="24"/>
      <c r="F26" s="24"/>
      <c r="G26" s="24"/>
      <c r="H26" s="24"/>
      <c r="I26" s="24"/>
      <c r="J26" s="70"/>
      <c r="K26" s="70"/>
      <c r="L26" s="70"/>
      <c r="M26" s="70"/>
      <c r="N26" s="70"/>
      <c r="O26" s="70"/>
      <c r="P26" s="70"/>
      <c r="Q26" s="70"/>
      <c r="R26" s="70"/>
      <c r="S26" s="24"/>
      <c r="T26" s="24"/>
      <c r="U26" s="24"/>
      <c r="V26" s="24"/>
      <c r="W26" s="24"/>
    </row>
    <row r="27" spans="1:24">
      <c r="A27" s="144"/>
      <c r="B27" s="89"/>
      <c r="C27" s="89"/>
      <c r="D27" s="89"/>
      <c r="E27" s="89"/>
      <c r="F27" s="89"/>
      <c r="G27" s="89"/>
      <c r="H27" s="89"/>
      <c r="I27" s="89"/>
      <c r="J27" s="89"/>
      <c r="K27" s="89"/>
      <c r="L27" s="89"/>
      <c r="M27" s="89"/>
      <c r="N27" s="89"/>
      <c r="O27" s="89"/>
      <c r="P27" s="89"/>
      <c r="Q27" s="89"/>
      <c r="R27" s="89"/>
      <c r="S27" s="89"/>
      <c r="T27" s="89"/>
      <c r="U27" s="89"/>
      <c r="V27" s="89"/>
      <c r="W27" s="89"/>
      <c r="X27" s="89"/>
    </row>
    <row r="28" spans="1:24">
      <c r="A28" s="139" t="s">
        <v>818</v>
      </c>
      <c r="B28" s="89"/>
      <c r="C28" s="89"/>
      <c r="D28" s="89"/>
      <c r="E28" s="89"/>
      <c r="F28" s="89"/>
      <c r="G28" s="89"/>
      <c r="H28" s="89"/>
      <c r="I28" s="89"/>
      <c r="J28" s="89"/>
      <c r="K28" s="89"/>
      <c r="L28" s="89"/>
      <c r="M28" s="89"/>
      <c r="N28" s="89"/>
      <c r="O28" s="89"/>
      <c r="P28" s="89"/>
      <c r="Q28" s="89"/>
      <c r="R28" s="89"/>
      <c r="S28" s="89"/>
      <c r="T28" s="89"/>
      <c r="U28" s="89"/>
      <c r="V28" s="89"/>
      <c r="W28" s="89"/>
      <c r="X28" s="89"/>
    </row>
    <row r="29" spans="1:24">
      <c r="J29" s="70"/>
      <c r="K29" s="70"/>
      <c r="L29" s="70"/>
      <c r="M29" s="70"/>
      <c r="N29" s="70"/>
      <c r="O29" s="70"/>
      <c r="P29" s="70"/>
      <c r="Q29" s="70"/>
      <c r="R29" s="70"/>
    </row>
    <row r="30" spans="1:24">
      <c r="J30" s="70"/>
      <c r="K30" s="70"/>
      <c r="L30" s="70"/>
      <c r="M30" s="70"/>
      <c r="N30" s="70"/>
      <c r="O30" s="70"/>
      <c r="P30" s="70"/>
      <c r="Q30" s="70"/>
      <c r="R30" s="70"/>
    </row>
    <row r="31" spans="1:24">
      <c r="J31" s="70"/>
      <c r="K31" s="70"/>
      <c r="L31" s="70"/>
      <c r="M31" s="70"/>
      <c r="N31" s="70"/>
      <c r="O31" s="70"/>
      <c r="P31" s="70"/>
      <c r="Q31" s="70"/>
      <c r="R31" s="70"/>
    </row>
    <row r="32" spans="1:24">
      <c r="J32" s="70"/>
      <c r="K32" s="70"/>
      <c r="L32" s="70"/>
      <c r="M32" s="70"/>
      <c r="N32" s="70"/>
      <c r="O32" s="70"/>
      <c r="P32" s="70"/>
      <c r="Q32" s="70"/>
      <c r="R32" s="70"/>
    </row>
    <row r="33" spans="10:18">
      <c r="J33" s="70"/>
      <c r="K33" s="70"/>
      <c r="L33" s="70"/>
      <c r="M33" s="70"/>
      <c r="N33" s="70"/>
      <c r="O33" s="70"/>
      <c r="P33" s="70"/>
      <c r="Q33" s="70"/>
      <c r="R33" s="70"/>
    </row>
    <row r="34" spans="10:18">
      <c r="J34" s="70"/>
      <c r="K34" s="70"/>
      <c r="L34" s="70"/>
      <c r="M34" s="70"/>
      <c r="N34" s="70"/>
      <c r="O34" s="70"/>
      <c r="P34" s="70"/>
      <c r="Q34" s="70"/>
      <c r="R34" s="70"/>
    </row>
    <row r="35" spans="10:18">
      <c r="J35" s="71"/>
      <c r="K35" s="71"/>
      <c r="L35" s="71"/>
      <c r="M35" s="71"/>
      <c r="N35" s="71"/>
      <c r="O35" s="71"/>
      <c r="P35" s="71"/>
      <c r="Q35" s="71"/>
      <c r="R35" s="71"/>
    </row>
    <row r="36" spans="10:18">
      <c r="J36" s="71"/>
      <c r="K36" s="71"/>
      <c r="L36" s="71"/>
      <c r="M36" s="71"/>
      <c r="N36" s="71"/>
      <c r="O36" s="71"/>
      <c r="P36" s="71"/>
      <c r="Q36" s="71"/>
      <c r="R36" s="71"/>
    </row>
    <row r="37" spans="10:18">
      <c r="J37" s="71"/>
      <c r="K37" s="71"/>
      <c r="L37" s="71"/>
      <c r="M37" s="71"/>
      <c r="N37" s="71"/>
      <c r="O37" s="71"/>
      <c r="P37" s="71"/>
      <c r="Q37" s="71"/>
      <c r="R37" s="71"/>
    </row>
    <row r="38" spans="10:18">
      <c r="J38" s="70"/>
      <c r="K38" s="70"/>
      <c r="L38" s="70"/>
      <c r="M38" s="70"/>
      <c r="N38" s="70"/>
      <c r="O38" s="70"/>
      <c r="P38" s="70"/>
      <c r="Q38" s="70"/>
      <c r="R38" s="70"/>
    </row>
    <row r="39" spans="10:18">
      <c r="J39" s="70"/>
      <c r="K39" s="70"/>
      <c r="L39" s="70"/>
      <c r="M39" s="70"/>
      <c r="N39" s="70"/>
      <c r="O39" s="70"/>
      <c r="P39" s="70"/>
      <c r="Q39" s="70"/>
      <c r="R39" s="70"/>
    </row>
    <row r="40" spans="10:18">
      <c r="J40" s="70"/>
      <c r="K40" s="70"/>
      <c r="L40" s="70"/>
      <c r="M40" s="70"/>
      <c r="N40" s="70"/>
      <c r="O40" s="70"/>
      <c r="P40" s="70"/>
      <c r="Q40" s="70"/>
      <c r="R40" s="70"/>
    </row>
    <row r="41" spans="10:18">
      <c r="J41" s="70"/>
      <c r="K41" s="70"/>
      <c r="L41" s="70"/>
      <c r="M41" s="70"/>
      <c r="N41" s="70"/>
      <c r="O41" s="70"/>
      <c r="P41" s="70"/>
      <c r="Q41" s="70"/>
      <c r="R41" s="70"/>
    </row>
    <row r="42" spans="10:18">
      <c r="J42" s="70"/>
      <c r="K42" s="70"/>
      <c r="L42" s="70"/>
      <c r="M42" s="70"/>
      <c r="N42" s="70"/>
      <c r="O42" s="70"/>
      <c r="P42" s="70"/>
      <c r="Q42" s="70"/>
      <c r="R42" s="70"/>
    </row>
    <row r="43" spans="10:18">
      <c r="J43" s="70"/>
      <c r="K43" s="70"/>
      <c r="L43" s="70"/>
      <c r="M43" s="70"/>
      <c r="N43" s="70"/>
      <c r="O43" s="70"/>
      <c r="P43" s="70"/>
      <c r="Q43" s="70"/>
      <c r="R43" s="70"/>
    </row>
    <row r="44" spans="10:18">
      <c r="J44" s="70"/>
      <c r="K44" s="70"/>
      <c r="L44" s="70"/>
      <c r="M44" s="70"/>
      <c r="N44" s="70"/>
      <c r="O44" s="70"/>
      <c r="P44" s="70"/>
      <c r="Q44" s="70"/>
      <c r="R44" s="70"/>
    </row>
    <row r="45" spans="10:18">
      <c r="J45" s="70"/>
      <c r="K45" s="70"/>
      <c r="L45" s="70"/>
      <c r="M45" s="70"/>
      <c r="N45" s="70"/>
      <c r="O45" s="70"/>
      <c r="P45" s="70"/>
      <c r="Q45" s="70"/>
      <c r="R45" s="70"/>
    </row>
    <row r="46" spans="10:18">
      <c r="J46" s="70"/>
      <c r="K46" s="70"/>
      <c r="L46" s="70"/>
      <c r="M46" s="70"/>
      <c r="N46" s="70"/>
      <c r="O46" s="70"/>
      <c r="P46" s="70"/>
      <c r="Q46" s="70"/>
      <c r="R46" s="70"/>
    </row>
    <row r="47" spans="10:18">
      <c r="J47" s="24"/>
      <c r="K47" s="24"/>
      <c r="L47" s="24"/>
      <c r="M47" s="24"/>
      <c r="N47" s="24"/>
      <c r="O47" s="24"/>
      <c r="P47" s="24"/>
      <c r="Q47" s="24"/>
      <c r="R47" s="24"/>
    </row>
    <row r="48" spans="10:18">
      <c r="J48" s="24"/>
      <c r="K48" s="24"/>
      <c r="L48" s="24"/>
      <c r="M48" s="24"/>
      <c r="N48" s="24"/>
      <c r="O48" s="24"/>
      <c r="P48" s="24"/>
      <c r="Q48" s="24"/>
      <c r="R48" s="24"/>
    </row>
    <row r="49" spans="10:18">
      <c r="J49" s="24"/>
      <c r="K49" s="24"/>
      <c r="L49" s="24"/>
      <c r="M49" s="24"/>
      <c r="N49" s="24"/>
      <c r="O49" s="24"/>
      <c r="P49" s="24"/>
      <c r="Q49" s="24"/>
      <c r="R49" s="24"/>
    </row>
    <row r="50" spans="10:18">
      <c r="J50" s="24"/>
      <c r="K50" s="24"/>
      <c r="L50" s="24"/>
      <c r="M50" s="24"/>
      <c r="N50" s="24"/>
      <c r="O50" s="24"/>
      <c r="P50" s="24"/>
      <c r="Q50" s="24"/>
      <c r="R50" s="24"/>
    </row>
    <row r="51" spans="10:18">
      <c r="J51" s="24"/>
      <c r="K51" s="24"/>
      <c r="L51" s="24"/>
      <c r="M51" s="24"/>
      <c r="N51" s="24"/>
      <c r="O51" s="24"/>
      <c r="P51" s="24"/>
      <c r="Q51" s="24"/>
      <c r="R51" s="24"/>
    </row>
    <row r="52" spans="10:18">
      <c r="J52" s="24"/>
      <c r="K52" s="24"/>
      <c r="L52" s="24"/>
      <c r="M52" s="24"/>
      <c r="N52" s="24"/>
      <c r="O52" s="24"/>
      <c r="P52" s="24"/>
      <c r="Q52" s="24"/>
      <c r="R52" s="24"/>
    </row>
    <row r="53" spans="10:18">
      <c r="J53" s="24"/>
      <c r="K53" s="24"/>
      <c r="L53" s="24"/>
      <c r="M53" s="24"/>
      <c r="N53" s="24"/>
      <c r="O53" s="24"/>
      <c r="P53" s="24"/>
      <c r="Q53" s="24"/>
      <c r="R53" s="24"/>
    </row>
    <row r="54" spans="10:18">
      <c r="J54" s="24"/>
      <c r="K54" s="24"/>
      <c r="L54" s="24"/>
      <c r="M54" s="24"/>
      <c r="N54" s="24"/>
      <c r="O54" s="24"/>
      <c r="P54" s="24"/>
      <c r="Q54" s="24"/>
      <c r="R54" s="24"/>
    </row>
    <row r="55" spans="10:18">
      <c r="J55" s="24"/>
      <c r="K55" s="24"/>
      <c r="L55" s="24"/>
      <c r="M55" s="24"/>
      <c r="N55" s="24"/>
      <c r="O55" s="24"/>
      <c r="P55" s="24"/>
      <c r="Q55" s="24"/>
      <c r="R55" s="24"/>
    </row>
    <row r="56" spans="10:18">
      <c r="J56" s="24"/>
      <c r="K56" s="24"/>
      <c r="L56" s="24"/>
      <c r="M56" s="24"/>
      <c r="N56" s="24"/>
      <c r="O56" s="24"/>
      <c r="P56" s="24"/>
      <c r="Q56" s="24"/>
      <c r="R56" s="24"/>
    </row>
    <row r="57" spans="10:18">
      <c r="J57" s="24"/>
      <c r="K57" s="24"/>
      <c r="L57" s="24"/>
      <c r="M57" s="24"/>
      <c r="N57" s="24"/>
      <c r="O57" s="24"/>
      <c r="P57" s="24"/>
      <c r="Q57" s="24"/>
      <c r="R57" s="24"/>
    </row>
    <row r="58" spans="10:18">
      <c r="J58" s="24"/>
      <c r="K58" s="24"/>
      <c r="L58" s="24"/>
      <c r="M58" s="24"/>
      <c r="N58" s="24"/>
      <c r="O58" s="24"/>
      <c r="P58" s="24"/>
      <c r="Q58" s="24"/>
      <c r="R58" s="24"/>
    </row>
    <row r="59" spans="10:18">
      <c r="J59" s="24"/>
      <c r="K59" s="24"/>
      <c r="L59" s="24"/>
      <c r="M59" s="24"/>
      <c r="N59" s="24"/>
      <c r="O59" s="24"/>
      <c r="P59" s="24"/>
      <c r="Q59" s="24"/>
      <c r="R59" s="24"/>
    </row>
    <row r="60" spans="10:18">
      <c r="J60" s="24"/>
      <c r="K60" s="24"/>
      <c r="L60" s="24"/>
      <c r="M60" s="24"/>
      <c r="N60" s="24"/>
      <c r="O60" s="24"/>
      <c r="P60" s="24"/>
      <c r="Q60" s="24"/>
      <c r="R60" s="24"/>
    </row>
  </sheetData>
  <mergeCells count="1">
    <mergeCell ref="A22:N23"/>
  </mergeCells>
  <hyperlinks>
    <hyperlink ref="U3" location="'TC3'!A1" display="Back to Content Page" xr:uid="{4D5A2063-8EA1-4C2D-A3DE-AF01643397F0}"/>
  </hyperlinks>
  <pageMargins left="0.7" right="0.7" top="0.75" bottom="0.75" header="0.3" footer="0.3"/>
  <pageSetup paperSize="9" orientation="landscape" r:id="rId1"/>
  <headerFooter>
    <oddFooter>&amp;C&amp;P</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U60"/>
  <sheetViews>
    <sheetView zoomScale="98" zoomScaleNormal="98" workbookViewId="0">
      <selection activeCell="T3" sqref="T3"/>
    </sheetView>
  </sheetViews>
  <sheetFormatPr defaultColWidth="9.21875" defaultRowHeight="14.4"/>
  <cols>
    <col min="1" max="1" width="33.77734375" customWidth="1"/>
    <col min="2" max="7" width="7" customWidth="1"/>
  </cols>
  <sheetData>
    <row r="1" spans="1:20">
      <c r="A1" s="58" t="s">
        <v>811</v>
      </c>
      <c r="B1" s="24"/>
      <c r="C1" s="24"/>
      <c r="D1" s="24"/>
      <c r="E1" s="24"/>
      <c r="F1" s="24"/>
      <c r="G1" s="24"/>
      <c r="H1" s="24"/>
      <c r="I1" s="24"/>
      <c r="J1" s="24"/>
      <c r="K1" s="24"/>
      <c r="L1" s="24"/>
      <c r="M1" s="24"/>
      <c r="N1" s="24"/>
      <c r="O1" s="24"/>
      <c r="P1" s="24"/>
      <c r="Q1" s="24"/>
      <c r="R1" s="24"/>
      <c r="S1" s="24"/>
      <c r="T1" s="24"/>
    </row>
    <row r="2" spans="1:20" ht="15" thickBot="1">
      <c r="A2" s="24"/>
      <c r="B2" s="24"/>
      <c r="C2" s="24"/>
      <c r="D2" s="24"/>
      <c r="E2" s="24"/>
      <c r="F2" s="24"/>
      <c r="G2" s="24"/>
      <c r="H2" s="24"/>
      <c r="I2" s="24"/>
      <c r="J2" s="24"/>
      <c r="K2" s="24"/>
      <c r="L2" s="24"/>
      <c r="M2" s="24"/>
      <c r="N2" s="24"/>
      <c r="O2" s="24"/>
      <c r="P2" s="24"/>
      <c r="Q2" s="24"/>
      <c r="R2" s="24"/>
      <c r="S2" s="24"/>
      <c r="T2" s="24"/>
    </row>
    <row r="3" spans="1:20">
      <c r="A3" s="235" t="s">
        <v>187</v>
      </c>
      <c r="B3" s="326">
        <v>2009</v>
      </c>
      <c r="C3" s="326">
        <v>2010</v>
      </c>
      <c r="D3" s="326">
        <v>2011</v>
      </c>
      <c r="E3" s="326">
        <v>2012</v>
      </c>
      <c r="F3" s="326">
        <v>2013</v>
      </c>
      <c r="G3" s="326">
        <v>2014</v>
      </c>
      <c r="H3" s="560">
        <v>2015</v>
      </c>
      <c r="I3" s="326">
        <v>2016</v>
      </c>
      <c r="J3" s="326">
        <v>2017</v>
      </c>
      <c r="K3" s="326">
        <v>2018</v>
      </c>
      <c r="L3" s="326">
        <v>2019</v>
      </c>
      <c r="M3" s="326">
        <v>2020</v>
      </c>
      <c r="N3" s="326">
        <v>2021</v>
      </c>
      <c r="O3" s="326">
        <v>2022</v>
      </c>
      <c r="P3" s="326">
        <v>2023</v>
      </c>
      <c r="Q3" s="300">
        <v>2024</v>
      </c>
      <c r="R3" s="24"/>
      <c r="S3" s="24"/>
      <c r="T3" s="48" t="s">
        <v>166</v>
      </c>
    </row>
    <row r="4" spans="1:20">
      <c r="A4" s="163" t="s">
        <v>167</v>
      </c>
      <c r="B4" s="107"/>
      <c r="C4" s="107"/>
      <c r="D4" s="107"/>
      <c r="E4" s="107"/>
      <c r="F4" s="107"/>
      <c r="G4" s="107"/>
      <c r="H4" s="107"/>
      <c r="I4" s="107"/>
      <c r="J4" s="107"/>
      <c r="K4" s="107"/>
      <c r="L4" s="107">
        <v>10.903</v>
      </c>
      <c r="M4" s="107"/>
      <c r="N4" s="107">
        <v>11.013999999999999</v>
      </c>
      <c r="O4" s="107"/>
      <c r="P4" s="107"/>
      <c r="Q4" s="207"/>
      <c r="R4" s="24"/>
      <c r="S4" s="24"/>
      <c r="T4" s="24"/>
    </row>
    <row r="5" spans="1:20">
      <c r="A5" s="163" t="s">
        <v>168</v>
      </c>
      <c r="B5" s="107">
        <v>29.55</v>
      </c>
      <c r="C5" s="107"/>
      <c r="D5" s="107"/>
      <c r="E5" s="107"/>
      <c r="F5" s="107"/>
      <c r="G5" s="107"/>
      <c r="H5" s="107"/>
      <c r="I5" s="107"/>
      <c r="J5" s="107"/>
      <c r="K5" s="107"/>
      <c r="L5" s="107">
        <v>57.771000000000001</v>
      </c>
      <c r="M5" s="107">
        <v>56.677</v>
      </c>
      <c r="N5" s="107">
        <v>58.386000000000003</v>
      </c>
      <c r="O5" s="107">
        <v>59.220999999999997</v>
      </c>
      <c r="P5" s="107">
        <v>52.686</v>
      </c>
      <c r="Q5" s="207">
        <v>48.212000000000003</v>
      </c>
      <c r="T5" s="48"/>
    </row>
    <row r="6" spans="1:20">
      <c r="A6" s="163" t="s">
        <v>188</v>
      </c>
      <c r="B6" s="107"/>
      <c r="C6" s="107"/>
      <c r="D6" s="107"/>
      <c r="E6" s="107"/>
      <c r="F6" s="107"/>
      <c r="G6" s="107"/>
      <c r="H6" s="107"/>
      <c r="I6" s="107"/>
      <c r="J6" s="107"/>
      <c r="K6" s="107"/>
      <c r="L6" s="107"/>
      <c r="M6" s="107"/>
      <c r="N6" s="107"/>
      <c r="O6" s="107"/>
      <c r="P6" s="107"/>
      <c r="Q6" s="207"/>
      <c r="T6" s="48"/>
    </row>
    <row r="7" spans="1:20">
      <c r="A7" s="163" t="s">
        <v>189</v>
      </c>
      <c r="B7" s="107"/>
      <c r="C7" s="107"/>
      <c r="D7" s="107"/>
      <c r="E7" s="107"/>
      <c r="F7" s="107"/>
      <c r="G7" s="107"/>
      <c r="H7" s="107"/>
      <c r="I7" s="107">
        <v>13.9</v>
      </c>
      <c r="J7" s="107"/>
      <c r="K7" s="107"/>
      <c r="L7" s="107"/>
      <c r="M7" s="107">
        <v>29.581</v>
      </c>
      <c r="N7" s="107"/>
      <c r="O7" s="107"/>
      <c r="P7" s="107"/>
      <c r="Q7" s="207"/>
      <c r="R7" s="24"/>
      <c r="S7" s="24"/>
      <c r="T7" s="24"/>
    </row>
    <row r="8" spans="1:20">
      <c r="A8" s="163" t="s">
        <v>172</v>
      </c>
      <c r="B8" s="107"/>
      <c r="C8" s="107"/>
      <c r="D8" s="107"/>
      <c r="E8" s="109"/>
      <c r="F8" s="107"/>
      <c r="G8" s="107"/>
      <c r="H8" s="109"/>
      <c r="I8" s="107">
        <v>54.64</v>
      </c>
      <c r="J8" s="107"/>
      <c r="K8" s="107"/>
      <c r="L8" s="107"/>
      <c r="M8" s="107"/>
      <c r="N8" s="107">
        <v>41.671999999999997</v>
      </c>
      <c r="O8" s="107"/>
      <c r="P8" s="107"/>
      <c r="Q8" s="207"/>
      <c r="T8" s="24"/>
    </row>
    <row r="9" spans="1:20">
      <c r="A9" s="163" t="s">
        <v>173</v>
      </c>
      <c r="B9" s="107"/>
      <c r="C9" s="107"/>
      <c r="D9" s="107"/>
      <c r="E9" s="107"/>
      <c r="F9" s="107"/>
      <c r="G9" s="107"/>
      <c r="H9" s="107"/>
      <c r="I9" s="107"/>
      <c r="J9" s="107"/>
      <c r="K9" s="107"/>
      <c r="L9" s="107">
        <v>31.661999999999999</v>
      </c>
      <c r="M9" s="107"/>
      <c r="N9" s="107"/>
      <c r="O9" s="107"/>
      <c r="P9" s="107"/>
      <c r="Q9" s="207">
        <v>32.924999999999997</v>
      </c>
      <c r="R9" s="24"/>
      <c r="S9" s="24"/>
      <c r="T9" s="24"/>
    </row>
    <row r="10" spans="1:20">
      <c r="A10" s="163" t="s">
        <v>174</v>
      </c>
      <c r="B10" s="107"/>
      <c r="C10" s="107"/>
      <c r="D10" s="107"/>
      <c r="E10" s="107">
        <v>24.45</v>
      </c>
      <c r="F10" s="107"/>
      <c r="G10" s="107"/>
      <c r="H10" s="109"/>
      <c r="I10" s="107"/>
      <c r="J10" s="107"/>
      <c r="K10" s="107"/>
      <c r="L10" s="107"/>
      <c r="M10" s="107"/>
      <c r="N10" s="107"/>
      <c r="O10" s="107">
        <v>28.573</v>
      </c>
      <c r="P10" s="107"/>
      <c r="Q10" s="207"/>
      <c r="R10" s="24"/>
      <c r="S10" s="24"/>
      <c r="T10" s="24"/>
    </row>
    <row r="11" spans="1:20">
      <c r="A11" s="163" t="s">
        <v>175</v>
      </c>
      <c r="B11" s="107"/>
      <c r="C11" s="107"/>
      <c r="D11" s="107"/>
      <c r="E11" s="107"/>
      <c r="F11" s="107">
        <v>15.6</v>
      </c>
      <c r="G11" s="107"/>
      <c r="H11" s="107"/>
      <c r="I11" s="107"/>
      <c r="J11" s="107"/>
      <c r="K11" s="107"/>
      <c r="L11" s="107"/>
      <c r="M11" s="107"/>
      <c r="N11" s="107"/>
      <c r="O11" s="107"/>
      <c r="P11" s="107"/>
      <c r="Q11" s="207">
        <v>47.7</v>
      </c>
      <c r="R11" s="24"/>
      <c r="S11" s="24"/>
      <c r="T11" s="24"/>
    </row>
    <row r="12" spans="1:20">
      <c r="A12" s="163" t="s">
        <v>176</v>
      </c>
      <c r="B12" s="107"/>
      <c r="C12" s="107"/>
      <c r="D12" s="107">
        <v>21.33</v>
      </c>
      <c r="E12" s="346">
        <v>23.1</v>
      </c>
      <c r="F12" s="346">
        <v>28.9</v>
      </c>
      <c r="G12" s="346">
        <v>27.3</v>
      </c>
      <c r="H12" s="346">
        <v>27.7</v>
      </c>
      <c r="I12" s="346">
        <v>29.5</v>
      </c>
      <c r="J12" s="346">
        <v>30.8</v>
      </c>
      <c r="K12" s="346">
        <v>31</v>
      </c>
      <c r="L12" s="346">
        <v>30.6</v>
      </c>
      <c r="M12" s="107"/>
      <c r="N12" s="15">
        <v>41</v>
      </c>
      <c r="O12" s="346">
        <v>27.6</v>
      </c>
      <c r="P12" s="109">
        <v>35.700000000000003</v>
      </c>
      <c r="Q12" s="168">
        <v>35.6</v>
      </c>
      <c r="R12" s="24"/>
      <c r="S12" s="24"/>
      <c r="T12" s="24"/>
    </row>
    <row r="13" spans="1:20">
      <c r="A13" s="163" t="s">
        <v>177</v>
      </c>
      <c r="B13" s="107"/>
      <c r="C13" s="107"/>
      <c r="D13" s="107"/>
      <c r="E13" s="107"/>
      <c r="F13" s="107"/>
      <c r="G13" s="107"/>
      <c r="H13" s="107">
        <v>22.15</v>
      </c>
      <c r="I13" s="107"/>
      <c r="J13" s="107"/>
      <c r="K13" s="107"/>
      <c r="L13" s="107"/>
      <c r="M13" s="107"/>
      <c r="N13" s="107"/>
      <c r="O13" s="107"/>
      <c r="P13" s="107"/>
      <c r="Q13" s="207"/>
      <c r="R13" s="24"/>
      <c r="S13" s="24"/>
      <c r="T13" s="24"/>
    </row>
    <row r="14" spans="1:20">
      <c r="A14" s="163" t="s">
        <v>278</v>
      </c>
      <c r="B14" s="109"/>
      <c r="C14" s="109"/>
      <c r="D14" s="109"/>
      <c r="E14" s="109">
        <v>25.6</v>
      </c>
      <c r="F14" s="107">
        <v>48.49</v>
      </c>
      <c r="G14" s="107">
        <v>46.67</v>
      </c>
      <c r="H14" s="107"/>
      <c r="I14" s="107">
        <v>48.62</v>
      </c>
      <c r="J14" s="107"/>
      <c r="K14" s="107">
        <v>48.240001678466797</v>
      </c>
      <c r="L14" s="107"/>
      <c r="M14" s="107"/>
      <c r="N14" s="107"/>
      <c r="O14" s="107"/>
      <c r="P14" s="107"/>
      <c r="Q14" s="207"/>
      <c r="R14" s="24"/>
      <c r="S14" s="24"/>
      <c r="T14" s="24"/>
    </row>
    <row r="15" spans="1:20">
      <c r="A15" s="163" t="s">
        <v>179</v>
      </c>
      <c r="B15" s="107">
        <v>33.229999999999997</v>
      </c>
      <c r="C15" s="107">
        <v>32.049999999999997</v>
      </c>
      <c r="D15" s="107">
        <v>33.65</v>
      </c>
      <c r="E15" s="107">
        <v>34.770000000000003</v>
      </c>
      <c r="F15" s="107">
        <v>33.119999999999997</v>
      </c>
      <c r="G15" s="107">
        <v>34.29</v>
      </c>
      <c r="H15" s="107">
        <v>33.89</v>
      </c>
      <c r="I15" s="107">
        <v>35.729999999999997</v>
      </c>
      <c r="J15" s="107">
        <v>35.229999999999997</v>
      </c>
      <c r="K15" s="107">
        <v>33.93</v>
      </c>
      <c r="L15" s="107">
        <v>47.349998474121101</v>
      </c>
      <c r="M15" s="107">
        <v>40.002000000000002</v>
      </c>
      <c r="N15" s="107"/>
      <c r="O15" s="107"/>
      <c r="P15" s="107">
        <v>50.26</v>
      </c>
      <c r="Q15" s="207">
        <v>50.164999999999999</v>
      </c>
      <c r="T15" s="24"/>
    </row>
    <row r="16" spans="1:20">
      <c r="A16" s="163" t="s">
        <v>180</v>
      </c>
      <c r="B16" s="107"/>
      <c r="C16" s="107"/>
      <c r="D16" s="107"/>
      <c r="E16" s="107"/>
      <c r="F16" s="107"/>
      <c r="G16" s="107">
        <v>44.87</v>
      </c>
      <c r="H16" s="107">
        <v>49</v>
      </c>
      <c r="I16" s="107">
        <v>43.8</v>
      </c>
      <c r="J16" s="107"/>
      <c r="K16" s="107"/>
      <c r="L16" s="107">
        <v>33.299999999999997</v>
      </c>
      <c r="M16" s="107"/>
      <c r="N16" s="107">
        <v>35.186</v>
      </c>
      <c r="O16" s="107">
        <v>36.527000000000001</v>
      </c>
      <c r="P16" s="107">
        <v>36.026000000000003</v>
      </c>
      <c r="Q16" s="207">
        <v>39.270000000000003</v>
      </c>
      <c r="T16" s="24"/>
    </row>
    <row r="17" spans="1:21">
      <c r="A17" s="163" t="s">
        <v>190</v>
      </c>
      <c r="B17" s="107"/>
      <c r="C17" s="107"/>
      <c r="D17" s="107"/>
      <c r="E17" s="107"/>
      <c r="F17" s="107"/>
      <c r="G17" s="107">
        <v>17.34</v>
      </c>
      <c r="H17" s="107"/>
      <c r="I17" s="107"/>
      <c r="J17" s="107"/>
      <c r="K17" s="107"/>
      <c r="L17" s="107"/>
      <c r="M17" s="107"/>
      <c r="N17" s="107"/>
      <c r="O17" s="107"/>
      <c r="P17" s="107"/>
      <c r="Q17" s="207">
        <v>29.667999999999999</v>
      </c>
      <c r="R17" s="24"/>
      <c r="S17" s="24"/>
      <c r="T17" s="24"/>
    </row>
    <row r="18" spans="1:21">
      <c r="A18" s="163" t="s">
        <v>182</v>
      </c>
      <c r="B18" s="107"/>
      <c r="C18" s="107"/>
      <c r="D18" s="107"/>
      <c r="E18" s="109"/>
      <c r="F18" s="107"/>
      <c r="G18" s="107"/>
      <c r="H18" s="107"/>
      <c r="I18" s="107"/>
      <c r="J18" s="107">
        <v>28.51</v>
      </c>
      <c r="K18" s="107">
        <v>40.259998321533203</v>
      </c>
      <c r="L18" s="107">
        <v>29.95</v>
      </c>
      <c r="M18" s="107">
        <v>39.622</v>
      </c>
      <c r="N18" s="107">
        <v>39.512</v>
      </c>
      <c r="O18" s="107">
        <v>36.457999999999998</v>
      </c>
      <c r="P18" s="107"/>
      <c r="Q18" s="207"/>
      <c r="R18" s="24"/>
      <c r="S18" s="24"/>
      <c r="T18" s="24"/>
    </row>
    <row r="19" spans="1:21" ht="15" thickBot="1">
      <c r="A19" s="174" t="s">
        <v>279</v>
      </c>
      <c r="B19" s="208"/>
      <c r="C19" s="208"/>
      <c r="D19" s="208"/>
      <c r="E19" s="208"/>
      <c r="F19" s="208"/>
      <c r="G19" s="208"/>
      <c r="H19" s="208"/>
      <c r="I19" s="208"/>
      <c r="J19" s="208"/>
      <c r="K19" s="208"/>
      <c r="L19" s="208">
        <v>38.099998474121101</v>
      </c>
      <c r="M19" s="208"/>
      <c r="N19" s="208">
        <v>28.151</v>
      </c>
      <c r="O19" s="208">
        <v>29.273</v>
      </c>
      <c r="P19" s="208">
        <v>33.359000000000002</v>
      </c>
      <c r="Q19" s="209">
        <v>34.420999999999999</v>
      </c>
      <c r="R19" s="24"/>
      <c r="S19" s="24"/>
      <c r="T19" s="24"/>
    </row>
    <row r="20" spans="1:21">
      <c r="A20" s="137"/>
      <c r="B20" s="24"/>
      <c r="C20" s="24"/>
      <c r="D20" s="24"/>
      <c r="E20" s="24"/>
      <c r="F20" s="24"/>
      <c r="G20" s="24"/>
      <c r="H20" s="24"/>
      <c r="I20" s="70"/>
      <c r="J20" s="70"/>
      <c r="K20" s="70"/>
      <c r="L20" s="70"/>
      <c r="M20" s="24"/>
      <c r="N20" s="24"/>
      <c r="O20" s="24"/>
      <c r="P20" s="24"/>
      <c r="Q20" s="24"/>
      <c r="R20" s="24"/>
      <c r="S20" s="24"/>
      <c r="T20" s="24"/>
    </row>
    <row r="21" spans="1:21" ht="15" customHeight="1">
      <c r="A21" s="149" t="s">
        <v>185</v>
      </c>
      <c r="B21" s="24"/>
      <c r="C21" s="24"/>
      <c r="D21" s="24"/>
      <c r="E21" s="24"/>
      <c r="F21" s="24"/>
      <c r="G21" s="24"/>
      <c r="H21" s="24"/>
      <c r="I21" s="70"/>
      <c r="J21" s="70"/>
      <c r="K21" s="70"/>
      <c r="L21" s="70"/>
      <c r="M21" s="24"/>
      <c r="N21" s="24"/>
      <c r="O21" s="24"/>
      <c r="P21" s="24"/>
      <c r="Q21" s="24"/>
      <c r="R21" s="24"/>
      <c r="S21" s="24"/>
      <c r="T21" s="24"/>
    </row>
    <row r="22" spans="1:21">
      <c r="A22" s="874" t="s">
        <v>717</v>
      </c>
      <c r="B22" s="874"/>
      <c r="C22" s="874"/>
      <c r="D22" s="874"/>
      <c r="E22" s="874"/>
      <c r="F22" s="874"/>
      <c r="G22" s="874"/>
      <c r="H22" s="874"/>
      <c r="I22" s="874"/>
      <c r="J22" s="874"/>
      <c r="K22" s="874"/>
      <c r="L22" s="874"/>
      <c r="M22" s="24"/>
      <c r="N22" s="24"/>
      <c r="O22" s="24"/>
      <c r="P22" s="24"/>
      <c r="Q22" s="24"/>
      <c r="R22" s="24"/>
      <c r="S22" s="24"/>
      <c r="T22" s="24"/>
    </row>
    <row r="23" spans="1:21" ht="14.7" customHeight="1">
      <c r="A23" s="874"/>
      <c r="B23" s="874"/>
      <c r="C23" s="874"/>
      <c r="D23" s="874"/>
      <c r="E23" s="874"/>
      <c r="F23" s="874"/>
      <c r="G23" s="874"/>
      <c r="H23" s="874"/>
      <c r="I23" s="874"/>
      <c r="J23" s="874"/>
      <c r="K23" s="874"/>
      <c r="L23" s="874"/>
      <c r="M23" s="24"/>
      <c r="N23" s="24"/>
      <c r="O23" s="24"/>
      <c r="P23" s="24"/>
      <c r="Q23" s="24"/>
      <c r="R23" s="24"/>
      <c r="S23" s="24"/>
      <c r="T23" s="24"/>
    </row>
    <row r="24" spans="1:21" ht="14.7" customHeight="1">
      <c r="A24" s="139" t="s">
        <v>718</v>
      </c>
      <c r="B24" s="138"/>
      <c r="C24" s="138"/>
      <c r="D24" s="138"/>
      <c r="E24" s="138"/>
      <c r="F24" s="138"/>
      <c r="G24" s="138"/>
      <c r="H24" s="138"/>
      <c r="I24" s="138"/>
      <c r="J24" s="138"/>
      <c r="K24" s="138"/>
      <c r="L24" s="138"/>
      <c r="M24" s="24"/>
      <c r="N24" s="24"/>
      <c r="O24" s="24"/>
      <c r="P24" s="24"/>
      <c r="Q24" s="24"/>
      <c r="R24" s="24"/>
      <c r="S24" s="24"/>
      <c r="T24" s="24"/>
    </row>
    <row r="25" spans="1:21">
      <c r="A25" s="139" t="s">
        <v>719</v>
      </c>
      <c r="B25" s="138"/>
      <c r="C25" s="138"/>
      <c r="D25" s="138"/>
      <c r="E25" s="138"/>
      <c r="F25" s="138"/>
      <c r="G25" s="138"/>
      <c r="H25" s="138"/>
      <c r="I25" s="138"/>
      <c r="J25" s="138"/>
      <c r="K25" s="138"/>
      <c r="L25" s="138"/>
      <c r="M25" s="24"/>
      <c r="N25" s="24"/>
      <c r="O25" s="24"/>
      <c r="P25" s="24"/>
      <c r="Q25" s="24"/>
      <c r="R25" s="24"/>
      <c r="S25" s="24"/>
      <c r="T25" s="24"/>
    </row>
    <row r="26" spans="1:21">
      <c r="A26" s="139" t="s">
        <v>720</v>
      </c>
      <c r="B26" s="24"/>
      <c r="C26" s="24"/>
      <c r="D26" s="24"/>
      <c r="E26" s="24"/>
      <c r="F26" s="24"/>
      <c r="G26" s="24"/>
      <c r="H26" s="24"/>
      <c r="I26" s="70"/>
      <c r="J26" s="70"/>
      <c r="K26" s="70"/>
      <c r="L26" s="70"/>
      <c r="M26" s="24"/>
      <c r="N26" s="24"/>
      <c r="O26" s="24"/>
      <c r="P26" s="24"/>
      <c r="Q26" s="24"/>
      <c r="R26" s="24"/>
      <c r="S26" s="24"/>
      <c r="T26" s="24"/>
    </row>
    <row r="27" spans="1:21">
      <c r="A27" s="139" t="s">
        <v>819</v>
      </c>
      <c r="B27" s="89"/>
      <c r="C27" s="89"/>
      <c r="D27" s="89"/>
      <c r="E27" s="89"/>
      <c r="F27" s="89"/>
      <c r="G27" s="89"/>
      <c r="H27" s="89"/>
      <c r="I27" s="89"/>
      <c r="J27" s="89"/>
      <c r="K27" s="89"/>
      <c r="L27" s="89"/>
      <c r="M27" s="89"/>
      <c r="N27" s="89"/>
      <c r="O27" s="89"/>
      <c r="P27" s="89"/>
      <c r="Q27" s="89"/>
      <c r="R27" s="89"/>
      <c r="S27" s="89"/>
      <c r="T27" s="89"/>
      <c r="U27" s="89"/>
    </row>
    <row r="28" spans="1:21">
      <c r="B28" s="89"/>
      <c r="C28" s="89"/>
      <c r="D28" s="89"/>
      <c r="E28" s="89"/>
      <c r="F28" s="89"/>
      <c r="G28" s="89"/>
      <c r="H28" s="89"/>
      <c r="I28" s="89"/>
      <c r="J28" s="89"/>
      <c r="K28" s="89"/>
      <c r="L28" s="89"/>
      <c r="M28" s="89"/>
      <c r="N28" s="89"/>
      <c r="O28" s="89"/>
      <c r="P28" s="89"/>
      <c r="Q28" s="89"/>
      <c r="R28" s="89"/>
      <c r="S28" s="89"/>
      <c r="T28" s="89"/>
      <c r="U28" s="89"/>
    </row>
    <row r="29" spans="1:21">
      <c r="I29" s="70"/>
      <c r="J29" s="70"/>
      <c r="K29" s="70"/>
      <c r="L29" s="70"/>
    </row>
    <row r="30" spans="1:21">
      <c r="I30" s="70"/>
      <c r="J30" s="70"/>
      <c r="K30" s="70"/>
      <c r="L30" s="70"/>
    </row>
    <row r="31" spans="1:21">
      <c r="I31" s="70"/>
      <c r="J31" s="70"/>
      <c r="K31" s="70"/>
      <c r="L31" s="70"/>
    </row>
    <row r="32" spans="1:21">
      <c r="I32" s="70"/>
      <c r="J32" s="70"/>
      <c r="K32" s="70"/>
      <c r="L32" s="70"/>
    </row>
    <row r="33" spans="9:12">
      <c r="I33" s="70"/>
      <c r="J33" s="70"/>
      <c r="K33" s="70"/>
      <c r="L33" s="70"/>
    </row>
    <row r="34" spans="9:12">
      <c r="I34" s="70"/>
      <c r="J34" s="70"/>
      <c r="K34" s="70"/>
      <c r="L34" s="70"/>
    </row>
    <row r="35" spans="9:12">
      <c r="I35" s="71"/>
      <c r="J35" s="71"/>
      <c r="K35" s="71"/>
      <c r="L35" s="71"/>
    </row>
    <row r="36" spans="9:12">
      <c r="I36" s="71"/>
      <c r="J36" s="71"/>
      <c r="K36" s="71"/>
      <c r="L36" s="71"/>
    </row>
    <row r="37" spans="9:12">
      <c r="I37" s="71"/>
      <c r="J37" s="71"/>
      <c r="K37" s="71"/>
      <c r="L37" s="71"/>
    </row>
    <row r="38" spans="9:12">
      <c r="I38" s="70"/>
      <c r="J38" s="70"/>
      <c r="K38" s="70"/>
      <c r="L38" s="70"/>
    </row>
    <row r="39" spans="9:12">
      <c r="I39" s="70"/>
      <c r="J39" s="70"/>
      <c r="K39" s="70"/>
      <c r="L39" s="70"/>
    </row>
    <row r="40" spans="9:12">
      <c r="I40" s="70"/>
      <c r="J40" s="70"/>
      <c r="K40" s="70"/>
      <c r="L40" s="70"/>
    </row>
    <row r="41" spans="9:12">
      <c r="I41" s="70"/>
      <c r="J41" s="70"/>
      <c r="K41" s="70"/>
      <c r="L41" s="70"/>
    </row>
    <row r="42" spans="9:12">
      <c r="I42" s="70"/>
      <c r="J42" s="70"/>
      <c r="K42" s="70"/>
      <c r="L42" s="70"/>
    </row>
    <row r="43" spans="9:12">
      <c r="I43" s="70"/>
      <c r="J43" s="70"/>
      <c r="K43" s="70"/>
      <c r="L43" s="70"/>
    </row>
    <row r="44" spans="9:12">
      <c r="I44" s="70"/>
      <c r="J44" s="70"/>
      <c r="K44" s="70"/>
      <c r="L44" s="70"/>
    </row>
    <row r="45" spans="9:12">
      <c r="I45" s="70"/>
      <c r="J45" s="70"/>
      <c r="K45" s="70"/>
      <c r="L45" s="70"/>
    </row>
    <row r="46" spans="9:12">
      <c r="I46" s="70"/>
      <c r="J46" s="70"/>
      <c r="K46" s="70"/>
      <c r="L46" s="70"/>
    </row>
    <row r="47" spans="9:12">
      <c r="I47" s="24"/>
      <c r="J47" s="24"/>
      <c r="K47" s="24"/>
      <c r="L47" s="24"/>
    </row>
    <row r="48" spans="9:12">
      <c r="I48" s="24"/>
      <c r="J48" s="24"/>
      <c r="K48" s="24"/>
      <c r="L48" s="24"/>
    </row>
    <row r="49" spans="9:12">
      <c r="I49" s="24"/>
      <c r="J49" s="24"/>
      <c r="K49" s="24"/>
      <c r="L49" s="24"/>
    </row>
    <row r="50" spans="9:12">
      <c r="I50" s="24"/>
      <c r="J50" s="24"/>
      <c r="K50" s="24"/>
      <c r="L50" s="24"/>
    </row>
    <row r="51" spans="9:12">
      <c r="I51" s="24"/>
      <c r="J51" s="24"/>
      <c r="K51" s="24"/>
      <c r="L51" s="24"/>
    </row>
    <row r="52" spans="9:12">
      <c r="I52" s="24"/>
      <c r="J52" s="24"/>
      <c r="K52" s="24"/>
      <c r="L52" s="24"/>
    </row>
    <row r="53" spans="9:12">
      <c r="I53" s="24"/>
      <c r="J53" s="24"/>
      <c r="K53" s="24"/>
      <c r="L53" s="24"/>
    </row>
    <row r="54" spans="9:12">
      <c r="I54" s="24"/>
      <c r="J54" s="24"/>
      <c r="K54" s="24"/>
      <c r="L54" s="24"/>
    </row>
    <row r="55" spans="9:12">
      <c r="I55" s="24"/>
      <c r="J55" s="24"/>
      <c r="K55" s="24"/>
      <c r="L55" s="24"/>
    </row>
    <row r="56" spans="9:12">
      <c r="I56" s="24"/>
      <c r="J56" s="24"/>
      <c r="K56" s="24"/>
      <c r="L56" s="24"/>
    </row>
    <row r="57" spans="9:12">
      <c r="I57" s="24"/>
      <c r="J57" s="24"/>
      <c r="K57" s="24"/>
      <c r="L57" s="24"/>
    </row>
    <row r="58" spans="9:12">
      <c r="I58" s="24"/>
      <c r="J58" s="24"/>
      <c r="K58" s="24"/>
      <c r="L58" s="24"/>
    </row>
    <row r="59" spans="9:12">
      <c r="I59" s="24"/>
      <c r="J59" s="24"/>
      <c r="K59" s="24"/>
      <c r="L59" s="24"/>
    </row>
    <row r="60" spans="9:12">
      <c r="I60" s="24"/>
      <c r="J60" s="24"/>
      <c r="K60" s="24"/>
      <c r="L60" s="24"/>
    </row>
  </sheetData>
  <mergeCells count="1">
    <mergeCell ref="A22:L23"/>
  </mergeCells>
  <hyperlinks>
    <hyperlink ref="T3" location="'TC3'!A1" display="Back to Content Page" xr:uid="{5BD338B4-BA4E-497E-851A-14BCAA39532E}"/>
  </hyperlinks>
  <pageMargins left="0.7" right="0.7" top="0.75" bottom="0.75" header="0.3" footer="0.3"/>
  <pageSetup paperSize="9" orientation="landscape" r:id="rId1"/>
  <headerFooter>
    <oddFooter>&amp;C&amp;P</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B8:O12"/>
  <sheetViews>
    <sheetView topLeftCell="A7" workbookViewId="0">
      <selection activeCell="A15" sqref="A15"/>
    </sheetView>
  </sheetViews>
  <sheetFormatPr defaultColWidth="9.21875" defaultRowHeight="14.4"/>
  <cols>
    <col min="2" max="2" width="9.77734375" customWidth="1"/>
  </cols>
  <sheetData>
    <row r="8" spans="2:15" ht="58.8">
      <c r="B8" s="863">
        <v>5</v>
      </c>
      <c r="C8" s="863"/>
      <c r="D8" s="863"/>
      <c r="E8" s="863"/>
      <c r="F8" s="863"/>
      <c r="G8" s="863"/>
      <c r="H8" s="863"/>
      <c r="I8" s="863"/>
      <c r="J8" s="863"/>
      <c r="K8" s="863"/>
      <c r="L8" s="863"/>
      <c r="M8" s="863"/>
      <c r="N8" s="863"/>
      <c r="O8" s="863"/>
    </row>
    <row r="9" spans="2:15" ht="58.8">
      <c r="B9" s="863" t="s">
        <v>721</v>
      </c>
      <c r="C9" s="863"/>
      <c r="D9" s="863"/>
      <c r="E9" s="863"/>
      <c r="F9" s="863"/>
      <c r="G9" s="863"/>
      <c r="H9" s="863"/>
      <c r="I9" s="863"/>
      <c r="J9" s="863"/>
      <c r="K9" s="863"/>
      <c r="L9" s="863"/>
      <c r="M9" s="863"/>
      <c r="N9" s="863"/>
      <c r="O9" s="863"/>
    </row>
    <row r="12" spans="2:15">
      <c r="C12" s="129"/>
    </row>
  </sheetData>
  <mergeCells count="2">
    <mergeCell ref="B8:O8"/>
    <mergeCell ref="B9:O9"/>
  </mergeCells>
  <printOptions horizontalCentered="1" verticalCentered="1"/>
  <pageMargins left="0.7" right="0.7" top="0.75" bottom="0.75" header="0.3" footer="0.3"/>
  <pageSetup scale="95" orientation="landscape" horizontalDpi="300" verticalDpi="300" r:id="rId1"/>
  <headerFooter>
    <oddFooter>&amp;C&amp;P</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S34"/>
  <sheetViews>
    <sheetView topLeftCell="B1" zoomScaleNormal="100" workbookViewId="0">
      <selection activeCell="R4" sqref="R4"/>
    </sheetView>
  </sheetViews>
  <sheetFormatPr defaultColWidth="9.21875" defaultRowHeight="14.4"/>
  <cols>
    <col min="1" max="1" width="33.77734375" customWidth="1"/>
    <col min="2" max="16" width="9" customWidth="1"/>
  </cols>
  <sheetData>
    <row r="1" spans="1:19">
      <c r="A1" s="32" t="s">
        <v>722</v>
      </c>
      <c r="B1" s="11"/>
      <c r="C1" s="11"/>
      <c r="D1" s="11"/>
      <c r="E1" s="11"/>
      <c r="F1" s="11"/>
      <c r="G1" s="11"/>
      <c r="H1" s="11"/>
      <c r="I1" s="11"/>
      <c r="J1" s="11"/>
      <c r="K1" s="11"/>
      <c r="L1" s="11"/>
      <c r="M1" s="11"/>
      <c r="N1" s="11"/>
      <c r="O1" s="11"/>
      <c r="P1" s="11"/>
      <c r="Q1" s="24"/>
      <c r="R1" s="24"/>
      <c r="S1" s="24"/>
    </row>
    <row r="2" spans="1:19" ht="15" thickBot="1">
      <c r="A2" s="11"/>
      <c r="B2" s="11"/>
      <c r="C2" s="11"/>
      <c r="D2" s="11"/>
      <c r="E2" s="11"/>
      <c r="F2" s="11"/>
      <c r="G2" s="11"/>
      <c r="H2" s="11"/>
      <c r="I2" s="11"/>
      <c r="J2" s="11"/>
      <c r="K2" s="11"/>
      <c r="L2" s="11"/>
      <c r="M2" s="11"/>
      <c r="N2" s="11"/>
      <c r="O2" s="11"/>
      <c r="P2" s="11"/>
      <c r="Q2" s="24"/>
      <c r="R2" s="24"/>
      <c r="S2" s="24"/>
    </row>
    <row r="3" spans="1:19" ht="15" thickBot="1">
      <c r="A3" s="1067" t="s">
        <v>366</v>
      </c>
      <c r="B3" s="1069" t="s">
        <v>723</v>
      </c>
      <c r="C3" s="1070"/>
      <c r="D3" s="1070"/>
      <c r="E3" s="1070"/>
      <c r="F3" s="1070"/>
      <c r="G3" s="1070"/>
      <c r="H3" s="1070"/>
      <c r="I3" s="1070"/>
      <c r="J3" s="1070"/>
      <c r="K3" s="1070"/>
      <c r="L3" s="1070"/>
      <c r="M3" s="1070"/>
      <c r="N3" s="1070"/>
      <c r="O3" s="1070"/>
      <c r="P3" s="1071"/>
      <c r="Q3" s="24"/>
      <c r="R3" s="24"/>
      <c r="S3" s="24"/>
    </row>
    <row r="4" spans="1:19">
      <c r="A4" s="1068"/>
      <c r="B4" s="465">
        <v>2010</v>
      </c>
      <c r="C4" s="195">
        <v>2011</v>
      </c>
      <c r="D4" s="195">
        <v>2012</v>
      </c>
      <c r="E4" s="195">
        <v>2013</v>
      </c>
      <c r="F4" s="195">
        <v>2014</v>
      </c>
      <c r="G4" s="195">
        <v>2015</v>
      </c>
      <c r="H4" s="195">
        <v>2016</v>
      </c>
      <c r="I4" s="195">
        <v>2017</v>
      </c>
      <c r="J4" s="195">
        <v>2018</v>
      </c>
      <c r="K4" s="195">
        <v>2019</v>
      </c>
      <c r="L4" s="195">
        <v>2020</v>
      </c>
      <c r="M4" s="195">
        <v>2021</v>
      </c>
      <c r="N4" s="195">
        <v>2022</v>
      </c>
      <c r="O4" s="195">
        <v>2023</v>
      </c>
      <c r="P4" s="167">
        <v>2024</v>
      </c>
      <c r="Q4" s="24"/>
      <c r="R4" s="856" t="s">
        <v>166</v>
      </c>
      <c r="S4" s="24"/>
    </row>
    <row r="5" spans="1:19">
      <c r="A5" s="398" t="s">
        <v>167</v>
      </c>
      <c r="B5" s="534">
        <v>6756</v>
      </c>
      <c r="C5" s="116">
        <v>7307</v>
      </c>
      <c r="D5" s="111">
        <v>7628.7079999999996</v>
      </c>
      <c r="E5" s="116">
        <v>7628.7079999999996</v>
      </c>
      <c r="F5" s="116">
        <v>7182.6310000000003</v>
      </c>
      <c r="G5" s="116">
        <v>31690</v>
      </c>
      <c r="H5" s="116">
        <v>31690</v>
      </c>
      <c r="I5" s="116"/>
      <c r="J5" s="116">
        <v>13651.041999999999</v>
      </c>
      <c r="K5" s="116">
        <v>14294.4127379109</v>
      </c>
      <c r="L5" s="116">
        <v>15120.7614300241</v>
      </c>
      <c r="M5" s="116">
        <v>15910.7048184655</v>
      </c>
      <c r="N5" s="116">
        <v>16369.1238632811</v>
      </c>
      <c r="O5" s="116">
        <v>17157.9293204149</v>
      </c>
      <c r="P5" s="116">
        <v>17792.233505652901</v>
      </c>
      <c r="R5" s="48"/>
      <c r="S5" s="24"/>
    </row>
    <row r="6" spans="1:19">
      <c r="A6" s="398" t="s">
        <v>168</v>
      </c>
      <c r="B6" s="534">
        <v>705</v>
      </c>
      <c r="C6" s="111">
        <v>711</v>
      </c>
      <c r="D6" s="111">
        <v>803</v>
      </c>
      <c r="E6" s="427">
        <v>900</v>
      </c>
      <c r="F6" s="427">
        <v>900</v>
      </c>
      <c r="G6" s="111">
        <v>837</v>
      </c>
      <c r="H6" s="111">
        <v>838</v>
      </c>
      <c r="I6" s="111">
        <v>838</v>
      </c>
      <c r="J6" s="111">
        <v>838</v>
      </c>
      <c r="K6" s="111">
        <v>954</v>
      </c>
      <c r="L6" s="111">
        <v>973</v>
      </c>
      <c r="M6" s="111">
        <v>970</v>
      </c>
      <c r="N6" s="111">
        <v>962</v>
      </c>
      <c r="O6" s="111">
        <v>1064</v>
      </c>
      <c r="P6" s="230">
        <v>1141</v>
      </c>
      <c r="Q6" s="24"/>
      <c r="R6" s="24"/>
      <c r="S6" s="24"/>
    </row>
    <row r="7" spans="1:19">
      <c r="A7" s="398" t="s">
        <v>188</v>
      </c>
      <c r="B7" s="534">
        <v>195.78100000000001</v>
      </c>
      <c r="C7" s="116">
        <v>207.11699999999999</v>
      </c>
      <c r="D7" s="111">
        <v>218.83500000000001</v>
      </c>
      <c r="E7" s="116">
        <v>230.78399999999999</v>
      </c>
      <c r="F7" s="116">
        <v>242.79900000000001</v>
      </c>
      <c r="G7" s="111">
        <v>254.99199999999999</v>
      </c>
      <c r="H7" s="111">
        <v>266.75799999999998</v>
      </c>
      <c r="I7" s="116">
        <v>278.613</v>
      </c>
      <c r="J7" s="116">
        <v>290.49</v>
      </c>
      <c r="K7" s="116"/>
      <c r="L7" s="111"/>
      <c r="M7" s="111">
        <v>271</v>
      </c>
      <c r="N7" s="111"/>
      <c r="O7" s="111"/>
      <c r="P7" s="230"/>
      <c r="S7" s="24"/>
    </row>
    <row r="8" spans="1:19">
      <c r="A8" s="398" t="s">
        <v>189</v>
      </c>
      <c r="B8" s="528">
        <v>24385.863000000001</v>
      </c>
      <c r="C8" s="116">
        <v>25148.483</v>
      </c>
      <c r="D8" s="116">
        <v>25930.295999999998</v>
      </c>
      <c r="E8" s="116"/>
      <c r="F8" s="116" t="s">
        <v>170</v>
      </c>
      <c r="G8" s="116"/>
      <c r="H8" s="116">
        <v>27015.713</v>
      </c>
      <c r="I8" s="111">
        <v>27920.339</v>
      </c>
      <c r="J8" s="111">
        <v>28791.023000000001</v>
      </c>
      <c r="K8" s="111">
        <v>29742.043000000001</v>
      </c>
      <c r="L8" s="111">
        <v>31547</v>
      </c>
      <c r="M8" s="111"/>
      <c r="N8" s="111"/>
      <c r="O8" s="111"/>
      <c r="P8" s="230"/>
      <c r="Q8" s="24"/>
      <c r="R8" s="24"/>
      <c r="S8" s="24"/>
    </row>
    <row r="9" spans="1:19">
      <c r="A9" s="398" t="s">
        <v>172</v>
      </c>
      <c r="B9" s="534">
        <v>270.97000000000003</v>
      </c>
      <c r="C9" s="111">
        <v>270.97000000000003</v>
      </c>
      <c r="D9" s="111">
        <v>270.97000000000003</v>
      </c>
      <c r="E9" s="111">
        <v>295.23700000000002</v>
      </c>
      <c r="F9" s="111">
        <v>295.23700000000002</v>
      </c>
      <c r="G9" s="111">
        <v>295.23700000000002</v>
      </c>
      <c r="H9" s="111">
        <v>374</v>
      </c>
      <c r="I9" s="111">
        <v>374</v>
      </c>
      <c r="J9" s="111">
        <v>374</v>
      </c>
      <c r="K9" s="111">
        <v>374</v>
      </c>
      <c r="L9" s="111">
        <v>374</v>
      </c>
      <c r="M9" s="111">
        <v>363</v>
      </c>
      <c r="N9" s="111">
        <v>363</v>
      </c>
      <c r="O9" s="111">
        <v>403</v>
      </c>
      <c r="P9" s="230"/>
      <c r="Q9" s="24"/>
      <c r="R9" s="24"/>
      <c r="S9" s="24"/>
    </row>
    <row r="10" spans="1:19">
      <c r="A10" s="398" t="s">
        <v>173</v>
      </c>
      <c r="B10" s="528">
        <v>1462</v>
      </c>
      <c r="C10" s="116">
        <v>1483</v>
      </c>
      <c r="D10" s="116">
        <v>1483</v>
      </c>
      <c r="E10" s="116">
        <v>1483</v>
      </c>
      <c r="F10" s="116">
        <v>1483</v>
      </c>
      <c r="G10" s="116">
        <v>1483</v>
      </c>
      <c r="H10" s="116">
        <v>938.66399999999999</v>
      </c>
      <c r="I10" s="116">
        <v>951.1</v>
      </c>
      <c r="J10" s="116">
        <v>962.86500000000001</v>
      </c>
      <c r="K10" s="113">
        <v>672.71100000000001</v>
      </c>
      <c r="L10" s="113">
        <v>672.71100000000001</v>
      </c>
      <c r="M10" s="113">
        <v>672.71100000000001</v>
      </c>
      <c r="N10" s="113">
        <v>672.71100000000001</v>
      </c>
      <c r="O10" s="113">
        <v>672.71100000000001</v>
      </c>
      <c r="P10" s="203">
        <v>786.298</v>
      </c>
      <c r="Q10" s="24"/>
      <c r="R10" s="24"/>
      <c r="S10" s="24"/>
    </row>
    <row r="11" spans="1:19">
      <c r="A11" s="398" t="s">
        <v>174</v>
      </c>
      <c r="B11" s="534">
        <v>10638.130999999999</v>
      </c>
      <c r="C11" s="111">
        <v>10958.031000000001</v>
      </c>
      <c r="D11" s="111">
        <v>11286.313</v>
      </c>
      <c r="E11" s="111">
        <v>11611.874</v>
      </c>
      <c r="F11" s="111">
        <v>11931.368</v>
      </c>
      <c r="G11" s="111">
        <v>12238.232</v>
      </c>
      <c r="H11" s="111">
        <v>12630.148999999999</v>
      </c>
      <c r="I11" s="111">
        <v>13030.089</v>
      </c>
      <c r="J11" s="111">
        <v>10486.415999999999</v>
      </c>
      <c r="K11" s="116">
        <v>13851.439</v>
      </c>
      <c r="L11" s="111"/>
      <c r="M11" s="111"/>
      <c r="N11" s="111">
        <v>12271</v>
      </c>
      <c r="O11" s="111"/>
      <c r="P11" s="230"/>
      <c r="Q11" s="24"/>
      <c r="R11" s="24"/>
      <c r="S11" s="24"/>
    </row>
    <row r="12" spans="1:19">
      <c r="A12" s="398" t="s">
        <v>175</v>
      </c>
      <c r="B12" s="528">
        <v>6760.7101782133868</v>
      </c>
      <c r="C12" s="116">
        <v>6981.9778197238502</v>
      </c>
      <c r="D12" s="116">
        <v>7202.5929999999998</v>
      </c>
      <c r="E12" s="116">
        <v>8209</v>
      </c>
      <c r="F12" s="116"/>
      <c r="G12" s="116"/>
      <c r="H12" s="116">
        <v>7351.3969999999999</v>
      </c>
      <c r="I12" s="116">
        <v>7599.89</v>
      </c>
      <c r="J12" s="111">
        <v>7871.45</v>
      </c>
      <c r="K12" s="111">
        <v>8079.2039999999997</v>
      </c>
      <c r="L12" s="111"/>
      <c r="M12" s="111">
        <v>6888</v>
      </c>
      <c r="N12" s="111"/>
      <c r="O12" s="111"/>
      <c r="P12" s="230">
        <v>5910</v>
      </c>
      <c r="Q12" s="24"/>
      <c r="R12" s="24"/>
      <c r="S12" s="24"/>
    </row>
    <row r="13" spans="1:19">
      <c r="A13" s="398" t="s">
        <v>176</v>
      </c>
      <c r="B13" s="534">
        <v>551.9</v>
      </c>
      <c r="C13" s="116">
        <v>548.6</v>
      </c>
      <c r="D13" s="113">
        <v>556.29999999999995</v>
      </c>
      <c r="E13" s="113">
        <v>571.20000000000005</v>
      </c>
      <c r="F13" s="113">
        <v>575.70000000000005</v>
      </c>
      <c r="G13" s="113">
        <v>584.6</v>
      </c>
      <c r="H13" s="113">
        <v>581</v>
      </c>
      <c r="I13" s="113">
        <v>586.9</v>
      </c>
      <c r="J13" s="113">
        <v>583.79999999999995</v>
      </c>
      <c r="K13" s="113">
        <v>591</v>
      </c>
      <c r="L13" s="113">
        <v>570.1</v>
      </c>
      <c r="M13" s="113">
        <v>532.79999999999995</v>
      </c>
      <c r="N13" s="113">
        <v>553.1</v>
      </c>
      <c r="O13" s="113">
        <v>580.9</v>
      </c>
      <c r="P13" s="203">
        <v>581.9</v>
      </c>
      <c r="R13" s="48"/>
      <c r="S13" s="24"/>
    </row>
    <row r="14" spans="1:19">
      <c r="A14" s="398" t="s">
        <v>177</v>
      </c>
      <c r="B14" s="528">
        <v>10028.642</v>
      </c>
      <c r="C14" s="116">
        <v>10028.642</v>
      </c>
      <c r="D14" s="116">
        <v>9542.9959999999992</v>
      </c>
      <c r="E14" s="111">
        <v>9542.9959999999992</v>
      </c>
      <c r="F14" s="111">
        <v>10882.03</v>
      </c>
      <c r="G14" s="116">
        <v>10882.03</v>
      </c>
      <c r="H14" s="111">
        <v>10882.03</v>
      </c>
      <c r="I14" s="111">
        <v>8238</v>
      </c>
      <c r="J14" s="111">
        <v>8238</v>
      </c>
      <c r="K14" s="111">
        <v>13698</v>
      </c>
      <c r="L14" s="111">
        <v>13698</v>
      </c>
      <c r="M14" s="109"/>
      <c r="N14" s="111">
        <v>13549</v>
      </c>
      <c r="O14" s="111"/>
      <c r="P14" s="230"/>
      <c r="Q14" s="24"/>
      <c r="R14" s="24"/>
      <c r="S14" s="24"/>
    </row>
    <row r="15" spans="1:19">
      <c r="A15" s="398" t="s">
        <v>178</v>
      </c>
      <c r="B15" s="528">
        <v>869.07970123700363</v>
      </c>
      <c r="C15" s="116">
        <v>894.91201213414206</v>
      </c>
      <c r="D15" s="111">
        <v>868</v>
      </c>
      <c r="E15" s="116"/>
      <c r="F15" s="116">
        <v>991</v>
      </c>
      <c r="G15" s="116"/>
      <c r="H15" s="116">
        <v>1020</v>
      </c>
      <c r="I15" s="111"/>
      <c r="J15" s="116">
        <v>1090</v>
      </c>
      <c r="K15" s="116">
        <v>936.99900000000002</v>
      </c>
      <c r="L15" s="111"/>
      <c r="M15" s="111"/>
      <c r="N15" s="111"/>
      <c r="O15" s="111"/>
      <c r="P15" s="230"/>
      <c r="Q15" s="24" t="s">
        <v>76</v>
      </c>
      <c r="R15" s="24"/>
      <c r="S15" s="24"/>
    </row>
    <row r="16" spans="1:19">
      <c r="A16" s="398" t="s">
        <v>179</v>
      </c>
      <c r="B16" s="528">
        <v>44</v>
      </c>
      <c r="C16" s="116">
        <v>48</v>
      </c>
      <c r="D16" s="116">
        <v>44</v>
      </c>
      <c r="E16" s="116">
        <v>46</v>
      </c>
      <c r="F16" s="116">
        <v>50</v>
      </c>
      <c r="G16" s="116">
        <v>55</v>
      </c>
      <c r="H16" s="116">
        <v>46</v>
      </c>
      <c r="I16" s="116">
        <v>49</v>
      </c>
      <c r="J16" s="116">
        <v>50</v>
      </c>
      <c r="K16" s="116">
        <v>50</v>
      </c>
      <c r="L16" s="116">
        <v>51</v>
      </c>
      <c r="M16" s="111"/>
      <c r="N16" s="111"/>
      <c r="O16" s="111">
        <v>52</v>
      </c>
      <c r="P16" s="230">
        <v>56</v>
      </c>
      <c r="Q16" s="24"/>
      <c r="R16" s="24"/>
      <c r="S16" s="24"/>
    </row>
    <row r="17" spans="1:19" s="31" customFormat="1">
      <c r="A17" s="532" t="s">
        <v>180</v>
      </c>
      <c r="B17" s="528">
        <v>18352.206636341925</v>
      </c>
      <c r="C17" s="116">
        <v>18706.361631353469</v>
      </c>
      <c r="D17" s="116">
        <v>19199.955489530443</v>
      </c>
      <c r="E17" s="116">
        <v>19751.673855368434</v>
      </c>
      <c r="F17" s="116">
        <v>20216.438485262632</v>
      </c>
      <c r="G17" s="116">
        <v>21084.659922839339</v>
      </c>
      <c r="H17" s="116">
        <v>21533.066422140633</v>
      </c>
      <c r="I17" s="116">
        <v>22289.002706033905</v>
      </c>
      <c r="J17" s="116">
        <v>22496.413338801183</v>
      </c>
      <c r="K17" s="116">
        <v>22928.837774600397</v>
      </c>
      <c r="L17" s="116">
        <v>21343.998906804791</v>
      </c>
      <c r="M17" s="116">
        <v>22348.982864156489</v>
      </c>
      <c r="N17" s="111">
        <v>23377.640059634956</v>
      </c>
      <c r="O17" s="111">
        <v>24649.495999999999</v>
      </c>
      <c r="P17" s="230">
        <v>25292</v>
      </c>
      <c r="Q17" s="37"/>
      <c r="R17" s="37"/>
      <c r="S17" s="37"/>
    </row>
    <row r="18" spans="1:19">
      <c r="A18" s="398" t="s">
        <v>190</v>
      </c>
      <c r="B18" s="534">
        <v>20490.369398065537</v>
      </c>
      <c r="C18" s="116">
        <v>20946.136055784136</v>
      </c>
      <c r="D18" s="116">
        <v>21401.398208099217</v>
      </c>
      <c r="E18" s="116">
        <v>21856.372031952411</v>
      </c>
      <c r="F18" s="116">
        <v>22938</v>
      </c>
      <c r="G18" s="111"/>
      <c r="H18" s="111"/>
      <c r="I18" s="111"/>
      <c r="J18" s="111"/>
      <c r="K18" s="111"/>
      <c r="L18" s="111">
        <v>26611.745362500191</v>
      </c>
      <c r="M18" s="111">
        <v>26611.745362500191</v>
      </c>
      <c r="N18" s="111"/>
      <c r="O18" s="111" t="s">
        <v>76</v>
      </c>
      <c r="P18" s="230">
        <v>27296</v>
      </c>
      <c r="Q18" t="s">
        <v>76</v>
      </c>
      <c r="R18" s="24"/>
      <c r="S18" s="24"/>
    </row>
    <row r="19" spans="1:19">
      <c r="A19" s="398" t="s">
        <v>182</v>
      </c>
      <c r="B19" s="534">
        <v>5232</v>
      </c>
      <c r="C19" s="111"/>
      <c r="D19" s="111">
        <v>5966</v>
      </c>
      <c r="E19" s="111"/>
      <c r="F19" s="111" t="s">
        <v>724</v>
      </c>
      <c r="G19" s="116">
        <v>5068.0240000000003</v>
      </c>
      <c r="H19" s="116"/>
      <c r="I19" s="116">
        <v>5676.01</v>
      </c>
      <c r="J19" s="116">
        <v>5545.433</v>
      </c>
      <c r="K19" s="116">
        <v>5779.4210000000003</v>
      </c>
      <c r="L19" s="116">
        <v>6029.4070000000002</v>
      </c>
      <c r="M19" s="116">
        <v>6039.4340000000002</v>
      </c>
      <c r="N19" s="111">
        <v>6177.87</v>
      </c>
      <c r="O19" s="111">
        <v>7181.5889999999999</v>
      </c>
      <c r="P19" s="230">
        <v>7586.4380000000001</v>
      </c>
      <c r="Q19" s="24"/>
      <c r="R19" s="24"/>
      <c r="S19" s="24"/>
    </row>
    <row r="20" spans="1:19" ht="15" thickBot="1">
      <c r="A20" s="533" t="s">
        <v>183</v>
      </c>
      <c r="B20" s="529">
        <v>6616.6099422826628</v>
      </c>
      <c r="C20" s="206">
        <v>6816.2260181032279</v>
      </c>
      <c r="D20" s="206">
        <v>5121</v>
      </c>
      <c r="E20" s="401"/>
      <c r="F20" s="401">
        <v>7045</v>
      </c>
      <c r="G20" s="401">
        <v>7045</v>
      </c>
      <c r="H20" s="401">
        <v>7045</v>
      </c>
      <c r="I20" s="401">
        <v>7045</v>
      </c>
      <c r="J20" s="401">
        <v>7045</v>
      </c>
      <c r="K20" s="401">
        <v>3464</v>
      </c>
      <c r="L20" s="401">
        <v>3464</v>
      </c>
      <c r="M20" s="401">
        <v>3787</v>
      </c>
      <c r="N20" s="401">
        <v>3861</v>
      </c>
      <c r="O20" s="401">
        <v>3951</v>
      </c>
      <c r="P20" s="387">
        <v>4086</v>
      </c>
      <c r="Q20" s="35" t="s">
        <v>76</v>
      </c>
      <c r="R20" s="24"/>
      <c r="S20" s="24"/>
    </row>
    <row r="21" spans="1:19">
      <c r="A21" s="137"/>
      <c r="B21" s="24"/>
      <c r="C21" s="24"/>
      <c r="D21" s="24"/>
      <c r="E21" s="24"/>
      <c r="F21" s="24"/>
      <c r="G21" s="24"/>
      <c r="H21" s="24"/>
      <c r="I21" s="24"/>
      <c r="J21" s="24"/>
      <c r="K21" s="24"/>
      <c r="L21" s="24"/>
      <c r="M21" s="24"/>
      <c r="N21" s="24"/>
      <c r="O21" s="24"/>
      <c r="P21" s="24"/>
      <c r="Q21" s="24"/>
      <c r="R21" s="24"/>
      <c r="S21" s="24"/>
    </row>
    <row r="22" spans="1:19" ht="14.7" customHeight="1">
      <c r="A22" s="136" t="s">
        <v>185</v>
      </c>
      <c r="B22" s="28"/>
      <c r="C22" s="28"/>
      <c r="D22" s="28"/>
      <c r="E22" s="28"/>
      <c r="F22" s="28"/>
      <c r="G22" s="28"/>
      <c r="H22" s="28"/>
      <c r="I22" s="28"/>
      <c r="J22" s="28"/>
      <c r="K22" s="24"/>
      <c r="L22" s="28"/>
      <c r="M22" s="28"/>
      <c r="N22" s="28"/>
      <c r="O22" s="28"/>
      <c r="P22" s="28"/>
      <c r="Q22" s="24"/>
      <c r="R22" s="24"/>
      <c r="S22" s="24"/>
    </row>
    <row r="23" spans="1:19">
      <c r="A23" s="142" t="s">
        <v>725</v>
      </c>
      <c r="B23" s="24"/>
      <c r="C23" s="24"/>
      <c r="D23" s="24"/>
      <c r="E23" s="24"/>
      <c r="F23" s="24"/>
      <c r="G23" s="24"/>
      <c r="H23" s="24"/>
      <c r="I23" s="24"/>
      <c r="J23" s="24"/>
      <c r="K23" s="24"/>
      <c r="L23" s="24"/>
      <c r="M23" s="24"/>
      <c r="N23" s="24"/>
      <c r="O23" s="24"/>
      <c r="P23" s="24"/>
      <c r="Q23" s="24"/>
      <c r="R23" s="24"/>
      <c r="S23" s="24"/>
    </row>
    <row r="24" spans="1:19" ht="34.200000000000003" customHeight="1">
      <c r="A24" s="874" t="s">
        <v>726</v>
      </c>
      <c r="B24" s="874"/>
      <c r="C24" s="874"/>
      <c r="D24" s="874"/>
      <c r="E24" s="874"/>
      <c r="F24" s="874"/>
      <c r="G24" s="874"/>
      <c r="H24" s="874"/>
      <c r="I24" s="874"/>
      <c r="J24" s="874"/>
      <c r="K24" s="874"/>
      <c r="L24" s="874"/>
      <c r="M24" s="874"/>
      <c r="N24" s="874"/>
      <c r="O24" s="874"/>
      <c r="P24" s="874"/>
      <c r="Q24" s="24"/>
      <c r="R24" s="24"/>
      <c r="S24" s="24"/>
    </row>
    <row r="25" spans="1:19">
      <c r="B25" s="24"/>
      <c r="C25" s="24"/>
      <c r="D25" s="24"/>
      <c r="E25" s="24"/>
      <c r="F25" s="24"/>
      <c r="G25" s="24"/>
      <c r="H25" s="24"/>
      <c r="I25" s="24"/>
      <c r="J25" s="24"/>
      <c r="K25" s="24"/>
      <c r="L25" s="24"/>
      <c r="M25" s="24"/>
      <c r="N25" s="24"/>
      <c r="O25" s="24"/>
      <c r="P25" s="24"/>
      <c r="Q25" s="24"/>
      <c r="R25" s="24"/>
      <c r="S25" s="24"/>
    </row>
    <row r="26" spans="1:19">
      <c r="A26" s="24"/>
      <c r="B26" s="24"/>
      <c r="C26" s="24"/>
      <c r="D26" s="24"/>
      <c r="E26" s="24"/>
      <c r="F26" s="24"/>
      <c r="G26" s="24"/>
      <c r="H26" s="24"/>
      <c r="I26" s="24"/>
      <c r="J26" s="24"/>
      <c r="K26" s="24"/>
      <c r="L26" s="24"/>
      <c r="M26" s="24"/>
      <c r="N26" s="24"/>
      <c r="O26" s="24"/>
      <c r="P26" s="24"/>
      <c r="Q26" s="24"/>
      <c r="R26" s="24"/>
      <c r="S26" s="24"/>
    </row>
    <row r="27" spans="1:19">
      <c r="A27" s="24"/>
      <c r="B27" s="24"/>
      <c r="C27" s="24"/>
      <c r="D27" s="24"/>
      <c r="E27" s="24"/>
      <c r="F27" s="24"/>
      <c r="G27" s="24"/>
      <c r="H27" s="24"/>
      <c r="I27" s="24"/>
      <c r="J27" s="24"/>
      <c r="K27" s="24"/>
      <c r="L27" s="24"/>
      <c r="M27" s="24"/>
      <c r="N27" s="24"/>
      <c r="O27" s="24"/>
      <c r="P27" s="24"/>
      <c r="Q27" s="24"/>
      <c r="R27" s="24"/>
      <c r="S27" s="24"/>
    </row>
    <row r="28" spans="1:19">
      <c r="A28" s="24"/>
      <c r="B28" s="24"/>
      <c r="C28" s="24"/>
      <c r="D28" s="24"/>
      <c r="E28" s="24"/>
      <c r="F28" s="24"/>
      <c r="G28" s="24"/>
      <c r="H28" s="24"/>
      <c r="I28" s="24"/>
      <c r="J28" s="24"/>
      <c r="K28" s="24"/>
      <c r="L28" s="24"/>
      <c r="M28" s="24"/>
      <c r="N28" s="24"/>
      <c r="O28" s="24"/>
      <c r="P28" s="24"/>
      <c r="Q28" s="24"/>
      <c r="R28" s="24"/>
      <c r="S28" s="24"/>
    </row>
    <row r="29" spans="1:19">
      <c r="A29" s="24"/>
      <c r="B29" s="24"/>
      <c r="C29" s="24"/>
      <c r="D29" s="24"/>
      <c r="E29" s="24"/>
      <c r="F29" s="24"/>
      <c r="G29" s="24"/>
      <c r="H29" s="24"/>
      <c r="I29" s="24"/>
      <c r="J29" s="24"/>
      <c r="K29" s="24"/>
      <c r="L29" s="24"/>
      <c r="M29" s="24"/>
      <c r="N29" s="24"/>
      <c r="O29" s="24"/>
      <c r="P29" s="24"/>
      <c r="Q29" s="24"/>
      <c r="R29" s="24"/>
      <c r="S29" s="24"/>
    </row>
    <row r="30" spans="1:19">
      <c r="A30" s="24"/>
      <c r="B30" s="24"/>
      <c r="C30" s="24"/>
      <c r="D30" s="24"/>
      <c r="E30" s="24"/>
      <c r="F30" s="24"/>
      <c r="G30" s="24"/>
      <c r="H30" s="24"/>
      <c r="I30" s="24"/>
      <c r="J30" s="24"/>
      <c r="K30" s="24"/>
      <c r="L30" s="24"/>
      <c r="M30" s="24"/>
      <c r="N30" s="24"/>
      <c r="O30" s="24"/>
      <c r="P30" s="24"/>
      <c r="Q30" s="24"/>
      <c r="R30" s="24"/>
      <c r="S30" s="24"/>
    </row>
    <row r="31" spans="1:19">
      <c r="A31" s="24"/>
      <c r="B31" s="24"/>
      <c r="C31" s="24"/>
      <c r="D31" s="24"/>
      <c r="E31" s="24"/>
      <c r="F31" s="24"/>
      <c r="G31" s="24"/>
      <c r="H31" s="24"/>
      <c r="I31" s="24"/>
      <c r="J31" s="24"/>
      <c r="K31" s="24"/>
      <c r="L31" s="24"/>
      <c r="M31" s="24"/>
      <c r="N31" s="24"/>
      <c r="O31" s="24"/>
      <c r="P31" s="24"/>
      <c r="Q31" s="24"/>
      <c r="R31" s="24"/>
      <c r="S31" s="24"/>
    </row>
    <row r="32" spans="1:19">
      <c r="A32" s="24"/>
      <c r="B32" s="24"/>
      <c r="C32" s="24"/>
      <c r="D32" s="24"/>
      <c r="E32" s="24"/>
      <c r="F32" s="24"/>
      <c r="G32" s="24"/>
      <c r="H32" s="24"/>
      <c r="I32" s="24"/>
      <c r="J32" s="24"/>
      <c r="K32" s="24"/>
      <c r="L32" s="24"/>
      <c r="M32" s="24"/>
      <c r="N32" s="24"/>
      <c r="O32" s="24"/>
      <c r="P32" s="24"/>
      <c r="Q32" s="24"/>
      <c r="R32" s="24"/>
      <c r="S32" s="24"/>
    </row>
    <row r="33" spans="1:19">
      <c r="A33" s="24"/>
      <c r="B33" s="24"/>
      <c r="C33" s="24"/>
      <c r="D33" s="24"/>
      <c r="E33" s="24"/>
      <c r="F33" s="24"/>
      <c r="G33" s="24"/>
      <c r="H33" s="24"/>
      <c r="I33" s="24"/>
      <c r="J33" s="24"/>
      <c r="K33" s="24"/>
      <c r="L33" s="24"/>
      <c r="M33" s="24"/>
      <c r="N33" s="24"/>
      <c r="O33" s="24"/>
      <c r="P33" s="24"/>
      <c r="Q33" s="24"/>
      <c r="R33" s="24"/>
      <c r="S33" s="24"/>
    </row>
    <row r="34" spans="1:19">
      <c r="A34" s="24"/>
      <c r="B34" s="24"/>
      <c r="C34" s="24"/>
      <c r="D34" s="24"/>
      <c r="E34" s="24"/>
      <c r="F34" s="24"/>
      <c r="G34" s="24"/>
      <c r="H34" s="24"/>
      <c r="I34" s="24"/>
      <c r="J34" s="24"/>
      <c r="K34" s="24"/>
      <c r="L34" s="24"/>
      <c r="M34" s="24"/>
      <c r="N34" s="24"/>
      <c r="O34" s="24"/>
      <c r="P34" s="24"/>
      <c r="Q34" s="24"/>
      <c r="R34" s="24"/>
      <c r="S34" s="24"/>
    </row>
  </sheetData>
  <mergeCells count="3">
    <mergeCell ref="A3:A4"/>
    <mergeCell ref="B3:P3"/>
    <mergeCell ref="A24:P24"/>
  </mergeCells>
  <hyperlinks>
    <hyperlink ref="R4" location="'TC4'!A1" display="Back to Content Page" xr:uid="{00000000-0004-0000-8D00-000000000000}"/>
  </hyperlinks>
  <pageMargins left="0.7" right="0.7" top="0.75" bottom="0.75" header="0.3" footer="0.3"/>
  <pageSetup scale="92" orientation="landscape" r:id="rId1"/>
  <headerFooter>
    <oddFooter>&amp;C&amp;P</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T56"/>
  <sheetViews>
    <sheetView workbookViewId="0">
      <selection activeCell="S3" sqref="S3"/>
    </sheetView>
  </sheetViews>
  <sheetFormatPr defaultColWidth="9.21875" defaultRowHeight="14.4"/>
  <cols>
    <col min="1" max="1" width="33.77734375" customWidth="1"/>
    <col min="2" max="2" width="9" customWidth="1"/>
    <col min="3" max="12" width="7" customWidth="1"/>
  </cols>
  <sheetData>
    <row r="1" spans="1:20" ht="14.25" customHeight="1">
      <c r="A1" s="29" t="s">
        <v>727</v>
      </c>
      <c r="B1" s="24"/>
      <c r="C1" s="24"/>
      <c r="D1" s="24"/>
      <c r="E1" s="24"/>
      <c r="F1" s="24"/>
      <c r="G1" s="24"/>
      <c r="H1" s="24"/>
      <c r="I1" s="24"/>
      <c r="J1" s="24"/>
      <c r="K1" s="24"/>
      <c r="L1" s="11"/>
    </row>
    <row r="2" spans="1:20" ht="15" thickBot="1">
      <c r="A2" s="24"/>
      <c r="B2" s="24"/>
      <c r="C2" s="24"/>
      <c r="D2" s="24"/>
      <c r="E2" s="24"/>
      <c r="F2" s="24"/>
      <c r="G2" s="24"/>
      <c r="H2" s="24"/>
      <c r="I2" s="24"/>
      <c r="J2" s="24"/>
      <c r="K2" s="24"/>
      <c r="L2" s="11"/>
    </row>
    <row r="3" spans="1:20">
      <c r="A3" s="311" t="s">
        <v>187</v>
      </c>
      <c r="B3" s="535" t="s">
        <v>297</v>
      </c>
      <c r="C3" s="465">
        <v>2010</v>
      </c>
      <c r="D3" s="195">
        <v>2011</v>
      </c>
      <c r="E3" s="195">
        <v>2012</v>
      </c>
      <c r="F3" s="195">
        <v>2013</v>
      </c>
      <c r="G3" s="195">
        <v>2014</v>
      </c>
      <c r="H3" s="195">
        <v>2015</v>
      </c>
      <c r="I3" s="195">
        <v>2016</v>
      </c>
      <c r="J3" s="195">
        <v>2017</v>
      </c>
      <c r="K3" s="195">
        <v>2018</v>
      </c>
      <c r="L3" s="195">
        <v>2019</v>
      </c>
      <c r="M3" s="195">
        <v>2020</v>
      </c>
      <c r="N3" s="195">
        <v>2021</v>
      </c>
      <c r="O3" s="195">
        <v>2022</v>
      </c>
      <c r="P3" s="195">
        <v>2023</v>
      </c>
      <c r="Q3" s="167">
        <v>2024</v>
      </c>
      <c r="S3" s="856" t="s">
        <v>166</v>
      </c>
    </row>
    <row r="4" spans="1:20">
      <c r="A4" s="920" t="s">
        <v>167</v>
      </c>
      <c r="B4" s="536" t="s">
        <v>298</v>
      </c>
      <c r="C4" s="538">
        <v>72.3</v>
      </c>
      <c r="D4" s="109">
        <v>75.3</v>
      </c>
      <c r="E4" s="109">
        <v>76.2</v>
      </c>
      <c r="F4" s="109">
        <v>76.2</v>
      </c>
      <c r="G4" s="109">
        <v>61.1</v>
      </c>
      <c r="H4" s="109">
        <v>86.7</v>
      </c>
      <c r="I4" s="109">
        <v>86.7</v>
      </c>
      <c r="J4" s="111" t="s">
        <v>417</v>
      </c>
      <c r="K4" s="109">
        <v>85.459787020071005</v>
      </c>
      <c r="L4" s="109">
        <v>86.586609372643096</v>
      </c>
      <c r="M4" s="109">
        <v>89.013489382572004</v>
      </c>
      <c r="N4" s="109">
        <v>90.167771651699397</v>
      </c>
      <c r="O4" s="109">
        <v>89.1226823857303</v>
      </c>
      <c r="P4" s="109">
        <v>88.796311663980802</v>
      </c>
      <c r="Q4" s="168">
        <v>89.465038794188899</v>
      </c>
      <c r="S4" s="48"/>
    </row>
    <row r="5" spans="1:20">
      <c r="A5" s="920"/>
      <c r="B5" s="536" t="s">
        <v>299</v>
      </c>
      <c r="C5" s="538">
        <v>77.099999999999994</v>
      </c>
      <c r="D5" s="109">
        <v>80.5</v>
      </c>
      <c r="E5" s="109">
        <v>80.5</v>
      </c>
      <c r="F5" s="109">
        <v>80.5</v>
      </c>
      <c r="G5" s="109">
        <v>45.4</v>
      </c>
      <c r="H5" s="109">
        <v>88.3</v>
      </c>
      <c r="I5" s="109">
        <v>88.3</v>
      </c>
      <c r="J5" s="111" t="s">
        <v>417</v>
      </c>
      <c r="K5" s="109">
        <v>88.416321420269696</v>
      </c>
      <c r="L5" s="109">
        <v>88.864488577898499</v>
      </c>
      <c r="M5" s="109">
        <v>90.265971086328193</v>
      </c>
      <c r="N5" s="109">
        <v>91.605388238335394</v>
      </c>
      <c r="O5" s="109">
        <v>90.525616045267597</v>
      </c>
      <c r="P5" s="109">
        <v>89.2268555502867</v>
      </c>
      <c r="Q5" s="168">
        <v>90.533149384848301</v>
      </c>
    </row>
    <row r="6" spans="1:20">
      <c r="A6" s="920"/>
      <c r="B6" s="536" t="s">
        <v>71</v>
      </c>
      <c r="C6" s="538">
        <v>74.599999999999994</v>
      </c>
      <c r="D6" s="109">
        <v>77.8</v>
      </c>
      <c r="E6" s="109">
        <v>78.3</v>
      </c>
      <c r="F6" s="109">
        <v>78.3</v>
      </c>
      <c r="G6" s="109">
        <v>52.8</v>
      </c>
      <c r="H6" s="109">
        <v>87.4</v>
      </c>
      <c r="I6" s="109">
        <v>87.4</v>
      </c>
      <c r="J6" s="109" t="s">
        <v>170</v>
      </c>
      <c r="K6" s="109">
        <v>86.872024439290598</v>
      </c>
      <c r="L6" s="109">
        <v>87.676101272894996</v>
      </c>
      <c r="M6" s="109">
        <v>89.613289428612703</v>
      </c>
      <c r="N6" s="109">
        <v>90.8571626725914</v>
      </c>
      <c r="O6" s="109">
        <v>89.796409234082006</v>
      </c>
      <c r="P6" s="109">
        <v>89.0034649492695</v>
      </c>
      <c r="Q6" s="168">
        <v>89.979375188841502</v>
      </c>
    </row>
    <row r="7" spans="1:20">
      <c r="A7" s="920" t="s">
        <v>168</v>
      </c>
      <c r="B7" s="536" t="s">
        <v>298</v>
      </c>
      <c r="C7" s="538">
        <v>56.22502043415173</v>
      </c>
      <c r="D7" s="109">
        <v>50.604747447256457</v>
      </c>
      <c r="E7" s="109">
        <v>50.604747447256457</v>
      </c>
      <c r="F7" s="109">
        <v>65.015856003253731</v>
      </c>
      <c r="G7" s="109">
        <v>65.015856003253731</v>
      </c>
      <c r="H7" s="109">
        <v>56.2</v>
      </c>
      <c r="I7" s="109">
        <v>56.2</v>
      </c>
      <c r="J7" s="109">
        <v>56.2</v>
      </c>
      <c r="K7" s="109">
        <v>56.2</v>
      </c>
      <c r="L7" s="109">
        <v>55</v>
      </c>
      <c r="M7" s="102">
        <v>56.1</v>
      </c>
      <c r="N7" s="102">
        <v>56.1</v>
      </c>
      <c r="O7" s="102">
        <v>56.5</v>
      </c>
      <c r="P7" s="102">
        <v>60.3</v>
      </c>
      <c r="Q7" s="191">
        <v>69.099999999999994</v>
      </c>
      <c r="T7" s="48"/>
    </row>
    <row r="8" spans="1:20">
      <c r="A8" s="920"/>
      <c r="B8" s="536" t="s">
        <v>299</v>
      </c>
      <c r="C8" s="538">
        <v>68.207643294568527</v>
      </c>
      <c r="D8" s="109">
        <v>67.253256503479449</v>
      </c>
      <c r="E8" s="109">
        <v>67.253256503479449</v>
      </c>
      <c r="F8" s="109">
        <v>79.098853922044171</v>
      </c>
      <c r="G8" s="109">
        <v>79.098853922044171</v>
      </c>
      <c r="H8" s="109">
        <v>67.900000000000006</v>
      </c>
      <c r="I8" s="109">
        <v>67.900000000000006</v>
      </c>
      <c r="J8" s="109">
        <v>67.900000000000006</v>
      </c>
      <c r="K8" s="109">
        <v>67.900000000000006</v>
      </c>
      <c r="L8" s="109">
        <v>63.6</v>
      </c>
      <c r="M8" s="102">
        <v>64.599999999999994</v>
      </c>
      <c r="N8" s="102">
        <v>62.9</v>
      </c>
      <c r="O8" s="102">
        <v>63.3</v>
      </c>
      <c r="P8" s="102">
        <v>67.2</v>
      </c>
      <c r="Q8" s="191">
        <v>73.400000000000006</v>
      </c>
    </row>
    <row r="9" spans="1:20">
      <c r="A9" s="920"/>
      <c r="B9" s="536" t="s">
        <v>71</v>
      </c>
      <c r="C9" s="538">
        <v>61.864198646928834</v>
      </c>
      <c r="D9" s="109">
        <v>58.604942811474913</v>
      </c>
      <c r="E9" s="109">
        <v>58.604942811474913</v>
      </c>
      <c r="F9" s="109">
        <v>71.597802809939822</v>
      </c>
      <c r="G9" s="109">
        <v>71.597802809939822</v>
      </c>
      <c r="H9" s="109">
        <v>61.5</v>
      </c>
      <c r="I9" s="109">
        <v>61.5</v>
      </c>
      <c r="J9" s="109">
        <v>61.5</v>
      </c>
      <c r="K9" s="109">
        <v>61.5</v>
      </c>
      <c r="L9" s="109">
        <v>59</v>
      </c>
      <c r="M9" s="109">
        <v>60</v>
      </c>
      <c r="N9" s="109">
        <v>59.2</v>
      </c>
      <c r="O9" s="109">
        <v>59.7</v>
      </c>
      <c r="P9" s="109">
        <v>63.6</v>
      </c>
      <c r="Q9" s="168">
        <v>65.2</v>
      </c>
    </row>
    <row r="10" spans="1:20">
      <c r="A10" s="920" t="s">
        <v>188</v>
      </c>
      <c r="B10" s="536" t="s">
        <v>298</v>
      </c>
      <c r="C10" s="538">
        <v>36.006999969482401</v>
      </c>
      <c r="D10" s="109">
        <v>36.293998718261697</v>
      </c>
      <c r="E10" s="109">
        <v>36.595001220703097</v>
      </c>
      <c r="F10" s="109">
        <v>36.905998229980497</v>
      </c>
      <c r="G10" s="109">
        <v>37.2299995422363</v>
      </c>
      <c r="H10" s="109">
        <v>37.569000244140597</v>
      </c>
      <c r="I10" s="109">
        <v>37.865001678466797</v>
      </c>
      <c r="J10" s="109">
        <v>38.201999664306598</v>
      </c>
      <c r="K10" s="109">
        <v>38.442001342773402</v>
      </c>
      <c r="L10" s="109">
        <v>44.03</v>
      </c>
      <c r="M10" s="109"/>
      <c r="N10" s="109">
        <v>47.2</v>
      </c>
      <c r="O10" s="109"/>
      <c r="P10" s="111"/>
      <c r="Q10" s="230"/>
    </row>
    <row r="11" spans="1:20">
      <c r="A11" s="920"/>
      <c r="B11" s="536" t="s">
        <v>299</v>
      </c>
      <c r="C11" s="538">
        <v>50.384998321533203</v>
      </c>
      <c r="D11" s="109">
        <v>50.451000213622997</v>
      </c>
      <c r="E11" s="109">
        <v>50.520999908447301</v>
      </c>
      <c r="F11" s="109">
        <v>50.5859985351563</v>
      </c>
      <c r="G11" s="109">
        <v>50.685001373291001</v>
      </c>
      <c r="H11" s="109">
        <v>50.798999786377003</v>
      </c>
      <c r="I11" s="109">
        <v>50.888999938964801</v>
      </c>
      <c r="J11" s="109">
        <v>50.938999176025398</v>
      </c>
      <c r="K11" s="109">
        <v>51.040000915527301</v>
      </c>
      <c r="L11" s="109">
        <v>50.341999999999999</v>
      </c>
      <c r="M11" s="109"/>
      <c r="N11" s="109">
        <v>63.5</v>
      </c>
      <c r="O11" s="109"/>
      <c r="P11" s="111"/>
      <c r="Q11" s="230"/>
    </row>
    <row r="12" spans="1:20">
      <c r="A12" s="920"/>
      <c r="B12" s="536" t="s">
        <v>71</v>
      </c>
      <c r="C12" s="538">
        <v>43.244998931884801</v>
      </c>
      <c r="D12" s="109">
        <v>43.422000885009801</v>
      </c>
      <c r="E12" s="109">
        <v>43.606998443603501</v>
      </c>
      <c r="F12" s="109">
        <v>43.794998168945298</v>
      </c>
      <c r="G12" s="109">
        <v>44.0060005187988</v>
      </c>
      <c r="H12" s="109">
        <v>44.231998443603501</v>
      </c>
      <c r="I12" s="109">
        <v>44.424999237060497</v>
      </c>
      <c r="J12" s="109">
        <v>44.618000030517599</v>
      </c>
      <c r="K12" s="109">
        <v>44.7890014648438</v>
      </c>
      <c r="L12" s="109">
        <v>44.03</v>
      </c>
      <c r="M12" s="109"/>
      <c r="N12" s="109">
        <v>55.2</v>
      </c>
      <c r="O12" s="109"/>
      <c r="P12" s="111"/>
      <c r="Q12" s="230"/>
    </row>
    <row r="13" spans="1:20">
      <c r="A13" s="920" t="s">
        <v>189</v>
      </c>
      <c r="B13" s="536" t="s">
        <v>298</v>
      </c>
      <c r="C13" s="538">
        <v>71.5</v>
      </c>
      <c r="D13" s="109">
        <v>71.5</v>
      </c>
      <c r="E13" s="109">
        <v>71.5</v>
      </c>
      <c r="F13" s="109"/>
      <c r="G13" s="109"/>
      <c r="H13" s="109"/>
      <c r="I13" s="109">
        <v>61.991001129150398</v>
      </c>
      <c r="J13" s="109">
        <v>61.9939994812012</v>
      </c>
      <c r="K13" s="109">
        <v>61.701999664306598</v>
      </c>
      <c r="L13" s="109">
        <v>61.587000000000003</v>
      </c>
      <c r="M13" s="102">
        <v>60.6</v>
      </c>
      <c r="N13" s="109"/>
      <c r="O13" s="109"/>
      <c r="P13" s="111"/>
      <c r="Q13" s="230"/>
    </row>
    <row r="14" spans="1:20">
      <c r="A14" s="920"/>
      <c r="B14" s="536" t="s">
        <v>299</v>
      </c>
      <c r="C14" s="538">
        <v>73.300003051757798</v>
      </c>
      <c r="D14" s="109">
        <v>73.300003051757798</v>
      </c>
      <c r="E14" s="109">
        <v>73.400001525878906</v>
      </c>
      <c r="F14" s="109"/>
      <c r="G14" s="109"/>
      <c r="H14" s="109"/>
      <c r="I14" s="109">
        <v>66.842002868652301</v>
      </c>
      <c r="J14" s="109">
        <v>66.736000061035199</v>
      </c>
      <c r="K14" s="109">
        <v>66.542999267578097</v>
      </c>
      <c r="L14" s="109">
        <v>66.334000000000003</v>
      </c>
      <c r="M14" s="102">
        <v>66.8</v>
      </c>
      <c r="N14" s="109"/>
      <c r="O14" s="109"/>
      <c r="P14" s="111"/>
      <c r="Q14" s="230"/>
    </row>
    <row r="15" spans="1:20">
      <c r="A15" s="920"/>
      <c r="B15" s="536" t="s">
        <v>71</v>
      </c>
      <c r="C15" s="538">
        <v>72.400001525878906</v>
      </c>
      <c r="D15" s="109">
        <v>72.400001525878906</v>
      </c>
      <c r="E15" s="109">
        <v>72.400001525878906</v>
      </c>
      <c r="F15" s="109"/>
      <c r="G15" s="109"/>
      <c r="H15" s="109"/>
      <c r="I15" s="109">
        <v>64.402000427246094</v>
      </c>
      <c r="J15" s="109">
        <v>64.350997924804702</v>
      </c>
      <c r="K15" s="109">
        <v>64.109001159667997</v>
      </c>
      <c r="L15" s="109">
        <v>63.947000000000003</v>
      </c>
      <c r="M15" s="102">
        <v>63.6</v>
      </c>
      <c r="N15" s="109"/>
      <c r="O15" s="109"/>
      <c r="P15" s="111"/>
      <c r="Q15" s="230"/>
    </row>
    <row r="16" spans="1:20">
      <c r="A16" s="920" t="s">
        <v>172</v>
      </c>
      <c r="B16" s="536" t="s">
        <v>298</v>
      </c>
      <c r="C16" s="538">
        <v>55.2</v>
      </c>
      <c r="D16" s="109">
        <v>55.2</v>
      </c>
      <c r="E16" s="109">
        <v>55.2</v>
      </c>
      <c r="F16" s="109">
        <v>46</v>
      </c>
      <c r="G16" s="109">
        <v>46</v>
      </c>
      <c r="H16" s="109">
        <v>46</v>
      </c>
      <c r="I16" s="109">
        <v>46.5</v>
      </c>
      <c r="J16" s="109">
        <v>46.5</v>
      </c>
      <c r="K16" s="109">
        <v>46.5</v>
      </c>
      <c r="L16" s="109">
        <v>46.5</v>
      </c>
      <c r="M16" s="109">
        <v>46.5</v>
      </c>
      <c r="N16" s="109">
        <v>43</v>
      </c>
      <c r="O16" s="109">
        <v>43</v>
      </c>
      <c r="P16" s="109">
        <v>48</v>
      </c>
      <c r="Q16" s="168"/>
    </row>
    <row r="17" spans="1:18">
      <c r="A17" s="920"/>
      <c r="B17" s="536" t="s">
        <v>299</v>
      </c>
      <c r="C17" s="538">
        <v>58.5</v>
      </c>
      <c r="D17" s="109">
        <v>58.5</v>
      </c>
      <c r="E17" s="109">
        <v>58.5</v>
      </c>
      <c r="F17" s="109">
        <v>55.3</v>
      </c>
      <c r="G17" s="109">
        <v>55.3</v>
      </c>
      <c r="H17" s="109">
        <v>55.3</v>
      </c>
      <c r="I17" s="109">
        <v>55.5</v>
      </c>
      <c r="J17" s="109">
        <v>55.5</v>
      </c>
      <c r="K17" s="109">
        <v>55.5</v>
      </c>
      <c r="L17" s="109">
        <v>55.5</v>
      </c>
      <c r="M17" s="109">
        <v>55.5</v>
      </c>
      <c r="N17" s="109">
        <v>49.4</v>
      </c>
      <c r="O17" s="109">
        <v>49.4</v>
      </c>
      <c r="P17" s="109">
        <v>54.1</v>
      </c>
      <c r="Q17" s="168"/>
    </row>
    <row r="18" spans="1:18">
      <c r="A18" s="920"/>
      <c r="B18" s="536" t="s">
        <v>71</v>
      </c>
      <c r="C18" s="538">
        <v>56.7</v>
      </c>
      <c r="D18" s="109">
        <v>56.7</v>
      </c>
      <c r="E18" s="109">
        <v>56.7</v>
      </c>
      <c r="F18" s="109">
        <v>50.4</v>
      </c>
      <c r="G18" s="109">
        <v>50.4</v>
      </c>
      <c r="H18" s="109">
        <v>50.4</v>
      </c>
      <c r="I18" s="109">
        <v>50.6</v>
      </c>
      <c r="J18" s="109">
        <v>50.6</v>
      </c>
      <c r="K18" s="109">
        <v>50.6</v>
      </c>
      <c r="L18" s="109">
        <v>50.6</v>
      </c>
      <c r="M18" s="109">
        <v>50.6</v>
      </c>
      <c r="N18" s="109">
        <v>45.9</v>
      </c>
      <c r="O18" s="109">
        <v>45.9</v>
      </c>
      <c r="P18" s="109">
        <v>50.8</v>
      </c>
      <c r="Q18" s="168"/>
    </row>
    <row r="19" spans="1:18">
      <c r="A19" s="920" t="s">
        <v>173</v>
      </c>
      <c r="B19" s="536" t="s">
        <v>298</v>
      </c>
      <c r="C19" s="538"/>
      <c r="D19" s="109">
        <v>28.1</v>
      </c>
      <c r="E19" s="109"/>
      <c r="F19" s="109"/>
      <c r="G19" s="109"/>
      <c r="H19" s="109"/>
      <c r="I19" s="109">
        <v>61.689998626708999</v>
      </c>
      <c r="J19" s="109">
        <v>61.9939994812012</v>
      </c>
      <c r="K19" s="109">
        <v>62.073001861572301</v>
      </c>
      <c r="L19" s="109">
        <v>45.3</v>
      </c>
      <c r="M19" s="109">
        <v>45.3</v>
      </c>
      <c r="N19" s="109">
        <v>45.3</v>
      </c>
      <c r="O19" s="109">
        <v>45.3</v>
      </c>
      <c r="P19" s="109">
        <v>45.3</v>
      </c>
      <c r="Q19" s="168">
        <v>47.4</v>
      </c>
    </row>
    <row r="20" spans="1:18">
      <c r="A20" s="920"/>
      <c r="B20" s="536" t="s">
        <v>299</v>
      </c>
      <c r="C20" s="538"/>
      <c r="D20" s="109">
        <v>51.5</v>
      </c>
      <c r="E20" s="109"/>
      <c r="F20" s="109"/>
      <c r="G20" s="109"/>
      <c r="H20" s="109"/>
      <c r="I20" s="109">
        <v>75.279998779296903</v>
      </c>
      <c r="J20" s="109">
        <v>75.464996337890597</v>
      </c>
      <c r="K20" s="109">
        <v>75.737998962402301</v>
      </c>
      <c r="L20" s="109">
        <v>55</v>
      </c>
      <c r="M20" s="109">
        <v>55</v>
      </c>
      <c r="N20" s="109">
        <v>55</v>
      </c>
      <c r="O20" s="109">
        <v>55</v>
      </c>
      <c r="P20" s="109">
        <v>55</v>
      </c>
      <c r="Q20" s="168">
        <v>57.1</v>
      </c>
    </row>
    <row r="21" spans="1:18">
      <c r="A21" s="920"/>
      <c r="B21" s="536" t="s">
        <v>71</v>
      </c>
      <c r="C21" s="538"/>
      <c r="D21" s="109"/>
      <c r="E21" s="109"/>
      <c r="F21" s="109"/>
      <c r="G21" s="109"/>
      <c r="H21" s="109"/>
      <c r="I21" s="109">
        <v>68.225997924804702</v>
      </c>
      <c r="J21" s="109">
        <v>68.484001159667997</v>
      </c>
      <c r="K21" s="109">
        <v>68.668998718261705</v>
      </c>
      <c r="L21" s="109">
        <v>49.9</v>
      </c>
      <c r="M21" s="109">
        <v>49.9</v>
      </c>
      <c r="N21" s="109">
        <v>49.9</v>
      </c>
      <c r="O21" s="109">
        <v>49.9</v>
      </c>
      <c r="P21" s="109">
        <v>49.9</v>
      </c>
      <c r="Q21" s="168">
        <v>52</v>
      </c>
    </row>
    <row r="22" spans="1:18">
      <c r="A22" s="920" t="s">
        <v>174</v>
      </c>
      <c r="B22" s="536" t="s">
        <v>298</v>
      </c>
      <c r="C22" s="538">
        <v>88.800003051757798</v>
      </c>
      <c r="D22" s="109">
        <v>88.599998474121094</v>
      </c>
      <c r="E22" s="109">
        <v>88.400001525878906</v>
      </c>
      <c r="F22" s="109"/>
      <c r="G22" s="109"/>
      <c r="H22" s="109">
        <v>82.1</v>
      </c>
      <c r="I22" s="109">
        <v>84.915000915527301</v>
      </c>
      <c r="J22" s="109">
        <v>84.920997619628906</v>
      </c>
      <c r="K22" s="109">
        <v>71.80572072709829</v>
      </c>
      <c r="L22" s="109">
        <v>84.85</v>
      </c>
      <c r="M22" s="109"/>
      <c r="N22" s="109"/>
      <c r="O22" s="109">
        <v>75.013000000000005</v>
      </c>
      <c r="P22" s="109"/>
      <c r="Q22" s="168"/>
    </row>
    <row r="23" spans="1:18">
      <c r="A23" s="920"/>
      <c r="B23" s="536" t="s">
        <v>299</v>
      </c>
      <c r="C23" s="538">
        <v>91.800003051757798</v>
      </c>
      <c r="D23" s="109">
        <v>91.599998474121094</v>
      </c>
      <c r="E23" s="109">
        <v>91.400001525878906</v>
      </c>
      <c r="F23" s="109"/>
      <c r="G23" s="109"/>
      <c r="H23" s="109">
        <v>87.6</v>
      </c>
      <c r="I23" s="109">
        <v>90.299003601074205</v>
      </c>
      <c r="J23" s="109">
        <v>90.134002685546903</v>
      </c>
      <c r="K23" s="109">
        <v>92.689489919773479</v>
      </c>
      <c r="L23" s="109">
        <v>89.899000000000001</v>
      </c>
      <c r="M23" s="109"/>
      <c r="N23" s="109"/>
      <c r="O23" s="109">
        <v>81.557000000000002</v>
      </c>
      <c r="P23" s="109"/>
      <c r="Q23" s="168"/>
    </row>
    <row r="24" spans="1:18">
      <c r="A24" s="920"/>
      <c r="B24" s="536" t="s">
        <v>71</v>
      </c>
      <c r="C24" s="538">
        <v>90.300003051757798</v>
      </c>
      <c r="D24" s="109">
        <v>90.099998474121094</v>
      </c>
      <c r="E24" s="109">
        <v>89.900001525878906</v>
      </c>
      <c r="F24" s="109"/>
      <c r="G24" s="109"/>
      <c r="H24" s="109">
        <v>84.8</v>
      </c>
      <c r="I24" s="109">
        <v>87.588996887207003</v>
      </c>
      <c r="J24" s="109">
        <v>87.510002136230497</v>
      </c>
      <c r="K24" s="109">
        <v>81.971301517188948</v>
      </c>
      <c r="L24" s="109">
        <v>87.358999999999995</v>
      </c>
      <c r="M24" s="109"/>
      <c r="N24" s="109"/>
      <c r="O24" s="109">
        <v>68.88</v>
      </c>
      <c r="P24" s="109"/>
      <c r="Q24" s="168"/>
    </row>
    <row r="25" spans="1:18">
      <c r="A25" s="920" t="s">
        <v>175</v>
      </c>
      <c r="B25" s="536" t="s">
        <v>298</v>
      </c>
      <c r="C25" s="538">
        <v>84.900001525878906</v>
      </c>
      <c r="D25" s="109">
        <v>84.699996948242188</v>
      </c>
      <c r="E25" s="109">
        <v>84.599998474121094</v>
      </c>
      <c r="F25" s="109">
        <v>88.1</v>
      </c>
      <c r="G25" s="109"/>
      <c r="H25" s="109"/>
      <c r="I25" s="109">
        <v>74.245002746582003</v>
      </c>
      <c r="J25" s="109">
        <v>74.338996887207003</v>
      </c>
      <c r="K25" s="109">
        <v>74.367996215820298</v>
      </c>
      <c r="L25" s="109">
        <v>73.986999999999995</v>
      </c>
      <c r="M25" s="109">
        <v>64.7</v>
      </c>
      <c r="N25" s="109"/>
      <c r="O25" s="109"/>
      <c r="P25" s="109"/>
      <c r="Q25" s="168">
        <v>44.8</v>
      </c>
    </row>
    <row r="26" spans="1:18">
      <c r="A26" s="920"/>
      <c r="B26" s="536" t="s">
        <v>299</v>
      </c>
      <c r="C26" s="538">
        <v>80.300003051757813</v>
      </c>
      <c r="D26" s="109">
        <v>80.5</v>
      </c>
      <c r="E26" s="109">
        <v>80.599998474121094</v>
      </c>
      <c r="F26" s="109">
        <v>90.9</v>
      </c>
      <c r="G26" s="109"/>
      <c r="H26" s="109"/>
      <c r="I26" s="109">
        <v>82.569000244140597</v>
      </c>
      <c r="J26" s="109">
        <v>82.386001586914105</v>
      </c>
      <c r="K26" s="109">
        <v>82.625</v>
      </c>
      <c r="L26" s="109">
        <v>81.582999999999998</v>
      </c>
      <c r="M26" s="109">
        <v>74.5</v>
      </c>
      <c r="N26" s="109"/>
      <c r="O26" s="109"/>
      <c r="P26" s="109"/>
      <c r="Q26" s="168">
        <v>55.2</v>
      </c>
    </row>
    <row r="27" spans="1:18">
      <c r="A27" s="920"/>
      <c r="B27" s="536" t="s">
        <v>71</v>
      </c>
      <c r="C27" s="538"/>
      <c r="D27" s="109"/>
      <c r="E27" s="109">
        <v>82.599998474121094</v>
      </c>
      <c r="F27" s="109">
        <v>89.4</v>
      </c>
      <c r="G27" s="109"/>
      <c r="H27" s="109"/>
      <c r="I27" s="109">
        <v>78.342002868652301</v>
      </c>
      <c r="J27" s="109">
        <v>78.301002502441406</v>
      </c>
      <c r="K27" s="109">
        <v>78.434997558593807</v>
      </c>
      <c r="L27" s="109">
        <v>77.700999999999993</v>
      </c>
      <c r="M27" s="109">
        <v>69.3</v>
      </c>
      <c r="N27" s="109"/>
      <c r="O27" s="109"/>
      <c r="P27" s="109"/>
      <c r="Q27" s="168">
        <v>49.6</v>
      </c>
    </row>
    <row r="28" spans="1:18" ht="15" customHeight="1">
      <c r="A28" s="920" t="s">
        <v>176</v>
      </c>
      <c r="B28" s="536" t="s">
        <v>298</v>
      </c>
      <c r="C28" s="538">
        <v>43.6</v>
      </c>
      <c r="D28" s="109">
        <v>42.9</v>
      </c>
      <c r="E28" s="102">
        <v>43.4</v>
      </c>
      <c r="F28" s="102">
        <v>45.4</v>
      </c>
      <c r="G28" s="109">
        <v>45.3</v>
      </c>
      <c r="H28" s="109">
        <v>46.6</v>
      </c>
      <c r="I28" s="109">
        <v>45.5</v>
      </c>
      <c r="J28" s="109">
        <v>45.7</v>
      </c>
      <c r="K28" s="109">
        <v>45.5</v>
      </c>
      <c r="L28" s="117">
        <v>46.2</v>
      </c>
      <c r="M28" s="117">
        <v>45.3</v>
      </c>
      <c r="N28" s="117">
        <v>41.1</v>
      </c>
      <c r="O28" s="117">
        <v>43.3</v>
      </c>
      <c r="P28" s="117">
        <v>47.8</v>
      </c>
      <c r="Q28" s="180">
        <v>48.8</v>
      </c>
      <c r="R28" s="7"/>
    </row>
    <row r="29" spans="1:18">
      <c r="A29" s="920"/>
      <c r="B29" s="536" t="s">
        <v>299</v>
      </c>
      <c r="C29" s="538">
        <v>75.599999999999994</v>
      </c>
      <c r="D29" s="109">
        <v>74.8</v>
      </c>
      <c r="E29" s="109">
        <v>75</v>
      </c>
      <c r="F29" s="102">
        <v>75.099999999999994</v>
      </c>
      <c r="G29" s="102">
        <v>75.2</v>
      </c>
      <c r="H29" s="102">
        <v>74.8</v>
      </c>
      <c r="I29" s="109">
        <v>74.3</v>
      </c>
      <c r="J29" s="109">
        <v>74.3</v>
      </c>
      <c r="K29" s="109">
        <v>73.099999999999994</v>
      </c>
      <c r="L29" s="117">
        <v>73.099999999999994</v>
      </c>
      <c r="M29" s="117">
        <v>69.3</v>
      </c>
      <c r="N29" s="117">
        <v>65.3</v>
      </c>
      <c r="O29" s="117">
        <v>69.5</v>
      </c>
      <c r="P29" s="117">
        <v>70.2</v>
      </c>
      <c r="Q29" s="180">
        <v>69.2</v>
      </c>
    </row>
    <row r="30" spans="1:18">
      <c r="A30" s="920"/>
      <c r="B30" s="536" t="s">
        <v>71</v>
      </c>
      <c r="C30" s="538">
        <v>59.2</v>
      </c>
      <c r="D30" s="109">
        <v>58.5</v>
      </c>
      <c r="E30" s="109">
        <v>58.8</v>
      </c>
      <c r="F30" s="109">
        <v>59.9</v>
      </c>
      <c r="G30" s="109">
        <v>59.9</v>
      </c>
      <c r="H30" s="109">
        <v>60.4</v>
      </c>
      <c r="I30" s="109">
        <v>59.6</v>
      </c>
      <c r="J30" s="109">
        <v>59.6</v>
      </c>
      <c r="K30" s="109">
        <v>58.9</v>
      </c>
      <c r="L30" s="117">
        <v>59.3</v>
      </c>
      <c r="M30" s="117">
        <v>56.9</v>
      </c>
      <c r="N30" s="117">
        <v>52.8</v>
      </c>
      <c r="O30" s="117">
        <v>55.9</v>
      </c>
      <c r="P30" s="117">
        <v>58.6</v>
      </c>
      <c r="Q30" s="180">
        <v>58.6</v>
      </c>
    </row>
    <row r="31" spans="1:18">
      <c r="A31" s="920" t="s">
        <v>177</v>
      </c>
      <c r="B31" s="536" t="s">
        <v>298</v>
      </c>
      <c r="C31" s="538"/>
      <c r="D31" s="109"/>
      <c r="E31" s="109">
        <v>75.2</v>
      </c>
      <c r="F31" s="109">
        <v>75.2</v>
      </c>
      <c r="G31" s="109">
        <v>73.3</v>
      </c>
      <c r="H31" s="109">
        <v>73.3</v>
      </c>
      <c r="I31" s="109">
        <v>78.339996337890597</v>
      </c>
      <c r="J31" s="109">
        <v>78.310997009277301</v>
      </c>
      <c r="K31" s="109">
        <v>78.047996520996094</v>
      </c>
      <c r="L31" s="109">
        <v>85.4</v>
      </c>
      <c r="M31" s="109">
        <v>85.4</v>
      </c>
      <c r="N31" s="109"/>
      <c r="O31" s="109">
        <v>83.118783532930607</v>
      </c>
      <c r="P31" s="109"/>
      <c r="Q31" s="168"/>
    </row>
    <row r="32" spans="1:18">
      <c r="A32" s="920"/>
      <c r="B32" s="536" t="s">
        <v>299</v>
      </c>
      <c r="C32" s="538"/>
      <c r="D32" s="109"/>
      <c r="E32" s="109">
        <v>71.099999999999994</v>
      </c>
      <c r="F32" s="109">
        <v>71.099999999999994</v>
      </c>
      <c r="G32" s="109">
        <v>72.5</v>
      </c>
      <c r="H32" s="109">
        <v>72.5</v>
      </c>
      <c r="I32" s="109">
        <v>79.892997741699205</v>
      </c>
      <c r="J32" s="109">
        <v>79.698997497558594</v>
      </c>
      <c r="K32" s="109">
        <v>79.627998352050795</v>
      </c>
      <c r="L32" s="109">
        <v>88</v>
      </c>
      <c r="M32" s="109">
        <v>88</v>
      </c>
      <c r="N32" s="109"/>
      <c r="O32" s="109">
        <v>87.1</v>
      </c>
      <c r="P32" s="109"/>
      <c r="Q32" s="168"/>
    </row>
    <row r="33" spans="1:17">
      <c r="A33" s="920"/>
      <c r="B33" s="536" t="s">
        <v>71</v>
      </c>
      <c r="C33" s="538"/>
      <c r="D33" s="109"/>
      <c r="E33" s="109">
        <v>73.3</v>
      </c>
      <c r="F33" s="109">
        <v>73.3</v>
      </c>
      <c r="G33" s="109">
        <v>72.900000000000006</v>
      </c>
      <c r="H33" s="109">
        <v>72.900000000000006</v>
      </c>
      <c r="I33" s="109">
        <v>79.084999084472699</v>
      </c>
      <c r="J33" s="109">
        <v>78.977996826171903</v>
      </c>
      <c r="K33" s="109">
        <v>78.807998657226605</v>
      </c>
      <c r="L33" s="109">
        <v>88.6</v>
      </c>
      <c r="M33" s="109">
        <v>88.6</v>
      </c>
      <c r="N33" s="109"/>
      <c r="O33" s="109">
        <v>84.937995280123062</v>
      </c>
      <c r="P33" s="109"/>
      <c r="Q33" s="168"/>
    </row>
    <row r="34" spans="1:17">
      <c r="A34" s="920" t="s">
        <v>178</v>
      </c>
      <c r="B34" s="536" t="s">
        <v>298</v>
      </c>
      <c r="C34" s="538">
        <v>60.5</v>
      </c>
      <c r="D34" s="109">
        <v>60.700000762939453</v>
      </c>
      <c r="E34" s="109">
        <v>63.2</v>
      </c>
      <c r="F34" s="109">
        <v>58.5</v>
      </c>
      <c r="G34" s="109">
        <v>66.900000000000006</v>
      </c>
      <c r="H34" s="109"/>
      <c r="I34" s="109">
        <v>57.681999206542997</v>
      </c>
      <c r="J34" s="109">
        <v>58.082000732421903</v>
      </c>
      <c r="K34" s="109">
        <v>58.650001525878899</v>
      </c>
      <c r="L34" s="109">
        <v>57.552999999999997</v>
      </c>
      <c r="M34" s="109"/>
      <c r="N34" s="109"/>
      <c r="O34" s="109"/>
      <c r="P34" s="109"/>
      <c r="Q34" s="168"/>
    </row>
    <row r="35" spans="1:17">
      <c r="A35" s="920"/>
      <c r="B35" s="536" t="s">
        <v>299</v>
      </c>
      <c r="C35" s="538">
        <v>71.599998474121094</v>
      </c>
      <c r="D35" s="109">
        <v>71.699996948242188</v>
      </c>
      <c r="E35" s="109">
        <v>69.099999999999994</v>
      </c>
      <c r="F35" s="109">
        <v>65</v>
      </c>
      <c r="G35" s="109">
        <v>71.599999999999994</v>
      </c>
      <c r="H35" s="109"/>
      <c r="I35" s="109">
        <v>66.855003356933594</v>
      </c>
      <c r="J35" s="109">
        <v>67.082000732421903</v>
      </c>
      <c r="K35" s="109">
        <v>67.435997009277301</v>
      </c>
      <c r="L35" s="109">
        <v>64.216999999999999</v>
      </c>
      <c r="M35" s="109"/>
      <c r="N35" s="109"/>
      <c r="O35" s="109"/>
      <c r="P35" s="109"/>
      <c r="Q35" s="168"/>
    </row>
    <row r="36" spans="1:17">
      <c r="A36" s="920"/>
      <c r="B36" s="536" t="s">
        <v>71</v>
      </c>
      <c r="C36" s="538">
        <v>62.700000762939503</v>
      </c>
      <c r="D36" s="109">
        <v>61.400001525878899</v>
      </c>
      <c r="E36" s="109">
        <v>59.900001525878899</v>
      </c>
      <c r="F36" s="109">
        <v>61.5</v>
      </c>
      <c r="G36" s="109">
        <v>69.099999999999994</v>
      </c>
      <c r="H36" s="109"/>
      <c r="I36" s="109">
        <v>62.101001739502003</v>
      </c>
      <c r="J36" s="109">
        <v>62.423000335693402</v>
      </c>
      <c r="K36" s="109">
        <v>62.891998291015597</v>
      </c>
      <c r="L36" s="109">
        <v>60.765999999999998</v>
      </c>
      <c r="M36" s="109"/>
      <c r="N36" s="109"/>
      <c r="O36" s="109"/>
      <c r="P36" s="109"/>
      <c r="Q36" s="168"/>
    </row>
    <row r="37" spans="1:17">
      <c r="A37" s="920" t="s">
        <v>179</v>
      </c>
      <c r="B37" s="536" t="s">
        <v>298</v>
      </c>
      <c r="C37" s="538"/>
      <c r="D37" s="109">
        <v>61.9</v>
      </c>
      <c r="E37" s="109"/>
      <c r="F37" s="109"/>
      <c r="G37" s="102">
        <v>77.099999999999994</v>
      </c>
      <c r="H37" s="102">
        <v>76.099999999999994</v>
      </c>
      <c r="I37" s="102">
        <v>76.400000000000006</v>
      </c>
      <c r="J37" s="102">
        <v>75.900000000000006</v>
      </c>
      <c r="K37" s="102">
        <v>76.2</v>
      </c>
      <c r="L37" s="102">
        <v>73.5</v>
      </c>
      <c r="M37" s="102">
        <v>74.7</v>
      </c>
      <c r="N37" s="109"/>
      <c r="O37" s="109"/>
      <c r="P37" s="320">
        <v>61.3</v>
      </c>
      <c r="Q37" s="433">
        <v>63.3</v>
      </c>
    </row>
    <row r="38" spans="1:17">
      <c r="A38" s="920"/>
      <c r="B38" s="536" t="s">
        <v>299</v>
      </c>
      <c r="C38" s="538"/>
      <c r="D38" s="109">
        <v>68.3</v>
      </c>
      <c r="E38" s="109"/>
      <c r="F38" s="109"/>
      <c r="G38" s="102">
        <v>79.7</v>
      </c>
      <c r="H38" s="102">
        <v>81.5</v>
      </c>
      <c r="I38" s="102">
        <v>79.8</v>
      </c>
      <c r="J38" s="102">
        <v>79.599999999999994</v>
      </c>
      <c r="K38" s="102">
        <v>78.7</v>
      </c>
      <c r="L38" s="102">
        <v>76.900000000000006</v>
      </c>
      <c r="M38" s="102">
        <v>75.5</v>
      </c>
      <c r="N38" s="109"/>
      <c r="O38" s="109"/>
      <c r="P38" s="320">
        <v>65.5</v>
      </c>
      <c r="Q38" s="433">
        <v>67.099999999999994</v>
      </c>
    </row>
    <row r="39" spans="1:17">
      <c r="A39" s="920"/>
      <c r="B39" s="536" t="s">
        <v>71</v>
      </c>
      <c r="C39" s="538"/>
      <c r="D39" s="109">
        <v>65</v>
      </c>
      <c r="E39" s="109"/>
      <c r="F39" s="109"/>
      <c r="G39" s="102">
        <v>78.400000000000006</v>
      </c>
      <c r="H39" s="102">
        <v>78.7</v>
      </c>
      <c r="I39" s="102">
        <v>78.099999999999994</v>
      </c>
      <c r="J39" s="102">
        <v>77.7</v>
      </c>
      <c r="K39" s="102">
        <v>77.400000000000006</v>
      </c>
      <c r="L39" s="102">
        <v>75.099999999999994</v>
      </c>
      <c r="M39" s="102">
        <v>75.099999999999994</v>
      </c>
      <c r="N39" s="109"/>
      <c r="O39" s="109"/>
      <c r="P39" s="320">
        <v>63.3</v>
      </c>
      <c r="Q39" s="433">
        <v>65.099999999999994</v>
      </c>
    </row>
    <row r="40" spans="1:17" ht="15" customHeight="1">
      <c r="A40" s="920" t="s">
        <v>180</v>
      </c>
      <c r="B40" s="536" t="s">
        <v>298</v>
      </c>
      <c r="C40" s="538">
        <v>48.433084249232252</v>
      </c>
      <c r="D40" s="109">
        <v>49.01477680167617</v>
      </c>
      <c r="E40" s="109">
        <v>49.369157781991035</v>
      </c>
      <c r="F40" s="109">
        <v>50.389079077930411</v>
      </c>
      <c r="G40" s="109">
        <v>46.4</v>
      </c>
      <c r="H40" s="109">
        <v>47.6</v>
      </c>
      <c r="I40" s="109">
        <v>47.6</v>
      </c>
      <c r="J40" s="109">
        <v>48.5</v>
      </c>
      <c r="K40" s="109">
        <v>48.4</v>
      </c>
      <c r="L40" s="109">
        <v>48.5</v>
      </c>
      <c r="M40" s="109">
        <v>44.1</v>
      </c>
      <c r="N40" s="109">
        <v>45.4</v>
      </c>
      <c r="O40" s="109">
        <v>47.1</v>
      </c>
      <c r="P40" s="117">
        <v>49</v>
      </c>
      <c r="Q40" s="180">
        <v>49.8</v>
      </c>
    </row>
    <row r="41" spans="1:17">
      <c r="A41" s="920"/>
      <c r="B41" s="536" t="s">
        <v>299</v>
      </c>
      <c r="C41" s="538">
        <v>63.287953991311163</v>
      </c>
      <c r="D41" s="109">
        <v>62.751418176536397</v>
      </c>
      <c r="E41" s="109">
        <v>63.264929686990754</v>
      </c>
      <c r="F41" s="109">
        <v>63.388524873019811</v>
      </c>
      <c r="G41" s="102">
        <v>60.8</v>
      </c>
      <c r="H41" s="102">
        <v>62</v>
      </c>
      <c r="I41" s="102">
        <v>62.3</v>
      </c>
      <c r="J41" s="102">
        <v>62.7</v>
      </c>
      <c r="K41" s="102">
        <v>62.3</v>
      </c>
      <c r="L41" s="102">
        <v>62.5</v>
      </c>
      <c r="M41" s="102">
        <v>57.4</v>
      </c>
      <c r="N41" s="102">
        <v>59.1</v>
      </c>
      <c r="O41" s="102">
        <v>60.3</v>
      </c>
      <c r="P41" s="320">
        <v>61.4</v>
      </c>
      <c r="Q41" s="433">
        <v>61.7</v>
      </c>
    </row>
    <row r="42" spans="1:17" ht="15" customHeight="1">
      <c r="A42" s="920"/>
      <c r="B42" s="536" t="s">
        <v>71</v>
      </c>
      <c r="C42" s="538">
        <v>55.683837112622989</v>
      </c>
      <c r="D42" s="109">
        <v>55.734464836000001</v>
      </c>
      <c r="E42" s="109">
        <v>56.181032025815256</v>
      </c>
      <c r="F42" s="109">
        <v>56.774052172328602</v>
      </c>
      <c r="G42" s="109">
        <v>53.3</v>
      </c>
      <c r="H42" s="109">
        <v>54.6</v>
      </c>
      <c r="I42" s="109">
        <v>54.7</v>
      </c>
      <c r="J42" s="109">
        <v>55.4</v>
      </c>
      <c r="K42" s="109">
        <v>55.2</v>
      </c>
      <c r="L42" s="109">
        <v>55.3</v>
      </c>
      <c r="M42" s="109">
        <v>50.5</v>
      </c>
      <c r="N42" s="109">
        <v>52</v>
      </c>
      <c r="O42" s="109">
        <v>53.5</v>
      </c>
      <c r="P42" s="117">
        <v>55</v>
      </c>
      <c r="Q42" s="180">
        <v>55.6</v>
      </c>
    </row>
    <row r="43" spans="1:17">
      <c r="A43" s="920" t="s">
        <v>190</v>
      </c>
      <c r="B43" s="536" t="s">
        <v>298</v>
      </c>
      <c r="C43" s="538">
        <v>90</v>
      </c>
      <c r="D43" s="109">
        <v>89.900001525878906</v>
      </c>
      <c r="E43" s="109">
        <v>90</v>
      </c>
      <c r="F43" s="109"/>
      <c r="G43" s="109">
        <v>84</v>
      </c>
      <c r="H43" s="109"/>
      <c r="I43" s="109"/>
      <c r="J43" s="109"/>
      <c r="K43" s="109"/>
      <c r="L43" s="109"/>
      <c r="M43" s="109">
        <v>80.3</v>
      </c>
      <c r="N43" s="109">
        <v>80.3</v>
      </c>
      <c r="O43" s="109"/>
      <c r="P43" s="109"/>
      <c r="Q43" s="168">
        <v>67.400000000000006</v>
      </c>
    </row>
    <row r="44" spans="1:17">
      <c r="A44" s="920"/>
      <c r="B44" s="536" t="s">
        <v>299</v>
      </c>
      <c r="C44" s="538">
        <v>91.199996948242188</v>
      </c>
      <c r="D44" s="109">
        <v>91.199996948242188</v>
      </c>
      <c r="E44" s="109">
        <v>91.199996948242202</v>
      </c>
      <c r="F44" s="109"/>
      <c r="G44" s="109">
        <v>89.2</v>
      </c>
      <c r="H44" s="109"/>
      <c r="I44" s="109"/>
      <c r="J44" s="109"/>
      <c r="K44" s="109"/>
      <c r="L44" s="109"/>
      <c r="M44" s="109">
        <v>86.144853772045565</v>
      </c>
      <c r="N44" s="109">
        <v>86.144853772045565</v>
      </c>
      <c r="O44" s="109"/>
      <c r="P44" s="109"/>
      <c r="Q44" s="168">
        <v>79.599999999999994</v>
      </c>
    </row>
    <row r="45" spans="1:17">
      <c r="A45" s="920"/>
      <c r="B45" s="536" t="s">
        <v>71</v>
      </c>
      <c r="C45" s="538">
        <v>90.599998474121094</v>
      </c>
      <c r="D45" s="109">
        <v>90.599998474121094</v>
      </c>
      <c r="E45" s="109">
        <v>90.599998474121094</v>
      </c>
      <c r="F45" s="109"/>
      <c r="G45" s="102">
        <v>86.5</v>
      </c>
      <c r="H45" s="109"/>
      <c r="I45" s="109"/>
      <c r="J45" s="109"/>
      <c r="K45" s="109"/>
      <c r="L45" s="109"/>
      <c r="M45" s="102">
        <v>83.1</v>
      </c>
      <c r="N45" s="102">
        <v>83.1</v>
      </c>
      <c r="O45" s="102"/>
      <c r="P45" s="117"/>
      <c r="Q45" s="180">
        <v>73.2</v>
      </c>
    </row>
    <row r="46" spans="1:17">
      <c r="A46" s="920" t="s">
        <v>182</v>
      </c>
      <c r="B46" s="536" t="s">
        <v>298</v>
      </c>
      <c r="C46" s="538">
        <v>73.5</v>
      </c>
      <c r="D46" s="109">
        <v>73.400001525878906</v>
      </c>
      <c r="E46" s="109">
        <v>76.3</v>
      </c>
      <c r="F46" s="109">
        <v>76.3</v>
      </c>
      <c r="G46" s="109">
        <v>78.2</v>
      </c>
      <c r="H46" s="109"/>
      <c r="I46" s="109">
        <v>71.560997009277301</v>
      </c>
      <c r="J46" s="109">
        <v>56.5</v>
      </c>
      <c r="K46" s="109">
        <v>52.3</v>
      </c>
      <c r="L46" s="109">
        <v>52.4</v>
      </c>
      <c r="M46" s="109">
        <v>54.6</v>
      </c>
      <c r="N46" s="109">
        <v>54.2</v>
      </c>
      <c r="O46" s="109">
        <v>54</v>
      </c>
      <c r="P46" s="117">
        <v>56.4</v>
      </c>
      <c r="Q46" s="180">
        <v>57.4</v>
      </c>
    </row>
    <row r="47" spans="1:17">
      <c r="A47" s="920"/>
      <c r="B47" s="536" t="s">
        <v>299</v>
      </c>
      <c r="C47" s="538">
        <v>86.099998474121094</v>
      </c>
      <c r="D47" s="109">
        <v>86</v>
      </c>
      <c r="E47" s="109">
        <v>75.5</v>
      </c>
      <c r="F47" s="109">
        <v>75.5</v>
      </c>
      <c r="G47" s="109">
        <v>77.099999999999994</v>
      </c>
      <c r="H47" s="109"/>
      <c r="I47" s="109">
        <v>80.464996337890597</v>
      </c>
      <c r="J47" s="102">
        <v>69.5</v>
      </c>
      <c r="K47" s="102">
        <v>65.2</v>
      </c>
      <c r="L47" s="102">
        <v>67.5</v>
      </c>
      <c r="M47" s="102">
        <v>67.8</v>
      </c>
      <c r="N47" s="102">
        <v>66.3</v>
      </c>
      <c r="O47" s="102">
        <v>65.3</v>
      </c>
      <c r="P47" s="320">
        <v>67.8</v>
      </c>
      <c r="Q47" s="433">
        <v>69.2</v>
      </c>
    </row>
    <row r="48" spans="1:17">
      <c r="A48" s="920"/>
      <c r="B48" s="536" t="s">
        <v>71</v>
      </c>
      <c r="C48" s="538"/>
      <c r="D48" s="109"/>
      <c r="E48" s="109">
        <v>75.900000000000006</v>
      </c>
      <c r="F48" s="109"/>
      <c r="G48" s="109">
        <v>77.7</v>
      </c>
      <c r="H48" s="109"/>
      <c r="I48" s="109">
        <v>75.952003479003906</v>
      </c>
      <c r="J48" s="102">
        <v>62.7</v>
      </c>
      <c r="K48" s="102">
        <v>58.5</v>
      </c>
      <c r="L48" s="102">
        <v>59.5</v>
      </c>
      <c r="M48" s="102">
        <v>60.9</v>
      </c>
      <c r="N48" s="102">
        <v>60.1</v>
      </c>
      <c r="O48" s="102">
        <v>59.5</v>
      </c>
      <c r="P48" s="320">
        <v>62</v>
      </c>
      <c r="Q48" s="433">
        <v>63.2</v>
      </c>
    </row>
    <row r="49" spans="1:19">
      <c r="A49" s="920" t="s">
        <v>183</v>
      </c>
      <c r="B49" s="536" t="s">
        <v>298</v>
      </c>
      <c r="C49" s="538">
        <v>84.400001525878906</v>
      </c>
      <c r="D49" s="109">
        <v>84.5</v>
      </c>
      <c r="E49" s="109">
        <v>84.599998474121094</v>
      </c>
      <c r="F49" s="109"/>
      <c r="G49" s="109">
        <v>89.4</v>
      </c>
      <c r="H49" s="109"/>
      <c r="I49" s="109">
        <v>79.082000732421903</v>
      </c>
      <c r="J49" s="109">
        <v>79.261001586914105</v>
      </c>
      <c r="K49" s="109">
        <v>79.464996337890597</v>
      </c>
      <c r="L49" s="109">
        <v>34.4</v>
      </c>
      <c r="M49" s="109">
        <v>34.4</v>
      </c>
      <c r="N49" s="109">
        <v>33.6</v>
      </c>
      <c r="O49" s="109">
        <v>32.4</v>
      </c>
      <c r="P49" s="109">
        <v>34.299999999999997</v>
      </c>
      <c r="Q49" s="168">
        <v>36.799999999999997</v>
      </c>
    </row>
    <row r="50" spans="1:19">
      <c r="A50" s="920"/>
      <c r="B50" s="536" t="s">
        <v>299</v>
      </c>
      <c r="C50" s="538">
        <v>90.400001525878906</v>
      </c>
      <c r="D50" s="109">
        <v>90.5</v>
      </c>
      <c r="E50" s="109">
        <v>90.599998474121094</v>
      </c>
      <c r="F50" s="109"/>
      <c r="G50" s="109">
        <v>92.3</v>
      </c>
      <c r="H50" s="109"/>
      <c r="I50" s="109">
        <v>89.690002441406307</v>
      </c>
      <c r="J50" s="109">
        <v>89.674003601074205</v>
      </c>
      <c r="K50" s="109">
        <v>89.752998352050795</v>
      </c>
      <c r="L50" s="109">
        <v>52.7</v>
      </c>
      <c r="M50" s="109">
        <v>52.7</v>
      </c>
      <c r="N50" s="109">
        <v>52.2</v>
      </c>
      <c r="O50" s="109">
        <v>53.4</v>
      </c>
      <c r="P50" s="109">
        <v>55.6</v>
      </c>
      <c r="Q50" s="168">
        <v>60.6</v>
      </c>
    </row>
    <row r="51" spans="1:19" ht="15" thickBot="1">
      <c r="A51" s="921"/>
      <c r="B51" s="537" t="s">
        <v>71</v>
      </c>
      <c r="C51" s="539">
        <v>87.300003051757798</v>
      </c>
      <c r="D51" s="169">
        <v>87.400001525878906</v>
      </c>
      <c r="E51" s="169">
        <v>87.5</v>
      </c>
      <c r="F51" s="169"/>
      <c r="G51" s="169">
        <v>90.8</v>
      </c>
      <c r="H51" s="169"/>
      <c r="I51" s="169">
        <v>84.167999267578097</v>
      </c>
      <c r="J51" s="169">
        <v>84.260002136230497</v>
      </c>
      <c r="K51" s="169">
        <v>84.412002563476605</v>
      </c>
      <c r="L51" s="169">
        <v>42.8</v>
      </c>
      <c r="M51" s="169">
        <v>42.8</v>
      </c>
      <c r="N51" s="169">
        <v>42.3</v>
      </c>
      <c r="O51" s="169">
        <v>42.1</v>
      </c>
      <c r="P51" s="169">
        <v>44.1</v>
      </c>
      <c r="Q51" s="170">
        <v>47.6</v>
      </c>
    </row>
    <row r="52" spans="1:19">
      <c r="A52" s="137"/>
      <c r="B52" s="24"/>
      <c r="C52" s="24"/>
      <c r="D52" s="24"/>
      <c r="E52" s="24"/>
      <c r="F52" s="24"/>
      <c r="G52" s="24"/>
      <c r="H52" s="24"/>
      <c r="I52" s="24"/>
      <c r="J52" s="24"/>
      <c r="K52" s="24"/>
    </row>
    <row r="53" spans="1:19" ht="15" customHeight="1">
      <c r="A53" s="136" t="s">
        <v>185</v>
      </c>
      <c r="B53" s="24"/>
      <c r="C53" s="28"/>
      <c r="D53" s="28"/>
      <c r="E53" s="28"/>
      <c r="F53" s="28"/>
      <c r="G53" s="28"/>
      <c r="H53" s="28"/>
      <c r="I53" s="24"/>
      <c r="J53" s="24"/>
      <c r="K53" s="24"/>
    </row>
    <row r="54" spans="1:19">
      <c r="A54" s="142" t="s">
        <v>725</v>
      </c>
      <c r="B54" s="24"/>
      <c r="C54" s="24"/>
      <c r="D54" s="24"/>
      <c r="E54" s="24"/>
      <c r="F54" s="24"/>
      <c r="G54" s="24"/>
      <c r="H54" s="24"/>
      <c r="I54" s="24"/>
      <c r="J54" s="24"/>
      <c r="K54" s="24"/>
      <c r="L54" s="24"/>
      <c r="M54" s="24"/>
      <c r="N54" s="24"/>
      <c r="O54" s="24"/>
      <c r="P54" s="24"/>
      <c r="Q54" s="24"/>
      <c r="R54" s="24"/>
      <c r="S54" s="24"/>
    </row>
    <row r="56" spans="1:19" ht="32.549999999999997" customHeight="1">
      <c r="A56" s="874" t="s">
        <v>728</v>
      </c>
      <c r="B56" s="874"/>
      <c r="C56" s="874"/>
      <c r="D56" s="874"/>
      <c r="E56" s="874"/>
      <c r="F56" s="874"/>
      <c r="G56" s="874"/>
      <c r="H56" s="874"/>
      <c r="I56" s="874"/>
      <c r="J56" s="874"/>
      <c r="K56" s="874"/>
      <c r="L56" s="874"/>
      <c r="M56" s="874"/>
      <c r="N56" s="874"/>
      <c r="O56" s="874"/>
      <c r="P56" s="874"/>
      <c r="Q56" s="874"/>
    </row>
  </sheetData>
  <mergeCells count="17">
    <mergeCell ref="A19:A21"/>
    <mergeCell ref="A4:A6"/>
    <mergeCell ref="A7:A9"/>
    <mergeCell ref="A10:A12"/>
    <mergeCell ref="A13:A15"/>
    <mergeCell ref="A16:A18"/>
    <mergeCell ref="A22:A24"/>
    <mergeCell ref="A25:A27"/>
    <mergeCell ref="A28:A30"/>
    <mergeCell ref="A31:A33"/>
    <mergeCell ref="A56:Q56"/>
    <mergeCell ref="A46:A48"/>
    <mergeCell ref="A49:A51"/>
    <mergeCell ref="A40:A42"/>
    <mergeCell ref="A43:A45"/>
    <mergeCell ref="A37:A39"/>
    <mergeCell ref="A34:A36"/>
  </mergeCells>
  <hyperlinks>
    <hyperlink ref="S3" location="'TC4'!A1" display="Back to Content Page" xr:uid="{A68B2758-7185-4639-9DF0-DBA571E96161}"/>
  </hyperlinks>
  <pageMargins left="0.7" right="0.7" top="0.75" bottom="0.75" header="0.3" footer="0.3"/>
  <pageSetup paperSize="9" scale="54" orientation="landscape" r:id="rId1"/>
  <headerFooter>
    <oddFooter>&amp;C&amp;P</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W56"/>
  <sheetViews>
    <sheetView topLeftCell="C1" zoomScaleNormal="100" workbookViewId="0">
      <selection activeCell="W3" sqref="W3"/>
    </sheetView>
  </sheetViews>
  <sheetFormatPr defaultColWidth="9.21875" defaultRowHeight="14.4"/>
  <cols>
    <col min="1" max="1" width="33.77734375" customWidth="1"/>
    <col min="2" max="2" width="9" customWidth="1"/>
    <col min="3" max="16" width="6.77734375" customWidth="1"/>
  </cols>
  <sheetData>
    <row r="1" spans="1:23">
      <c r="A1" s="32" t="s">
        <v>729</v>
      </c>
      <c r="B1" s="11"/>
      <c r="C1" s="11"/>
      <c r="D1" s="11"/>
      <c r="E1" s="11"/>
      <c r="F1" s="11"/>
      <c r="G1" s="24"/>
      <c r="H1" s="24"/>
      <c r="I1" s="24"/>
      <c r="J1" s="24"/>
      <c r="K1" s="24"/>
      <c r="L1" s="24"/>
      <c r="M1" s="24"/>
      <c r="N1" s="24"/>
      <c r="O1" s="24"/>
      <c r="P1" s="11"/>
    </row>
    <row r="2" spans="1:23" ht="15" thickBot="1">
      <c r="A2" s="11"/>
      <c r="B2" s="11"/>
      <c r="C2" s="11"/>
      <c r="D2" s="11"/>
      <c r="E2" s="11"/>
      <c r="F2" s="11"/>
      <c r="G2" s="24"/>
      <c r="H2" s="24"/>
      <c r="I2" s="24"/>
      <c r="J2" s="24"/>
      <c r="K2" s="24"/>
      <c r="L2" s="24"/>
      <c r="M2" s="24"/>
      <c r="N2" s="24"/>
      <c r="O2" s="24"/>
      <c r="P2" s="11"/>
    </row>
    <row r="3" spans="1:23">
      <c r="A3" s="311" t="s">
        <v>187</v>
      </c>
      <c r="B3" s="535" t="s">
        <v>297</v>
      </c>
      <c r="C3" s="465">
        <v>2006</v>
      </c>
      <c r="D3" s="195">
        <v>2007</v>
      </c>
      <c r="E3" s="195">
        <v>2008</v>
      </c>
      <c r="F3" s="195">
        <v>2009</v>
      </c>
      <c r="G3" s="195">
        <v>2010</v>
      </c>
      <c r="H3" s="195">
        <v>2011</v>
      </c>
      <c r="I3" s="195">
        <v>2012</v>
      </c>
      <c r="J3" s="195">
        <v>2013</v>
      </c>
      <c r="K3" s="195">
        <v>2014</v>
      </c>
      <c r="L3" s="249">
        <v>2015</v>
      </c>
      <c r="M3" s="249">
        <v>2016</v>
      </c>
      <c r="N3" s="249">
        <v>2017</v>
      </c>
      <c r="O3" s="249">
        <v>2018</v>
      </c>
      <c r="P3" s="249">
        <v>2019</v>
      </c>
      <c r="Q3" s="249">
        <v>2020</v>
      </c>
      <c r="R3" s="249">
        <v>2021</v>
      </c>
      <c r="S3" s="249">
        <v>2022</v>
      </c>
      <c r="T3" s="249">
        <v>2023</v>
      </c>
      <c r="U3" s="167">
        <v>2024</v>
      </c>
      <c r="W3" s="856" t="s">
        <v>166</v>
      </c>
    </row>
    <row r="4" spans="1:23">
      <c r="A4" s="920" t="s">
        <v>167</v>
      </c>
      <c r="B4" s="600" t="s">
        <v>298</v>
      </c>
      <c r="C4" s="538">
        <v>7.3000001907348597</v>
      </c>
      <c r="D4" s="109">
        <v>7.1999998092651403</v>
      </c>
      <c r="E4" s="109">
        <v>10.8</v>
      </c>
      <c r="F4" s="109">
        <v>10.8</v>
      </c>
      <c r="G4" s="109">
        <v>10.9</v>
      </c>
      <c r="H4" s="109">
        <v>18.7</v>
      </c>
      <c r="I4" s="109">
        <v>18.7</v>
      </c>
      <c r="J4" s="109">
        <v>18.7</v>
      </c>
      <c r="K4" s="109">
        <v>24.9</v>
      </c>
      <c r="L4" s="328">
        <v>21.5</v>
      </c>
      <c r="M4" s="328">
        <v>21.5</v>
      </c>
      <c r="N4" s="328"/>
      <c r="O4" s="328">
        <v>30.558837776720299</v>
      </c>
      <c r="P4" s="328">
        <v>31.662419058169899</v>
      </c>
      <c r="Q4" s="328">
        <v>33.808819634888003</v>
      </c>
      <c r="R4" s="328">
        <v>33.922925286344302</v>
      </c>
      <c r="S4" s="328">
        <v>31.304549171868601</v>
      </c>
      <c r="T4" s="328">
        <v>33.217500570325697</v>
      </c>
      <c r="U4" s="168">
        <v>32.807567789113101</v>
      </c>
      <c r="W4" s="48"/>
    </row>
    <row r="5" spans="1:23">
      <c r="A5" s="920"/>
      <c r="B5" s="600" t="s">
        <v>299</v>
      </c>
      <c r="C5" s="538">
        <v>7.4000000953674299</v>
      </c>
      <c r="D5" s="109">
        <v>7.4000000953674299</v>
      </c>
      <c r="E5" s="109">
        <v>9.4</v>
      </c>
      <c r="F5" s="109">
        <v>9.4</v>
      </c>
      <c r="G5" s="109">
        <v>7.9</v>
      </c>
      <c r="H5" s="109">
        <v>14.7</v>
      </c>
      <c r="I5" s="109">
        <v>14.7</v>
      </c>
      <c r="J5" s="109">
        <v>14.7</v>
      </c>
      <c r="K5" s="109">
        <v>23.6</v>
      </c>
      <c r="L5" s="328">
        <v>18.100000000000001</v>
      </c>
      <c r="M5" s="328">
        <v>18.100000000000001</v>
      </c>
      <c r="N5" s="328"/>
      <c r="O5" s="328">
        <v>27.380531292069801</v>
      </c>
      <c r="P5" s="328">
        <v>28.6639727332993</v>
      </c>
      <c r="Q5" s="328">
        <v>30.434421612396498</v>
      </c>
      <c r="R5" s="328">
        <v>30.609080543958498</v>
      </c>
      <c r="S5" s="328">
        <v>28.9307653054247</v>
      </c>
      <c r="T5" s="328">
        <v>30.388357435935799</v>
      </c>
      <c r="U5" s="168">
        <v>30.0393340031295</v>
      </c>
    </row>
    <row r="6" spans="1:23">
      <c r="A6" s="920"/>
      <c r="B6" s="600" t="s">
        <v>202</v>
      </c>
      <c r="C6" s="538"/>
      <c r="D6" s="109"/>
      <c r="E6" s="109">
        <v>10.1</v>
      </c>
      <c r="F6" s="109">
        <v>10.1</v>
      </c>
      <c r="G6" s="109">
        <v>9.4</v>
      </c>
      <c r="H6" s="109">
        <v>16.8</v>
      </c>
      <c r="I6" s="109">
        <v>16.8</v>
      </c>
      <c r="J6" s="109">
        <v>16.8</v>
      </c>
      <c r="K6" s="109">
        <v>24.2</v>
      </c>
      <c r="L6" s="328">
        <v>19.899999999999999</v>
      </c>
      <c r="M6" s="328">
        <v>19.899999999999999</v>
      </c>
      <c r="N6" s="328"/>
      <c r="O6" s="328">
        <v>29.013679218205599</v>
      </c>
      <c r="P6" s="328">
        <v>30.2088468491282</v>
      </c>
      <c r="Q6" s="328">
        <v>32.181087071927202</v>
      </c>
      <c r="R6" s="328">
        <v>32.320725924689597</v>
      </c>
      <c r="S6" s="328">
        <v>30.1553364850786</v>
      </c>
      <c r="T6" s="328">
        <v>31.852860897997601</v>
      </c>
      <c r="U6" s="168">
        <v>31.4663526244194</v>
      </c>
      <c r="W6" s="48"/>
    </row>
    <row r="7" spans="1:23">
      <c r="A7" s="920" t="s">
        <v>168</v>
      </c>
      <c r="B7" s="600" t="s">
        <v>298</v>
      </c>
      <c r="C7" s="538">
        <v>19.7</v>
      </c>
      <c r="D7" s="109">
        <v>21.399999618530298</v>
      </c>
      <c r="E7" s="109">
        <v>31</v>
      </c>
      <c r="F7" s="109">
        <v>21.4</v>
      </c>
      <c r="G7" s="109">
        <v>21.4</v>
      </c>
      <c r="H7" s="109">
        <v>22.6</v>
      </c>
      <c r="I7" s="109">
        <v>21</v>
      </c>
      <c r="J7" s="109">
        <v>22.3</v>
      </c>
      <c r="K7" s="109">
        <v>22.3</v>
      </c>
      <c r="L7" s="328">
        <v>22.3</v>
      </c>
      <c r="M7" s="328">
        <v>18.899999999999999</v>
      </c>
      <c r="N7" s="328">
        <v>18.899999999999999</v>
      </c>
      <c r="O7" s="328">
        <v>18.899999999999999</v>
      </c>
      <c r="P7" s="328">
        <v>22.8</v>
      </c>
      <c r="Q7" s="354">
        <v>25.8</v>
      </c>
      <c r="R7" s="354">
        <v>27.9</v>
      </c>
      <c r="S7" s="354">
        <v>26.9</v>
      </c>
      <c r="T7" s="354">
        <v>27.6</v>
      </c>
      <c r="U7" s="191">
        <v>26.4</v>
      </c>
    </row>
    <row r="8" spans="1:23">
      <c r="A8" s="920"/>
      <c r="B8" s="600" t="s">
        <v>299</v>
      </c>
      <c r="C8" s="538">
        <v>15.343321752557401</v>
      </c>
      <c r="D8" s="109">
        <v>15.5</v>
      </c>
      <c r="E8" s="109">
        <v>21.8</v>
      </c>
      <c r="F8" s="109">
        <v>14.6</v>
      </c>
      <c r="G8" s="109">
        <v>14.6</v>
      </c>
      <c r="H8" s="109">
        <v>14.6</v>
      </c>
      <c r="I8" s="109">
        <v>17.7</v>
      </c>
      <c r="J8" s="109">
        <v>17.8</v>
      </c>
      <c r="K8" s="109">
        <v>17.8</v>
      </c>
      <c r="L8" s="328">
        <v>17.8</v>
      </c>
      <c r="M8" s="328">
        <v>16.3</v>
      </c>
      <c r="N8" s="328">
        <v>16.3</v>
      </c>
      <c r="O8" s="328">
        <v>16.3</v>
      </c>
      <c r="P8" s="328">
        <v>21.6</v>
      </c>
      <c r="Q8" s="328">
        <v>23.3</v>
      </c>
      <c r="R8" s="328">
        <v>24</v>
      </c>
      <c r="S8" s="328">
        <v>23.9</v>
      </c>
      <c r="T8" s="328">
        <v>24.2</v>
      </c>
      <c r="U8" s="168">
        <v>22.5</v>
      </c>
    </row>
    <row r="9" spans="1:23">
      <c r="A9" s="920"/>
      <c r="B9" s="600" t="s">
        <v>202</v>
      </c>
      <c r="C9" s="538">
        <v>17.5</v>
      </c>
      <c r="D9" s="109">
        <v>18.299999237060501</v>
      </c>
      <c r="E9" s="109">
        <v>26.1</v>
      </c>
      <c r="F9" s="109">
        <v>17.899999999999999</v>
      </c>
      <c r="G9" s="109">
        <v>17.899999999999999</v>
      </c>
      <c r="H9" s="109">
        <v>19.899999999999999</v>
      </c>
      <c r="I9" s="109">
        <v>17.700000762939499</v>
      </c>
      <c r="J9" s="109">
        <v>20</v>
      </c>
      <c r="K9" s="109">
        <v>20</v>
      </c>
      <c r="L9" s="328">
        <v>20</v>
      </c>
      <c r="M9" s="247">
        <v>17.600000000000001</v>
      </c>
      <c r="N9" s="247">
        <v>17.600000000000001</v>
      </c>
      <c r="O9" s="247">
        <v>17.600000000000001</v>
      </c>
      <c r="P9" s="247">
        <v>22.2</v>
      </c>
      <c r="Q9" s="354">
        <v>24.5</v>
      </c>
      <c r="R9" s="328">
        <v>26</v>
      </c>
      <c r="S9" s="328">
        <v>25.4</v>
      </c>
      <c r="T9" s="328">
        <v>25.9</v>
      </c>
      <c r="U9" s="168">
        <v>24.4</v>
      </c>
    </row>
    <row r="10" spans="1:23">
      <c r="A10" s="920" t="s">
        <v>188</v>
      </c>
      <c r="B10" s="600" t="s">
        <v>298</v>
      </c>
      <c r="C10" s="538"/>
      <c r="D10" s="109"/>
      <c r="E10" s="109"/>
      <c r="F10" s="109"/>
      <c r="G10" s="109"/>
      <c r="H10" s="109"/>
      <c r="I10" s="109"/>
      <c r="J10" s="109"/>
      <c r="K10" s="109">
        <v>10.4</v>
      </c>
      <c r="L10" s="328"/>
      <c r="M10" s="328"/>
      <c r="N10" s="328"/>
      <c r="O10" s="328"/>
      <c r="P10" s="328"/>
      <c r="Q10" s="328"/>
      <c r="R10" s="328">
        <v>6.5</v>
      </c>
      <c r="S10" s="328"/>
      <c r="T10" s="328"/>
      <c r="U10" s="168"/>
    </row>
    <row r="11" spans="1:23">
      <c r="A11" s="920"/>
      <c r="B11" s="600" t="s">
        <v>299</v>
      </c>
      <c r="C11" s="538"/>
      <c r="D11" s="109"/>
      <c r="E11" s="109"/>
      <c r="F11" s="109"/>
      <c r="G11" s="109"/>
      <c r="H11" s="109"/>
      <c r="I11" s="109"/>
      <c r="J11" s="109"/>
      <c r="K11" s="109">
        <v>6.7</v>
      </c>
      <c r="L11" s="328"/>
      <c r="M11" s="328"/>
      <c r="N11" s="328"/>
      <c r="O11" s="328"/>
      <c r="P11" s="328"/>
      <c r="Q11" s="328"/>
      <c r="R11" s="328">
        <v>5.4</v>
      </c>
      <c r="S11" s="328"/>
      <c r="T11" s="328"/>
      <c r="U11" s="168"/>
    </row>
    <row r="12" spans="1:23">
      <c r="A12" s="920"/>
      <c r="B12" s="600" t="s">
        <v>202</v>
      </c>
      <c r="C12" s="538"/>
      <c r="D12" s="109"/>
      <c r="E12" s="109"/>
      <c r="F12" s="109"/>
      <c r="G12" s="109"/>
      <c r="H12" s="109"/>
      <c r="I12" s="109"/>
      <c r="J12" s="109"/>
      <c r="K12" s="109">
        <v>8.1</v>
      </c>
      <c r="L12" s="328"/>
      <c r="M12" s="328"/>
      <c r="N12" s="328"/>
      <c r="O12" s="328"/>
      <c r="P12" s="328"/>
      <c r="Q12" s="328"/>
      <c r="R12" s="328">
        <v>5.9</v>
      </c>
      <c r="S12" s="328"/>
      <c r="T12" s="328"/>
      <c r="U12" s="168"/>
    </row>
    <row r="13" spans="1:23">
      <c r="A13" s="920" t="s">
        <v>189</v>
      </c>
      <c r="B13" s="600" t="s">
        <v>298</v>
      </c>
      <c r="C13" s="538">
        <v>7.5999999046325701</v>
      </c>
      <c r="D13" s="109">
        <v>7.5999999046325701</v>
      </c>
      <c r="E13" s="109">
        <v>7.5999999046325701</v>
      </c>
      <c r="F13" s="109">
        <v>7.6999998092651403</v>
      </c>
      <c r="G13" s="109">
        <v>7.5</v>
      </c>
      <c r="H13" s="109">
        <v>7.5</v>
      </c>
      <c r="I13" s="109">
        <v>7.5</v>
      </c>
      <c r="J13" s="109" t="s">
        <v>730</v>
      </c>
      <c r="K13" s="109"/>
      <c r="L13" s="328"/>
      <c r="M13" s="328"/>
      <c r="N13" s="328"/>
      <c r="O13" s="328"/>
      <c r="P13" s="328">
        <v>3.4039999999999999</v>
      </c>
      <c r="Q13" s="354">
        <v>1.1000000000000001</v>
      </c>
      <c r="R13" s="328"/>
      <c r="S13" s="328"/>
      <c r="T13" s="328"/>
      <c r="U13" s="168"/>
    </row>
    <row r="14" spans="1:23">
      <c r="A14" s="920"/>
      <c r="B14" s="600" t="s">
        <v>299</v>
      </c>
      <c r="C14" s="538">
        <v>6.8000001907348597</v>
      </c>
      <c r="D14" s="109">
        <v>6.8000001907348597</v>
      </c>
      <c r="E14" s="109">
        <v>6.8000001907348597</v>
      </c>
      <c r="F14" s="109">
        <v>6.8000001907348597</v>
      </c>
      <c r="G14" s="109">
        <v>6.8000001907348597</v>
      </c>
      <c r="H14" s="109">
        <v>6.8000001907348597</v>
      </c>
      <c r="I14" s="109">
        <v>6.8000001907348597</v>
      </c>
      <c r="J14" s="109" t="s">
        <v>730</v>
      </c>
      <c r="K14" s="109"/>
      <c r="L14" s="328"/>
      <c r="M14" s="328"/>
      <c r="N14" s="328"/>
      <c r="O14" s="328"/>
      <c r="P14" s="328">
        <v>5.0140000000000002</v>
      </c>
      <c r="Q14" s="328">
        <v>1.831</v>
      </c>
      <c r="R14" s="328"/>
      <c r="S14" s="328"/>
      <c r="T14" s="328"/>
      <c r="U14" s="168"/>
    </row>
    <row r="15" spans="1:23">
      <c r="A15" s="920"/>
      <c r="B15" s="600" t="s">
        <v>202</v>
      </c>
      <c r="C15" s="538">
        <v>7.1999998092651403</v>
      </c>
      <c r="D15" s="109">
        <v>7.1999998092651403</v>
      </c>
      <c r="E15" s="109">
        <v>7.1999998092651403</v>
      </c>
      <c r="F15" s="109">
        <v>7.3000001907348597</v>
      </c>
      <c r="G15" s="109">
        <v>7.1999998092651403</v>
      </c>
      <c r="H15" s="109">
        <v>7.1999998092651403</v>
      </c>
      <c r="I15" s="109">
        <v>7.1999998092651403</v>
      </c>
      <c r="J15" s="109" t="s">
        <v>730</v>
      </c>
      <c r="K15" s="109"/>
      <c r="L15" s="328"/>
      <c r="M15" s="328"/>
      <c r="N15" s="328"/>
      <c r="O15" s="328"/>
      <c r="P15" s="328">
        <v>4.2359999999999998</v>
      </c>
      <c r="Q15" s="328">
        <v>1.5</v>
      </c>
      <c r="R15" s="328"/>
      <c r="S15" s="328"/>
      <c r="T15" s="328"/>
      <c r="U15" s="168"/>
    </row>
    <row r="16" spans="1:23">
      <c r="A16" s="920" t="s">
        <v>172</v>
      </c>
      <c r="B16" s="600" t="s">
        <v>298</v>
      </c>
      <c r="C16" s="538"/>
      <c r="D16" s="109">
        <v>43.7</v>
      </c>
      <c r="E16" s="109">
        <v>43.7</v>
      </c>
      <c r="F16" s="109">
        <v>43.7</v>
      </c>
      <c r="G16" s="109">
        <v>46.3</v>
      </c>
      <c r="H16" s="109">
        <v>46.3</v>
      </c>
      <c r="I16" s="109">
        <v>46.3</v>
      </c>
      <c r="J16" s="109">
        <v>32.200000000000003</v>
      </c>
      <c r="K16" s="109">
        <v>32.200000000000003</v>
      </c>
      <c r="L16" s="328">
        <v>32.200000000000003</v>
      </c>
      <c r="M16" s="328">
        <v>24.8</v>
      </c>
      <c r="N16" s="328">
        <v>24.8</v>
      </c>
      <c r="O16" s="328">
        <v>24.8</v>
      </c>
      <c r="P16" s="328">
        <v>24.8</v>
      </c>
      <c r="Q16" s="328">
        <v>24.8</v>
      </c>
      <c r="R16" s="328">
        <v>33.9</v>
      </c>
      <c r="S16" s="328">
        <v>33.9</v>
      </c>
      <c r="T16" s="328">
        <v>37.6</v>
      </c>
      <c r="U16" s="168"/>
    </row>
    <row r="17" spans="1:23">
      <c r="A17" s="920"/>
      <c r="B17" s="600" t="s">
        <v>299</v>
      </c>
      <c r="C17" s="538"/>
      <c r="D17" s="109">
        <v>32.700000000000003</v>
      </c>
      <c r="E17" s="109">
        <v>32.700000000000003</v>
      </c>
      <c r="F17" s="109">
        <v>32.700000000000003</v>
      </c>
      <c r="G17" s="109">
        <v>34.4</v>
      </c>
      <c r="H17" s="109">
        <v>34.4</v>
      </c>
      <c r="I17" s="109">
        <v>34.4</v>
      </c>
      <c r="J17" s="109">
        <v>24.4</v>
      </c>
      <c r="K17" s="109">
        <v>24.4</v>
      </c>
      <c r="L17" s="328">
        <v>24.4</v>
      </c>
      <c r="M17" s="328">
        <v>21.2</v>
      </c>
      <c r="N17" s="328">
        <v>21.2</v>
      </c>
      <c r="O17" s="328">
        <v>21.2</v>
      </c>
      <c r="P17" s="328">
        <v>21.2</v>
      </c>
      <c r="Q17" s="328">
        <v>21.2</v>
      </c>
      <c r="R17" s="328">
        <v>32.700000000000003</v>
      </c>
      <c r="S17" s="328">
        <v>32.700000000000003</v>
      </c>
      <c r="T17" s="328">
        <v>33.1</v>
      </c>
      <c r="U17" s="168"/>
    </row>
    <row r="18" spans="1:23">
      <c r="A18" s="920"/>
      <c r="B18" s="600" t="s">
        <v>202</v>
      </c>
      <c r="C18" s="538"/>
      <c r="D18" s="109">
        <v>38</v>
      </c>
      <c r="E18" s="109">
        <v>38</v>
      </c>
      <c r="F18" s="109">
        <v>38</v>
      </c>
      <c r="G18" s="109">
        <v>40.6</v>
      </c>
      <c r="H18" s="109">
        <v>40.6</v>
      </c>
      <c r="I18" s="109">
        <v>40.6</v>
      </c>
      <c r="J18" s="109">
        <v>28.1</v>
      </c>
      <c r="K18" s="109">
        <v>28.1</v>
      </c>
      <c r="L18" s="328">
        <v>28.1</v>
      </c>
      <c r="M18" s="328">
        <v>23</v>
      </c>
      <c r="N18" s="328">
        <v>23</v>
      </c>
      <c r="O18" s="328">
        <v>23</v>
      </c>
      <c r="P18" s="328">
        <v>23</v>
      </c>
      <c r="Q18" s="328">
        <v>23</v>
      </c>
      <c r="R18" s="328">
        <v>33.299999999999997</v>
      </c>
      <c r="S18" s="328">
        <v>33.299999999999997</v>
      </c>
      <c r="T18" s="328">
        <v>35.4</v>
      </c>
      <c r="U18" s="168"/>
    </row>
    <row r="19" spans="1:23">
      <c r="A19" s="920" t="s">
        <v>173</v>
      </c>
      <c r="B19" s="600" t="s">
        <v>298</v>
      </c>
      <c r="C19" s="538"/>
      <c r="D19" s="109"/>
      <c r="E19" s="109">
        <v>12.4</v>
      </c>
      <c r="F19" s="109"/>
      <c r="G19" s="109"/>
      <c r="H19" s="109"/>
      <c r="I19" s="109"/>
      <c r="J19" s="109"/>
      <c r="K19" s="109"/>
      <c r="L19" s="328"/>
      <c r="M19" s="328"/>
      <c r="N19" s="328"/>
      <c r="O19" s="328"/>
      <c r="P19" s="328">
        <v>22.5</v>
      </c>
      <c r="Q19" s="328">
        <v>22.5</v>
      </c>
      <c r="R19" s="328">
        <v>22.5</v>
      </c>
      <c r="S19" s="328">
        <v>22.5</v>
      </c>
      <c r="T19" s="328">
        <v>22.5</v>
      </c>
      <c r="U19" s="168">
        <v>30.1</v>
      </c>
    </row>
    <row r="20" spans="1:23">
      <c r="A20" s="920"/>
      <c r="B20" s="600" t="s">
        <v>299</v>
      </c>
      <c r="C20" s="538"/>
      <c r="D20" s="109"/>
      <c r="E20" s="109">
        <v>12.9</v>
      </c>
      <c r="F20" s="109"/>
      <c r="G20" s="109"/>
      <c r="H20" s="109"/>
      <c r="I20" s="109"/>
      <c r="J20" s="109"/>
      <c r="K20" s="109"/>
      <c r="L20" s="328"/>
      <c r="M20" s="328"/>
      <c r="N20" s="328"/>
      <c r="O20" s="328"/>
      <c r="P20" s="328">
        <v>22.6</v>
      </c>
      <c r="Q20" s="328">
        <v>22.6</v>
      </c>
      <c r="R20" s="328">
        <v>22.6</v>
      </c>
      <c r="S20" s="328">
        <v>22.6</v>
      </c>
      <c r="T20" s="328">
        <v>22.6</v>
      </c>
      <c r="U20" s="168">
        <v>29.5</v>
      </c>
    </row>
    <row r="21" spans="1:23">
      <c r="A21" s="920"/>
      <c r="B21" s="600" t="s">
        <v>202</v>
      </c>
      <c r="C21" s="538"/>
      <c r="D21" s="109"/>
      <c r="E21" s="109">
        <v>25.3</v>
      </c>
      <c r="F21" s="109"/>
      <c r="G21" s="109"/>
      <c r="H21" s="109"/>
      <c r="I21" s="109"/>
      <c r="J21" s="109"/>
      <c r="K21" s="109"/>
      <c r="L21" s="328"/>
      <c r="M21" s="328"/>
      <c r="N21" s="328"/>
      <c r="O21" s="328"/>
      <c r="P21" s="328">
        <v>22.4</v>
      </c>
      <c r="Q21" s="328">
        <v>22.4</v>
      </c>
      <c r="R21" s="328">
        <v>22.4</v>
      </c>
      <c r="S21" s="328">
        <v>22.4</v>
      </c>
      <c r="T21" s="328">
        <v>22.4</v>
      </c>
      <c r="U21" s="168">
        <v>30.7</v>
      </c>
    </row>
    <row r="22" spans="1:23">
      <c r="A22" s="920" t="s">
        <v>174</v>
      </c>
      <c r="B22" s="600" t="s">
        <v>298</v>
      </c>
      <c r="C22" s="538">
        <v>4.1999998092651403</v>
      </c>
      <c r="D22" s="109">
        <v>5.0999999046325701</v>
      </c>
      <c r="E22" s="109">
        <v>5.4000000953674299</v>
      </c>
      <c r="F22" s="109">
        <v>5</v>
      </c>
      <c r="G22" s="109">
        <v>4.5999999046325701</v>
      </c>
      <c r="H22" s="109">
        <v>4.5999999046325701</v>
      </c>
      <c r="I22" s="109">
        <v>4.5999999046325701</v>
      </c>
      <c r="J22" s="109"/>
      <c r="K22" s="109"/>
      <c r="L22" s="328"/>
      <c r="M22" s="328"/>
      <c r="N22" s="328"/>
      <c r="O22" s="328">
        <v>4.0999999999999996</v>
      </c>
      <c r="P22" s="328">
        <v>1.8460000000000001</v>
      </c>
      <c r="Q22" s="328"/>
      <c r="R22" s="328"/>
      <c r="S22" s="328">
        <v>3.5</v>
      </c>
      <c r="T22" s="328"/>
      <c r="U22" s="168"/>
    </row>
    <row r="23" spans="1:23">
      <c r="A23" s="920"/>
      <c r="B23" s="600" t="s">
        <v>299</v>
      </c>
      <c r="C23" s="538">
        <v>2.0999999046325701</v>
      </c>
      <c r="D23" s="109">
        <v>3.0999999046325701</v>
      </c>
      <c r="E23" s="109">
        <v>3.2999999523162802</v>
      </c>
      <c r="F23" s="109">
        <v>2.9000000953674299</v>
      </c>
      <c r="G23" s="109">
        <v>2.5999999046325701</v>
      </c>
      <c r="H23" s="109">
        <v>2.5999999046325701</v>
      </c>
      <c r="I23" s="109">
        <v>2.7000000476837198</v>
      </c>
      <c r="J23" s="109"/>
      <c r="K23" s="109"/>
      <c r="L23" s="328"/>
      <c r="M23" s="328"/>
      <c r="N23" s="328"/>
      <c r="O23" s="328">
        <v>5.9</v>
      </c>
      <c r="P23" s="328">
        <v>1.673</v>
      </c>
      <c r="Q23" s="328"/>
      <c r="R23" s="328"/>
      <c r="S23" s="328">
        <v>2.9430000000000001</v>
      </c>
      <c r="T23" s="328"/>
      <c r="U23" s="168"/>
    </row>
    <row r="24" spans="1:23">
      <c r="A24" s="920"/>
      <c r="B24" s="600" t="s">
        <v>202</v>
      </c>
      <c r="C24" s="538">
        <v>3.2000000476837198</v>
      </c>
      <c r="D24" s="109">
        <v>4.0999999046325701</v>
      </c>
      <c r="E24" s="109">
        <v>4.3000001907348597</v>
      </c>
      <c r="F24" s="109">
        <v>3.9000000953674299</v>
      </c>
      <c r="G24" s="109">
        <v>3.5999999046325701</v>
      </c>
      <c r="H24" s="109">
        <v>3.5999999046325701</v>
      </c>
      <c r="I24" s="109">
        <v>3.5999999046325701</v>
      </c>
      <c r="J24" s="109"/>
      <c r="K24" s="109"/>
      <c r="L24" s="328"/>
      <c r="M24" s="328"/>
      <c r="N24" s="328"/>
      <c r="O24" s="328">
        <v>5.2</v>
      </c>
      <c r="P24" s="328">
        <v>1.758</v>
      </c>
      <c r="Q24" s="328"/>
      <c r="R24" s="328"/>
      <c r="S24" s="328">
        <v>3.2</v>
      </c>
      <c r="T24" s="328"/>
      <c r="U24" s="168"/>
    </row>
    <row r="25" spans="1:23">
      <c r="A25" s="920" t="s">
        <v>175</v>
      </c>
      <c r="B25" s="600" t="s">
        <v>298</v>
      </c>
      <c r="C25" s="538">
        <v>9</v>
      </c>
      <c r="D25" s="109">
        <v>8.6999998092651403</v>
      </c>
      <c r="E25" s="109">
        <v>8.6999998092651403</v>
      </c>
      <c r="F25" s="109">
        <v>8.6999998092651403</v>
      </c>
      <c r="G25" s="109">
        <v>8.8000001907348597</v>
      </c>
      <c r="H25" s="109">
        <v>8.8000001907348597</v>
      </c>
      <c r="I25" s="109">
        <v>8.8999996185302699</v>
      </c>
      <c r="J25" s="109">
        <v>7.9</v>
      </c>
      <c r="K25" s="109"/>
      <c r="L25" s="328"/>
      <c r="M25" s="328"/>
      <c r="N25" s="328"/>
      <c r="O25" s="328"/>
      <c r="P25" s="328">
        <v>6.617</v>
      </c>
      <c r="Q25" s="328">
        <v>1.1000000000000001</v>
      </c>
      <c r="R25" s="328"/>
      <c r="S25" s="328"/>
      <c r="T25" s="328"/>
      <c r="U25" s="168">
        <v>18</v>
      </c>
    </row>
    <row r="26" spans="1:23">
      <c r="A26" s="920"/>
      <c r="B26" s="600" t="s">
        <v>299</v>
      </c>
      <c r="C26" s="538">
        <v>6.5999999046325701</v>
      </c>
      <c r="D26" s="109">
        <v>6.4000000953674299</v>
      </c>
      <c r="E26" s="109">
        <v>6.1999998092651403</v>
      </c>
      <c r="F26" s="109">
        <v>6.1999998092651403</v>
      </c>
      <c r="G26" s="109">
        <v>6.3000001907348597</v>
      </c>
      <c r="H26" s="109">
        <v>6.3000001907348597</v>
      </c>
      <c r="I26" s="109">
        <v>6.3000001907348597</v>
      </c>
      <c r="J26" s="109">
        <v>5.3</v>
      </c>
      <c r="K26" s="109"/>
      <c r="L26" s="328"/>
      <c r="M26" s="328"/>
      <c r="N26" s="328"/>
      <c r="O26" s="328"/>
      <c r="P26" s="328">
        <v>4.7359999999999998</v>
      </c>
      <c r="Q26" s="328">
        <v>0.8</v>
      </c>
      <c r="R26" s="328"/>
      <c r="S26" s="328"/>
      <c r="T26" s="328"/>
      <c r="U26" s="168">
        <v>12.9</v>
      </c>
    </row>
    <row r="27" spans="1:23">
      <c r="A27" s="920"/>
      <c r="B27" s="600" t="s">
        <v>202</v>
      </c>
      <c r="C27" s="538">
        <v>7.8000001907348597</v>
      </c>
      <c r="D27" s="109">
        <v>7.5999999046325701</v>
      </c>
      <c r="E27" s="109">
        <v>7.5</v>
      </c>
      <c r="F27" s="109">
        <v>7.5</v>
      </c>
      <c r="G27" s="109">
        <v>7.5999999046325701</v>
      </c>
      <c r="H27" s="109">
        <v>7.5999999046325701</v>
      </c>
      <c r="I27" s="109">
        <v>7.5999999046325701</v>
      </c>
      <c r="J27" s="109">
        <v>6.6</v>
      </c>
      <c r="K27" s="109"/>
      <c r="L27" s="328"/>
      <c r="M27" s="328"/>
      <c r="N27" s="328"/>
      <c r="O27" s="328"/>
      <c r="P27" s="328">
        <v>5.6529999999999996</v>
      </c>
      <c r="Q27" s="328">
        <v>0.9</v>
      </c>
      <c r="R27" s="328"/>
      <c r="S27" s="328"/>
      <c r="T27" s="328"/>
      <c r="U27" s="168">
        <v>15.4</v>
      </c>
    </row>
    <row r="28" spans="1:23" ht="15" customHeight="1">
      <c r="A28" s="920" t="s">
        <v>176</v>
      </c>
      <c r="B28" s="600" t="s">
        <v>298</v>
      </c>
      <c r="C28" s="538">
        <v>15.5</v>
      </c>
      <c r="D28" s="109">
        <v>14.4</v>
      </c>
      <c r="E28" s="109">
        <v>12.6</v>
      </c>
      <c r="F28" s="109">
        <v>12.3</v>
      </c>
      <c r="G28" s="109">
        <v>12.9</v>
      </c>
      <c r="H28" s="109">
        <v>12.4</v>
      </c>
      <c r="I28" s="109">
        <v>12.7</v>
      </c>
      <c r="J28" s="109">
        <v>12.2</v>
      </c>
      <c r="K28" s="109">
        <v>11.4</v>
      </c>
      <c r="L28" s="328">
        <v>11.6</v>
      </c>
      <c r="M28" s="328">
        <v>11.2</v>
      </c>
      <c r="N28" s="328">
        <v>10.7</v>
      </c>
      <c r="O28" s="328">
        <v>10.1</v>
      </c>
      <c r="P28" s="328">
        <v>10.199999999999999</v>
      </c>
      <c r="Q28" s="328">
        <v>11.1</v>
      </c>
      <c r="R28" s="328">
        <v>10.6</v>
      </c>
      <c r="S28" s="328">
        <v>10.1</v>
      </c>
      <c r="T28" s="328">
        <v>8.6999999999999993</v>
      </c>
      <c r="U28" s="168">
        <v>8.3000000000000007</v>
      </c>
      <c r="V28" s="7"/>
      <c r="W28" s="7"/>
    </row>
    <row r="29" spans="1:23">
      <c r="A29" s="920"/>
      <c r="B29" s="600" t="s">
        <v>299</v>
      </c>
      <c r="C29" s="538">
        <v>5.4</v>
      </c>
      <c r="D29" s="109">
        <v>5.2</v>
      </c>
      <c r="E29" s="109">
        <v>4</v>
      </c>
      <c r="F29" s="109">
        <v>4.3</v>
      </c>
      <c r="G29" s="109">
        <v>4.5</v>
      </c>
      <c r="H29" s="109">
        <v>5</v>
      </c>
      <c r="I29" s="109">
        <v>5.2</v>
      </c>
      <c r="J29" s="109">
        <v>5.3</v>
      </c>
      <c r="K29" s="109">
        <v>5.5</v>
      </c>
      <c r="L29" s="328">
        <v>5.5</v>
      </c>
      <c r="M29" s="328">
        <v>4.8</v>
      </c>
      <c r="N29" s="328">
        <v>4.8</v>
      </c>
      <c r="O29" s="328">
        <v>4.7</v>
      </c>
      <c r="P29" s="328">
        <v>4.4000000000000004</v>
      </c>
      <c r="Q29" s="328">
        <v>7.8</v>
      </c>
      <c r="R29" s="328">
        <v>8.1</v>
      </c>
      <c r="S29" s="328">
        <v>6</v>
      </c>
      <c r="T29" s="328">
        <v>4.5999999999999996</v>
      </c>
      <c r="U29" s="168">
        <v>4.2</v>
      </c>
    </row>
    <row r="30" spans="1:23">
      <c r="A30" s="920"/>
      <c r="B30" s="600" t="s">
        <v>202</v>
      </c>
      <c r="C30" s="538">
        <v>9</v>
      </c>
      <c r="D30" s="109">
        <v>8.5</v>
      </c>
      <c r="E30" s="109">
        <v>7.2</v>
      </c>
      <c r="F30" s="109">
        <v>7.3</v>
      </c>
      <c r="G30" s="109">
        <v>7.6</v>
      </c>
      <c r="H30" s="109">
        <v>7.8</v>
      </c>
      <c r="I30" s="109">
        <v>8</v>
      </c>
      <c r="J30" s="109">
        <v>8</v>
      </c>
      <c r="K30" s="109">
        <v>7.8</v>
      </c>
      <c r="L30" s="328">
        <v>7.9</v>
      </c>
      <c r="M30" s="328">
        <v>7.3</v>
      </c>
      <c r="N30" s="328">
        <v>7.1</v>
      </c>
      <c r="O30" s="328">
        <v>6.9</v>
      </c>
      <c r="P30" s="328">
        <v>6.7</v>
      </c>
      <c r="Q30" s="328">
        <v>9.1999999999999993</v>
      </c>
      <c r="R30" s="328">
        <v>9.1</v>
      </c>
      <c r="S30" s="328">
        <v>7.7</v>
      </c>
      <c r="T30" s="328">
        <v>6.4</v>
      </c>
      <c r="U30" s="168">
        <v>6</v>
      </c>
    </row>
    <row r="31" spans="1:23">
      <c r="A31" s="920" t="s">
        <v>177</v>
      </c>
      <c r="B31" s="600" t="s">
        <v>298</v>
      </c>
      <c r="C31" s="538"/>
      <c r="D31" s="109"/>
      <c r="E31" s="109">
        <v>5.0999999999999996</v>
      </c>
      <c r="F31" s="109">
        <v>5.0999999999999996</v>
      </c>
      <c r="G31" s="109"/>
      <c r="H31" s="109"/>
      <c r="I31" s="109">
        <v>9.6999999999999993</v>
      </c>
      <c r="J31" s="109">
        <v>9.6999999999999993</v>
      </c>
      <c r="K31" s="109">
        <v>5.7</v>
      </c>
      <c r="L31" s="328">
        <v>5.7</v>
      </c>
      <c r="M31" s="328"/>
      <c r="N31" s="328"/>
      <c r="O31" s="328"/>
      <c r="P31" s="328">
        <v>11.3</v>
      </c>
      <c r="Q31" s="328">
        <v>11.3</v>
      </c>
      <c r="R31" s="328"/>
      <c r="S31" s="328">
        <v>10.998929302089856</v>
      </c>
      <c r="T31" s="328"/>
      <c r="U31" s="168"/>
    </row>
    <row r="32" spans="1:23">
      <c r="A32" s="920"/>
      <c r="B32" s="600" t="s">
        <v>299</v>
      </c>
      <c r="C32" s="538"/>
      <c r="D32" s="109"/>
      <c r="E32" s="109">
        <v>4.0999999999999996</v>
      </c>
      <c r="F32" s="109">
        <v>4.0999999999999996</v>
      </c>
      <c r="G32" s="109"/>
      <c r="H32" s="109"/>
      <c r="I32" s="109">
        <v>6.2</v>
      </c>
      <c r="J32" s="109">
        <v>6.2</v>
      </c>
      <c r="K32" s="109">
        <v>4.4000000000000004</v>
      </c>
      <c r="L32" s="328">
        <v>4.4000000000000004</v>
      </c>
      <c r="M32" s="328"/>
      <c r="N32" s="328"/>
      <c r="O32" s="328"/>
      <c r="P32" s="328">
        <v>7.7</v>
      </c>
      <c r="Q32" s="328">
        <v>7.7</v>
      </c>
      <c r="R32" s="328"/>
      <c r="S32" s="328">
        <v>8.0044552677603207</v>
      </c>
      <c r="T32" s="328"/>
      <c r="U32" s="168"/>
    </row>
    <row r="33" spans="1:21">
      <c r="A33" s="920"/>
      <c r="B33" s="600" t="s">
        <v>202</v>
      </c>
      <c r="C33" s="538"/>
      <c r="D33" s="109"/>
      <c r="E33" s="109">
        <v>4.5999999999999996</v>
      </c>
      <c r="F33" s="109">
        <v>4.5999999999999996</v>
      </c>
      <c r="G33" s="109"/>
      <c r="H33" s="109"/>
      <c r="I33" s="109">
        <v>8.1</v>
      </c>
      <c r="J33" s="109">
        <v>8.1</v>
      </c>
      <c r="K33" s="109">
        <v>5.0999999999999996</v>
      </c>
      <c r="L33" s="328">
        <v>5.0999999999999996</v>
      </c>
      <c r="M33" s="328"/>
      <c r="N33" s="328"/>
      <c r="O33" s="328"/>
      <c r="P33" s="328">
        <v>9.6</v>
      </c>
      <c r="Q33" s="328">
        <v>9.6</v>
      </c>
      <c r="R33" s="328"/>
      <c r="S33" s="328">
        <v>9.5832052552195996</v>
      </c>
      <c r="T33" s="328"/>
      <c r="U33" s="168"/>
    </row>
    <row r="34" spans="1:21">
      <c r="A34" s="920" t="s">
        <v>178</v>
      </c>
      <c r="B34" s="600" t="s">
        <v>298</v>
      </c>
      <c r="C34" s="538">
        <v>24.200000762939499</v>
      </c>
      <c r="D34" s="109">
        <v>21.5</v>
      </c>
      <c r="E34" s="109">
        <v>43.031331572200003</v>
      </c>
      <c r="F34" s="109">
        <v>33.299999237060497</v>
      </c>
      <c r="G34" s="109">
        <v>23.799999237060501</v>
      </c>
      <c r="H34" s="109">
        <v>21.799999237060501</v>
      </c>
      <c r="I34" s="109">
        <v>22.9</v>
      </c>
      <c r="J34" s="109">
        <v>33.1</v>
      </c>
      <c r="K34" s="109">
        <v>31.7</v>
      </c>
      <c r="L34" s="328"/>
      <c r="M34" s="328"/>
      <c r="N34" s="328"/>
      <c r="O34" s="328"/>
      <c r="P34" s="328">
        <v>19.686</v>
      </c>
      <c r="Q34" s="328"/>
      <c r="R34" s="328"/>
      <c r="S34" s="328"/>
      <c r="T34" s="328"/>
      <c r="U34" s="168"/>
    </row>
    <row r="35" spans="1:21">
      <c r="A35" s="920"/>
      <c r="B35" s="600" t="s">
        <v>299</v>
      </c>
      <c r="C35" s="538">
        <v>19.799999237060501</v>
      </c>
      <c r="D35" s="109">
        <v>17.5</v>
      </c>
      <c r="E35" s="109">
        <v>37.582884034899998</v>
      </c>
      <c r="F35" s="109">
        <v>26.299999237060501</v>
      </c>
      <c r="G35" s="109">
        <v>20.5</v>
      </c>
      <c r="H35" s="109">
        <v>18</v>
      </c>
      <c r="I35" s="109">
        <v>31.8</v>
      </c>
      <c r="J35" s="109">
        <v>25.8</v>
      </c>
      <c r="K35" s="109">
        <v>24.3</v>
      </c>
      <c r="L35" s="328"/>
      <c r="M35" s="328"/>
      <c r="N35" s="328"/>
      <c r="O35" s="328"/>
      <c r="P35" s="328">
        <v>20.846</v>
      </c>
      <c r="Q35" s="328"/>
      <c r="R35" s="328"/>
      <c r="S35" s="328"/>
      <c r="T35" s="328"/>
      <c r="U35" s="168"/>
    </row>
    <row r="36" spans="1:21">
      <c r="A36" s="920"/>
      <c r="B36" s="600" t="s">
        <v>202</v>
      </c>
      <c r="C36" s="538">
        <v>21.899999618530298</v>
      </c>
      <c r="D36" s="109">
        <v>19.399999618530298</v>
      </c>
      <c r="E36" s="109">
        <v>51.2</v>
      </c>
      <c r="F36" s="109">
        <v>29.700000762939499</v>
      </c>
      <c r="G36" s="109">
        <v>22.100000381469702</v>
      </c>
      <c r="H36" s="109">
        <v>19.799999237060501</v>
      </c>
      <c r="I36" s="109">
        <v>27.4</v>
      </c>
      <c r="J36" s="109">
        <v>29.6</v>
      </c>
      <c r="K36" s="109">
        <v>28.1</v>
      </c>
      <c r="L36" s="328"/>
      <c r="M36" s="328"/>
      <c r="N36" s="328"/>
      <c r="O36" s="328"/>
      <c r="P36" s="328">
        <v>20.273</v>
      </c>
      <c r="Q36" s="328"/>
      <c r="R36" s="328"/>
      <c r="S36" s="328"/>
      <c r="T36" s="328"/>
      <c r="U36" s="168"/>
    </row>
    <row r="37" spans="1:21">
      <c r="A37" s="920" t="s">
        <v>179</v>
      </c>
      <c r="B37" s="600" t="s">
        <v>298</v>
      </c>
      <c r="C37" s="538"/>
      <c r="D37" s="109"/>
      <c r="E37" s="109"/>
      <c r="F37" s="109"/>
      <c r="G37" s="109"/>
      <c r="H37" s="109">
        <v>4.5</v>
      </c>
      <c r="I37" s="109"/>
      <c r="J37" s="109"/>
      <c r="K37" s="109">
        <v>3.9</v>
      </c>
      <c r="L37" s="109">
        <v>4.8</v>
      </c>
      <c r="M37" s="109">
        <v>4.2</v>
      </c>
      <c r="N37" s="109">
        <v>3.7</v>
      </c>
      <c r="O37" s="109">
        <v>3.1</v>
      </c>
      <c r="P37" s="109">
        <v>2.7</v>
      </c>
      <c r="Q37" s="109">
        <v>3.6</v>
      </c>
      <c r="R37" s="328"/>
      <c r="S37" s="328"/>
      <c r="T37" s="328">
        <v>2.4</v>
      </c>
      <c r="U37" s="168">
        <v>2.8</v>
      </c>
    </row>
    <row r="38" spans="1:21">
      <c r="A38" s="920"/>
      <c r="B38" s="600" t="s">
        <v>299</v>
      </c>
      <c r="C38" s="538"/>
      <c r="D38" s="109"/>
      <c r="E38" s="109"/>
      <c r="F38" s="109"/>
      <c r="G38" s="109"/>
      <c r="H38" s="109">
        <v>3.8</v>
      </c>
      <c r="I38" s="109"/>
      <c r="J38" s="109"/>
      <c r="K38" s="109">
        <v>3.8</v>
      </c>
      <c r="L38" s="109">
        <v>3.5</v>
      </c>
      <c r="M38" s="109">
        <v>3.7</v>
      </c>
      <c r="N38" s="109">
        <v>3.7</v>
      </c>
      <c r="O38" s="109">
        <v>4</v>
      </c>
      <c r="P38" s="109">
        <v>3.2</v>
      </c>
      <c r="Q38" s="109">
        <v>5.0999999999999996</v>
      </c>
      <c r="R38" s="328"/>
      <c r="S38" s="328"/>
      <c r="T38" s="328">
        <v>3.54</v>
      </c>
      <c r="U38" s="168">
        <v>2.4</v>
      </c>
    </row>
    <row r="39" spans="1:21">
      <c r="A39" s="920"/>
      <c r="B39" s="600" t="s">
        <v>202</v>
      </c>
      <c r="C39" s="538"/>
      <c r="D39" s="109"/>
      <c r="E39" s="109"/>
      <c r="F39" s="109"/>
      <c r="G39" s="109"/>
      <c r="H39" s="109">
        <v>4.0999999999999996</v>
      </c>
      <c r="I39" s="109"/>
      <c r="J39" s="109"/>
      <c r="K39" s="109">
        <v>3.8</v>
      </c>
      <c r="L39" s="109">
        <v>4.2</v>
      </c>
      <c r="M39" s="109">
        <v>4</v>
      </c>
      <c r="N39" s="109">
        <v>3.7</v>
      </c>
      <c r="O39" s="109">
        <v>3.5</v>
      </c>
      <c r="P39" s="109">
        <v>3</v>
      </c>
      <c r="Q39" s="109">
        <v>4.3</v>
      </c>
      <c r="R39" s="328"/>
      <c r="S39" s="328"/>
      <c r="T39" s="328">
        <v>2.9</v>
      </c>
      <c r="U39" s="168">
        <v>2.6</v>
      </c>
    </row>
    <row r="40" spans="1:21">
      <c r="A40" s="920" t="s">
        <v>180</v>
      </c>
      <c r="B40" s="600" t="s">
        <v>298</v>
      </c>
      <c r="C40" s="538">
        <v>27.1</v>
      </c>
      <c r="D40" s="109">
        <v>26.4</v>
      </c>
      <c r="E40" s="109">
        <v>25.753580535810066</v>
      </c>
      <c r="F40" s="109">
        <v>25.539366449111601</v>
      </c>
      <c r="G40" s="109">
        <v>26.992626863851605</v>
      </c>
      <c r="H40" s="109">
        <v>27.199783921235682</v>
      </c>
      <c r="I40" s="109">
        <v>27.054372701434261</v>
      </c>
      <c r="J40" s="109">
        <v>26.51876866786332</v>
      </c>
      <c r="K40" s="109">
        <v>27.016403710977727</v>
      </c>
      <c r="L40" s="328">
        <v>27.522242700958511</v>
      </c>
      <c r="M40" s="328">
        <v>28.942369776807681</v>
      </c>
      <c r="N40" s="328">
        <v>29.392472146199349</v>
      </c>
      <c r="O40" s="328">
        <v>29.031018335950876</v>
      </c>
      <c r="P40" s="328">
        <v>30.481792014496939</v>
      </c>
      <c r="Q40" s="328">
        <v>31.003176973367918</v>
      </c>
      <c r="R40" s="328">
        <v>36.319692441636427</v>
      </c>
      <c r="S40" s="328">
        <v>35.396951762646317</v>
      </c>
      <c r="T40" s="328">
        <v>34.6</v>
      </c>
      <c r="U40" s="168"/>
    </row>
    <row r="41" spans="1:21">
      <c r="A41" s="920"/>
      <c r="B41" s="600" t="s">
        <v>299</v>
      </c>
      <c r="C41" s="538">
        <v>18.600000000000001</v>
      </c>
      <c r="D41" s="109">
        <v>18.8</v>
      </c>
      <c r="E41" s="109">
        <v>19.693327553716667</v>
      </c>
      <c r="F41" s="109">
        <v>21.889590434345358</v>
      </c>
      <c r="G41" s="109">
        <v>22.838871867784903</v>
      </c>
      <c r="H41" s="109">
        <v>22.559879358502911</v>
      </c>
      <c r="I41" s="109">
        <v>22.843451976696365</v>
      </c>
      <c r="J41" s="109">
        <v>22.95214254037376</v>
      </c>
      <c r="K41" s="109">
        <v>23.145075703709313</v>
      </c>
      <c r="L41" s="328">
        <v>23.196939164100609</v>
      </c>
      <c r="M41" s="328">
        <v>24.508739234652179</v>
      </c>
      <c r="N41" s="328">
        <v>25.470121420350473</v>
      </c>
      <c r="O41" s="328">
        <v>25.11752543320797</v>
      </c>
      <c r="P41" s="328">
        <v>26.76436340969278</v>
      </c>
      <c r="Q41" s="328">
        <v>27.741134886299101</v>
      </c>
      <c r="R41" s="328">
        <v>32.106169580141518</v>
      </c>
      <c r="S41" s="328">
        <v>31.490433716218497</v>
      </c>
      <c r="T41" s="328">
        <v>30</v>
      </c>
      <c r="U41" s="168"/>
    </row>
    <row r="42" spans="1:21">
      <c r="A42" s="920"/>
      <c r="B42" s="600" t="s">
        <v>202</v>
      </c>
      <c r="C42" s="538">
        <v>22.6</v>
      </c>
      <c r="D42" s="109">
        <v>22.3</v>
      </c>
      <c r="E42" s="109">
        <v>22.415603093668398</v>
      </c>
      <c r="F42" s="109">
        <v>23.522771811696835</v>
      </c>
      <c r="G42" s="109">
        <v>24.687192545425226</v>
      </c>
      <c r="H42" s="109">
        <v>24.643474811254649</v>
      </c>
      <c r="I42" s="109">
        <v>24.727219103352429</v>
      </c>
      <c r="J42" s="109">
        <v>24.561305786113284</v>
      </c>
      <c r="K42" s="109">
        <v>24.890072729633488</v>
      </c>
      <c r="L42" s="328">
        <v>25.149444617142613</v>
      </c>
      <c r="M42" s="328">
        <v>26.503503098287766</v>
      </c>
      <c r="N42" s="328">
        <v>27.246078677857383</v>
      </c>
      <c r="O42" s="328">
        <v>26.890448816503326</v>
      </c>
      <c r="P42" s="328">
        <v>28.446928368699648</v>
      </c>
      <c r="Q42" s="328">
        <v>29.207946341595932</v>
      </c>
      <c r="R42" s="328">
        <v>34.000540306758353</v>
      </c>
      <c r="S42" s="328">
        <v>33.262997743826425</v>
      </c>
      <c r="T42" s="328">
        <v>32.1</v>
      </c>
      <c r="U42" s="168"/>
    </row>
    <row r="43" spans="1:21">
      <c r="A43" s="920" t="s">
        <v>190</v>
      </c>
      <c r="B43" s="600" t="s">
        <v>298</v>
      </c>
      <c r="C43" s="538">
        <v>5.7906817923132401</v>
      </c>
      <c r="D43" s="109">
        <v>2.5999999046325701</v>
      </c>
      <c r="E43" s="109">
        <v>3.2000000476837198</v>
      </c>
      <c r="F43" s="109">
        <v>3.2000000476837198</v>
      </c>
      <c r="G43" s="109">
        <v>3.7999999523162802</v>
      </c>
      <c r="H43" s="109">
        <v>4.5</v>
      </c>
      <c r="I43" s="109">
        <v>4.5</v>
      </c>
      <c r="J43" s="109"/>
      <c r="K43" s="109">
        <v>12.7</v>
      </c>
      <c r="L43" s="109"/>
      <c r="M43" s="109"/>
      <c r="N43" s="109"/>
      <c r="O43" s="109"/>
      <c r="P43" s="109"/>
      <c r="Q43" s="328">
        <v>12.7</v>
      </c>
      <c r="R43" s="328">
        <v>12.7</v>
      </c>
      <c r="S43" s="328"/>
      <c r="T43" s="328"/>
      <c r="U43" s="168">
        <v>7.5</v>
      </c>
    </row>
    <row r="44" spans="1:21">
      <c r="A44" s="920"/>
      <c r="B44" s="600" t="s">
        <v>299</v>
      </c>
      <c r="C44" s="538">
        <v>4.3373001983432502</v>
      </c>
      <c r="D44" s="109">
        <v>1.3999999761581401</v>
      </c>
      <c r="E44" s="109">
        <v>1.79999995231628</v>
      </c>
      <c r="F44" s="109">
        <v>1.79999995231628</v>
      </c>
      <c r="G44" s="109">
        <v>2.2000000476837198</v>
      </c>
      <c r="H44" s="109">
        <v>2.5</v>
      </c>
      <c r="I44" s="109">
        <v>2.5</v>
      </c>
      <c r="J44" s="109"/>
      <c r="K44" s="109">
        <v>8.1999999999999993</v>
      </c>
      <c r="L44" s="109"/>
      <c r="M44" s="109"/>
      <c r="N44" s="109"/>
      <c r="O44" s="109"/>
      <c r="P44" s="109"/>
      <c r="Q44" s="328">
        <v>5.8</v>
      </c>
      <c r="R44" s="328">
        <v>5.8</v>
      </c>
      <c r="S44" s="328"/>
      <c r="T44" s="328"/>
      <c r="U44" s="168">
        <v>4.9000000000000004</v>
      </c>
    </row>
    <row r="45" spans="1:21">
      <c r="A45" s="920"/>
      <c r="B45" s="600" t="s">
        <v>202</v>
      </c>
      <c r="C45" s="538">
        <v>2.8092464797159802</v>
      </c>
      <c r="D45" s="109">
        <v>2</v>
      </c>
      <c r="E45" s="109">
        <v>11.305394769662504</v>
      </c>
      <c r="F45" s="109">
        <v>11.11262615614266</v>
      </c>
      <c r="G45" s="109">
        <v>10.928601954343348</v>
      </c>
      <c r="H45" s="109">
        <v>10.752855119872281</v>
      </c>
      <c r="I45" s="109">
        <v>10.585266890843469</v>
      </c>
      <c r="J45" s="109">
        <v>10.424797723877576</v>
      </c>
      <c r="K45" s="109">
        <v>10.5</v>
      </c>
      <c r="L45" s="109"/>
      <c r="M45" s="109"/>
      <c r="N45" s="109"/>
      <c r="O45" s="109"/>
      <c r="P45" s="109"/>
      <c r="Q45" s="328">
        <v>9.3000000000000007</v>
      </c>
      <c r="R45" s="328">
        <v>9.3000000000000007</v>
      </c>
      <c r="S45" s="328"/>
      <c r="T45" s="328"/>
      <c r="U45" s="168">
        <v>6.2</v>
      </c>
    </row>
    <row r="46" spans="1:21">
      <c r="A46" s="920" t="s">
        <v>182</v>
      </c>
      <c r="B46" s="600" t="s">
        <v>298</v>
      </c>
      <c r="C46" s="538">
        <v>13.3999996185303</v>
      </c>
      <c r="D46" s="109">
        <v>13.300000190734901</v>
      </c>
      <c r="E46" s="109">
        <v>7.7</v>
      </c>
      <c r="F46" s="109">
        <v>13.199999809265099</v>
      </c>
      <c r="G46" s="109">
        <v>11.6000003814697</v>
      </c>
      <c r="H46" s="109">
        <v>11.6000003814697</v>
      </c>
      <c r="I46" s="109">
        <v>9.1999999999999993</v>
      </c>
      <c r="J46" s="109"/>
      <c r="K46" s="109">
        <v>6.5</v>
      </c>
      <c r="L46" s="328"/>
      <c r="M46" s="328"/>
      <c r="N46" s="354">
        <v>8.9</v>
      </c>
      <c r="O46" s="354">
        <v>5.0999999999999996</v>
      </c>
      <c r="P46" s="354">
        <v>5.2</v>
      </c>
      <c r="Q46" s="354">
        <v>6.5</v>
      </c>
      <c r="R46" s="354">
        <v>5.7</v>
      </c>
      <c r="S46" s="328">
        <v>6.2919999999999998</v>
      </c>
      <c r="T46" s="328">
        <v>6.0369999999999999</v>
      </c>
      <c r="U46" s="168"/>
    </row>
    <row r="47" spans="1:21">
      <c r="A47" s="920"/>
      <c r="B47" s="600" t="s">
        <v>299</v>
      </c>
      <c r="C47" s="538">
        <v>17.700000762939499</v>
      </c>
      <c r="D47" s="109">
        <v>17.700000762939499</v>
      </c>
      <c r="E47" s="109">
        <v>7.9</v>
      </c>
      <c r="F47" s="109">
        <v>17.600000381469702</v>
      </c>
      <c r="G47" s="109">
        <v>14.5</v>
      </c>
      <c r="H47" s="109">
        <v>14.5</v>
      </c>
      <c r="I47" s="109">
        <v>6.3</v>
      </c>
      <c r="J47" s="109"/>
      <c r="K47" s="109">
        <v>8.4</v>
      </c>
      <c r="L47" s="328"/>
      <c r="M47" s="328"/>
      <c r="N47" s="354">
        <v>8.1999999999999993</v>
      </c>
      <c r="O47" s="354">
        <v>5</v>
      </c>
      <c r="P47" s="354">
        <v>5.8</v>
      </c>
      <c r="Q47" s="354">
        <v>5.6</v>
      </c>
      <c r="R47" s="354">
        <v>4.8</v>
      </c>
      <c r="S47" s="328">
        <v>5.734</v>
      </c>
      <c r="T47" s="328">
        <v>5.71</v>
      </c>
      <c r="U47" s="168"/>
    </row>
    <row r="48" spans="1:21">
      <c r="A48" s="920"/>
      <c r="B48" s="600" t="s">
        <v>202</v>
      </c>
      <c r="C48" s="538">
        <v>15.699999809265099</v>
      </c>
      <c r="D48" s="109">
        <v>15.699999809265099</v>
      </c>
      <c r="E48" s="109">
        <v>8.1</v>
      </c>
      <c r="F48" s="109">
        <v>15.6000003814697</v>
      </c>
      <c r="G48" s="109">
        <v>13.199999809265099</v>
      </c>
      <c r="H48" s="109">
        <v>13.199999809265099</v>
      </c>
      <c r="I48" s="109">
        <v>7.8</v>
      </c>
      <c r="J48" s="109"/>
      <c r="K48" s="109">
        <v>7.4</v>
      </c>
      <c r="L48" s="328"/>
      <c r="M48" s="328"/>
      <c r="N48" s="354">
        <v>8.5</v>
      </c>
      <c r="O48" s="354">
        <v>5</v>
      </c>
      <c r="P48" s="354">
        <v>5.5</v>
      </c>
      <c r="Q48" s="354">
        <v>6</v>
      </c>
      <c r="R48" s="354">
        <v>5.2</v>
      </c>
      <c r="S48" s="328">
        <v>5.9930000000000003</v>
      </c>
      <c r="T48" s="328">
        <v>5.8609999999999998</v>
      </c>
      <c r="U48" s="168"/>
    </row>
    <row r="49" spans="1:21">
      <c r="A49" s="920" t="s">
        <v>183</v>
      </c>
      <c r="B49" s="600" t="s">
        <v>298</v>
      </c>
      <c r="C49" s="538">
        <v>4.1999998092651403</v>
      </c>
      <c r="D49" s="109">
        <v>4.1999998092651403</v>
      </c>
      <c r="E49" s="109">
        <v>4.5</v>
      </c>
      <c r="F49" s="109">
        <v>4</v>
      </c>
      <c r="G49" s="109">
        <v>4</v>
      </c>
      <c r="H49" s="109">
        <v>16.100000000000001</v>
      </c>
      <c r="I49" s="109">
        <v>3.7000000476837198</v>
      </c>
      <c r="J49" s="109"/>
      <c r="K49" s="109">
        <v>14.9</v>
      </c>
      <c r="L49" s="328"/>
      <c r="M49" s="328"/>
      <c r="N49" s="328"/>
      <c r="O49" s="328"/>
      <c r="P49" s="328">
        <v>17.2</v>
      </c>
      <c r="Q49" s="328">
        <v>17.2</v>
      </c>
      <c r="R49" s="328">
        <v>21.5</v>
      </c>
      <c r="S49" s="328">
        <v>21.6</v>
      </c>
      <c r="T49" s="328">
        <v>23.7</v>
      </c>
      <c r="U49" s="168">
        <v>24.6</v>
      </c>
    </row>
    <row r="50" spans="1:21">
      <c r="A50" s="920"/>
      <c r="B50" s="600" t="s">
        <v>299</v>
      </c>
      <c r="C50" s="538">
        <v>4.0999999046325701</v>
      </c>
      <c r="D50" s="109">
        <v>4.0999999046325701</v>
      </c>
      <c r="E50" s="109">
        <v>4</v>
      </c>
      <c r="F50" s="109">
        <v>4.1999998092651403</v>
      </c>
      <c r="G50" s="109">
        <v>4.1999998092651403</v>
      </c>
      <c r="H50" s="109">
        <v>8.1</v>
      </c>
      <c r="I50" s="109">
        <v>4.3000001907348597</v>
      </c>
      <c r="J50" s="109"/>
      <c r="K50" s="109">
        <v>7.3</v>
      </c>
      <c r="L50" s="328"/>
      <c r="M50" s="328"/>
      <c r="N50" s="328"/>
      <c r="O50" s="328"/>
      <c r="P50" s="328">
        <v>15.7</v>
      </c>
      <c r="Q50" s="328">
        <v>15.7</v>
      </c>
      <c r="R50" s="328">
        <v>18.7</v>
      </c>
      <c r="S50" s="328">
        <v>17.3</v>
      </c>
      <c r="T50" s="328">
        <v>19</v>
      </c>
      <c r="U50" s="168">
        <v>19.7</v>
      </c>
    </row>
    <row r="51" spans="1:21" ht="15" thickBot="1">
      <c r="A51" s="921"/>
      <c r="B51" s="601" t="s">
        <v>202</v>
      </c>
      <c r="C51" s="539">
        <v>4.1999998092651403</v>
      </c>
      <c r="D51" s="169">
        <v>4.1999998092651403</v>
      </c>
      <c r="E51" s="169">
        <v>4.3000001907348597</v>
      </c>
      <c r="F51" s="169">
        <v>4.0999999046325701</v>
      </c>
      <c r="G51" s="169">
        <v>4.0999999046325701</v>
      </c>
      <c r="H51" s="169">
        <v>12.3</v>
      </c>
      <c r="I51" s="169">
        <v>4</v>
      </c>
      <c r="J51" s="169"/>
      <c r="K51" s="169">
        <v>11.3</v>
      </c>
      <c r="L51" s="329"/>
      <c r="M51" s="329"/>
      <c r="N51" s="329"/>
      <c r="O51" s="329"/>
      <c r="P51" s="329">
        <v>16.399999999999999</v>
      </c>
      <c r="Q51" s="329">
        <v>16.399999999999999</v>
      </c>
      <c r="R51" s="329">
        <v>19.899999999999999</v>
      </c>
      <c r="S51" s="329">
        <v>19.100000000000001</v>
      </c>
      <c r="T51" s="329">
        <v>21</v>
      </c>
      <c r="U51" s="170">
        <v>21.8</v>
      </c>
    </row>
    <row r="52" spans="1:21">
      <c r="A52" s="388"/>
      <c r="B52" s="30"/>
      <c r="C52" s="36"/>
      <c r="D52" s="36"/>
      <c r="E52" s="36"/>
      <c r="F52" s="36"/>
      <c r="G52" s="24"/>
      <c r="H52" s="24"/>
      <c r="I52" s="24"/>
      <c r="J52" s="24"/>
      <c r="K52" s="24"/>
      <c r="L52" s="24"/>
      <c r="M52" s="24"/>
      <c r="N52" s="24"/>
      <c r="O52" s="24"/>
    </row>
    <row r="53" spans="1:21" ht="15" customHeight="1">
      <c r="A53" s="136" t="s">
        <v>185</v>
      </c>
      <c r="B53" s="24"/>
      <c r="C53" s="24"/>
      <c r="D53" s="24"/>
      <c r="E53" s="24"/>
      <c r="F53" s="24"/>
      <c r="G53" s="24"/>
      <c r="H53" s="24"/>
      <c r="I53" s="24"/>
      <c r="J53" s="24"/>
      <c r="K53" s="24"/>
      <c r="L53" s="24"/>
      <c r="M53" s="24"/>
      <c r="N53" s="24"/>
      <c r="O53" s="24"/>
    </row>
    <row r="54" spans="1:21">
      <c r="A54" s="142" t="s">
        <v>725</v>
      </c>
      <c r="B54" s="24"/>
      <c r="C54" s="24"/>
      <c r="D54" s="24"/>
      <c r="E54" s="24"/>
      <c r="F54" s="24"/>
      <c r="G54" s="24"/>
      <c r="H54" s="24"/>
      <c r="I54" s="24"/>
      <c r="J54" s="24"/>
      <c r="K54" s="24"/>
      <c r="L54" s="24"/>
      <c r="M54" s="24"/>
      <c r="N54" s="24"/>
      <c r="O54" s="24"/>
      <c r="P54" s="24"/>
      <c r="Q54" s="24"/>
      <c r="R54" s="24"/>
      <c r="S54" s="24"/>
      <c r="T54" s="24"/>
      <c r="U54" s="24"/>
    </row>
    <row r="56" spans="1:21" ht="31.2" customHeight="1">
      <c r="A56" s="874" t="s">
        <v>731</v>
      </c>
      <c r="B56" s="874"/>
      <c r="C56" s="874"/>
      <c r="D56" s="874"/>
      <c r="E56" s="874"/>
      <c r="F56" s="874"/>
      <c r="G56" s="874"/>
      <c r="H56" s="874"/>
      <c r="I56" s="874"/>
      <c r="J56" s="874"/>
      <c r="K56" s="874"/>
      <c r="L56" s="874"/>
      <c r="M56" s="874"/>
      <c r="N56" s="874"/>
      <c r="O56" s="874"/>
      <c r="P56" s="874"/>
      <c r="Q56" s="874"/>
      <c r="R56" s="874"/>
      <c r="S56" s="874"/>
      <c r="T56" s="874"/>
      <c r="U56" s="874"/>
    </row>
  </sheetData>
  <mergeCells count="17">
    <mergeCell ref="A43:A45"/>
    <mergeCell ref="A46:A48"/>
    <mergeCell ref="A49:A51"/>
    <mergeCell ref="A40:A42"/>
    <mergeCell ref="A56:U56"/>
    <mergeCell ref="A37:A39"/>
    <mergeCell ref="A4:A6"/>
    <mergeCell ref="A7:A9"/>
    <mergeCell ref="A10:A12"/>
    <mergeCell ref="A13:A15"/>
    <mergeCell ref="A16:A18"/>
    <mergeCell ref="A34:A36"/>
    <mergeCell ref="A19:A21"/>
    <mergeCell ref="A22:A24"/>
    <mergeCell ref="A25:A27"/>
    <mergeCell ref="A28:A30"/>
    <mergeCell ref="A31:A33"/>
  </mergeCells>
  <hyperlinks>
    <hyperlink ref="W3" location="'TC4'!A1" display="Back to Content Page" xr:uid="{E8C528B3-138F-4CD7-A950-AE23478A6945}"/>
  </hyperlinks>
  <pageMargins left="0.7" right="0.7" top="0.75" bottom="0.75" header="0.3" footer="0.3"/>
  <pageSetup paperSize="9" scale="57" orientation="landscape" r:id="rId1"/>
  <headerFooter>
    <oddFooter>&amp;C&amp;P</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S55"/>
  <sheetViews>
    <sheetView topLeftCell="H1" zoomScaleNormal="100" workbookViewId="0">
      <selection activeCell="S3" sqref="S3"/>
    </sheetView>
  </sheetViews>
  <sheetFormatPr defaultColWidth="9.21875" defaultRowHeight="14.4"/>
  <cols>
    <col min="1" max="1" width="33.77734375" customWidth="1"/>
    <col min="2" max="2" width="9" customWidth="1"/>
    <col min="3" max="11" width="7" customWidth="1"/>
  </cols>
  <sheetData>
    <row r="1" spans="1:19" ht="14.25" customHeight="1">
      <c r="A1" s="29" t="s">
        <v>732</v>
      </c>
      <c r="B1" s="24"/>
      <c r="C1" s="24"/>
      <c r="D1" s="24"/>
      <c r="E1" s="24"/>
      <c r="F1" s="24"/>
      <c r="G1" s="24"/>
      <c r="H1" s="24"/>
      <c r="I1" s="24"/>
      <c r="J1" s="24"/>
      <c r="K1" s="11"/>
    </row>
    <row r="2" spans="1:19" ht="15" thickBot="1">
      <c r="A2" s="24"/>
      <c r="B2" s="24"/>
      <c r="C2" s="24"/>
      <c r="D2" s="24"/>
      <c r="E2" s="24"/>
      <c r="F2" s="24"/>
      <c r="G2" s="24"/>
      <c r="H2" s="24"/>
      <c r="I2" s="24"/>
      <c r="J2" s="24"/>
      <c r="K2" s="11"/>
    </row>
    <row r="3" spans="1:19">
      <c r="A3" s="132" t="s">
        <v>187</v>
      </c>
      <c r="B3" s="602" t="s">
        <v>297</v>
      </c>
      <c r="C3" s="465">
        <v>2011</v>
      </c>
      <c r="D3" s="195">
        <v>2012</v>
      </c>
      <c r="E3" s="195">
        <v>2013</v>
      </c>
      <c r="F3" s="195">
        <v>2014</v>
      </c>
      <c r="G3" s="195">
        <v>2015</v>
      </c>
      <c r="H3" s="195">
        <v>2016</v>
      </c>
      <c r="I3" s="195">
        <v>2017</v>
      </c>
      <c r="J3" s="195">
        <v>2018</v>
      </c>
      <c r="K3" s="195">
        <v>2019</v>
      </c>
      <c r="L3" s="195">
        <v>2020</v>
      </c>
      <c r="M3" s="195">
        <v>2021</v>
      </c>
      <c r="N3" s="195">
        <v>2022</v>
      </c>
      <c r="O3" s="195">
        <v>2023</v>
      </c>
      <c r="P3" s="167">
        <v>2024</v>
      </c>
      <c r="S3" s="856" t="s">
        <v>166</v>
      </c>
    </row>
    <row r="4" spans="1:19">
      <c r="A4" s="1072" t="s">
        <v>167</v>
      </c>
      <c r="B4" s="536" t="s">
        <v>71</v>
      </c>
      <c r="C4" s="538">
        <v>16.77</v>
      </c>
      <c r="D4" s="109">
        <v>16.562000000000001</v>
      </c>
      <c r="E4" s="109">
        <v>16.492000000000001</v>
      </c>
      <c r="F4" s="109">
        <v>16.405999999999999</v>
      </c>
      <c r="G4" s="109">
        <v>16.472000000000001</v>
      </c>
      <c r="H4" s="109">
        <v>16.571999999999999</v>
      </c>
      <c r="I4" s="109">
        <v>16.617000000000001</v>
      </c>
      <c r="J4" s="109">
        <v>16.602</v>
      </c>
      <c r="K4" s="109">
        <v>16.497</v>
      </c>
      <c r="L4" s="109">
        <v>16.696000000000002</v>
      </c>
      <c r="M4" s="109">
        <v>15.798999999999999</v>
      </c>
      <c r="N4" s="109">
        <v>14.124000000000001</v>
      </c>
      <c r="O4" s="109">
        <v>14.051</v>
      </c>
      <c r="P4" s="168">
        <v>14.02</v>
      </c>
      <c r="R4" s="48"/>
    </row>
    <row r="5" spans="1:19">
      <c r="A5" s="1072"/>
      <c r="B5" s="536" t="s">
        <v>299</v>
      </c>
      <c r="C5" s="538">
        <v>14.768000000000001</v>
      </c>
      <c r="D5" s="109">
        <v>14.816000000000001</v>
      </c>
      <c r="E5" s="109">
        <v>14.988</v>
      </c>
      <c r="F5" s="109">
        <v>15.145</v>
      </c>
      <c r="G5" s="109">
        <v>15.445</v>
      </c>
      <c r="H5" s="109">
        <v>15.784000000000001</v>
      </c>
      <c r="I5" s="109">
        <v>16.073</v>
      </c>
      <c r="J5" s="109">
        <v>16.306000000000001</v>
      </c>
      <c r="K5" s="109">
        <v>16.446999999999999</v>
      </c>
      <c r="L5" s="109">
        <v>16.776</v>
      </c>
      <c r="M5" s="109">
        <v>15.817</v>
      </c>
      <c r="N5" s="109">
        <v>13.842000000000001</v>
      </c>
      <c r="O5" s="109">
        <v>13.773</v>
      </c>
      <c r="P5" s="168">
        <v>13.742000000000001</v>
      </c>
    </row>
    <row r="6" spans="1:19">
      <c r="A6" s="1072"/>
      <c r="B6" s="536" t="s">
        <v>298</v>
      </c>
      <c r="C6" s="538">
        <v>18.797000000000001</v>
      </c>
      <c r="D6" s="109">
        <v>18.329999999999998</v>
      </c>
      <c r="E6" s="109">
        <v>18.013999999999999</v>
      </c>
      <c r="F6" s="109">
        <v>17.681999999999999</v>
      </c>
      <c r="G6" s="109">
        <v>17.510000000000002</v>
      </c>
      <c r="H6" s="109">
        <v>17.367999999999999</v>
      </c>
      <c r="I6" s="109">
        <v>17.166</v>
      </c>
      <c r="J6" s="109">
        <v>16.901</v>
      </c>
      <c r="K6" s="109">
        <v>16.547000000000001</v>
      </c>
      <c r="L6" s="109">
        <v>16.616</v>
      </c>
      <c r="M6" s="109">
        <v>15.781000000000001</v>
      </c>
      <c r="N6" s="109">
        <v>14.403</v>
      </c>
      <c r="O6" s="109">
        <v>14.335000000000001</v>
      </c>
      <c r="P6" s="168">
        <v>14.305</v>
      </c>
    </row>
    <row r="7" spans="1:19">
      <c r="A7" s="1072" t="s">
        <v>168</v>
      </c>
      <c r="B7" s="536" t="s">
        <v>71</v>
      </c>
      <c r="C7" s="538">
        <v>18.053999999999998</v>
      </c>
      <c r="D7" s="109">
        <v>17.952000000000002</v>
      </c>
      <c r="E7" s="109">
        <v>18.202999999999999</v>
      </c>
      <c r="F7" s="109">
        <v>18.513999999999999</v>
      </c>
      <c r="G7" s="109">
        <v>18.914999999999999</v>
      </c>
      <c r="H7" s="109">
        <v>19.327999999999999</v>
      </c>
      <c r="I7" s="109">
        <v>19.670999999999999</v>
      </c>
      <c r="J7" s="109">
        <v>19.664999999999999</v>
      </c>
      <c r="K7" s="109">
        <v>20.094000000000001</v>
      </c>
      <c r="L7" s="109">
        <v>21.016999999999999</v>
      </c>
      <c r="M7" s="109">
        <v>23.106000000000002</v>
      </c>
      <c r="N7" s="109">
        <v>23.614999999999998</v>
      </c>
      <c r="O7" s="109">
        <v>23.381</v>
      </c>
      <c r="P7" s="168">
        <v>23.81</v>
      </c>
      <c r="R7" s="48"/>
    </row>
    <row r="8" spans="1:19">
      <c r="A8" s="1072"/>
      <c r="B8" s="536" t="s">
        <v>299</v>
      </c>
      <c r="C8" s="538">
        <v>15.081</v>
      </c>
      <c r="D8" s="109">
        <v>15.192</v>
      </c>
      <c r="E8" s="109">
        <v>15.606999999999999</v>
      </c>
      <c r="F8" s="109">
        <v>16.077000000000002</v>
      </c>
      <c r="G8" s="109">
        <v>16.628</v>
      </c>
      <c r="H8" s="109">
        <v>17.193000000000001</v>
      </c>
      <c r="I8" s="109">
        <v>17.696000000000002</v>
      </c>
      <c r="J8" s="109">
        <v>17.875</v>
      </c>
      <c r="K8" s="109">
        <v>18.457000000000001</v>
      </c>
      <c r="L8" s="109">
        <v>19.600999999999999</v>
      </c>
      <c r="M8" s="109">
        <v>20.416</v>
      </c>
      <c r="N8" s="109">
        <v>21.483000000000001</v>
      </c>
      <c r="O8" s="109">
        <v>20.138999999999999</v>
      </c>
      <c r="P8" s="168">
        <v>20.527000000000001</v>
      </c>
    </row>
    <row r="9" spans="1:19">
      <c r="A9" s="1072"/>
      <c r="B9" s="536" t="s">
        <v>298</v>
      </c>
      <c r="C9" s="538">
        <v>21.58</v>
      </c>
      <c r="D9" s="109">
        <v>21.213999999999999</v>
      </c>
      <c r="E9" s="109">
        <v>21.265999999999998</v>
      </c>
      <c r="F9" s="109">
        <v>21.387</v>
      </c>
      <c r="G9" s="109">
        <v>21.608000000000001</v>
      </c>
      <c r="H9" s="109">
        <v>21.84</v>
      </c>
      <c r="I9" s="109">
        <v>21.992000000000001</v>
      </c>
      <c r="J9" s="109">
        <v>21.765999999999998</v>
      </c>
      <c r="K9" s="109">
        <v>22.01</v>
      </c>
      <c r="L9" s="109">
        <v>22.672999999999998</v>
      </c>
      <c r="M9" s="109">
        <v>26.227</v>
      </c>
      <c r="N9" s="109">
        <v>26.056000000000001</v>
      </c>
      <c r="O9" s="109">
        <v>27.068999999999999</v>
      </c>
      <c r="P9" s="168">
        <v>27.565000000000001</v>
      </c>
    </row>
    <row r="10" spans="1:19">
      <c r="A10" s="1072" t="s">
        <v>188</v>
      </c>
      <c r="B10" s="536" t="s">
        <v>71</v>
      </c>
      <c r="C10" s="538">
        <v>4.2069999999999999</v>
      </c>
      <c r="D10" s="109">
        <v>4.17</v>
      </c>
      <c r="E10" s="109">
        <v>4.1180000000000003</v>
      </c>
      <c r="F10" s="109">
        <v>4.1189999999999998</v>
      </c>
      <c r="G10" s="109">
        <v>4.0309999999999997</v>
      </c>
      <c r="H10" s="109">
        <v>4.117</v>
      </c>
      <c r="I10" s="109">
        <v>4.0490000000000004</v>
      </c>
      <c r="J10" s="109">
        <v>3.9750000000000001</v>
      </c>
      <c r="K10" s="109">
        <v>3.9260000000000002</v>
      </c>
      <c r="L10" s="109">
        <v>4.468</v>
      </c>
      <c r="M10" s="109">
        <v>4.3940000000000001</v>
      </c>
      <c r="N10" s="109">
        <v>3.879</v>
      </c>
      <c r="O10" s="109">
        <v>3.8330000000000002</v>
      </c>
      <c r="P10" s="168">
        <v>3.8149999999999999</v>
      </c>
    </row>
    <row r="11" spans="1:19">
      <c r="A11" s="1072"/>
      <c r="B11" s="536" t="s">
        <v>299</v>
      </c>
      <c r="C11" s="538">
        <v>3.915</v>
      </c>
      <c r="D11" s="109">
        <v>3.8679999999999999</v>
      </c>
      <c r="E11" s="109">
        <v>3.806</v>
      </c>
      <c r="F11" s="109">
        <v>3.7959999999999998</v>
      </c>
      <c r="G11" s="109">
        <v>3.6869999999999998</v>
      </c>
      <c r="H11" s="109">
        <v>3.746</v>
      </c>
      <c r="I11" s="109">
        <v>3.6579999999999999</v>
      </c>
      <c r="J11" s="109">
        <v>3.5649999999999999</v>
      </c>
      <c r="K11" s="109">
        <v>3.4950000000000001</v>
      </c>
      <c r="L11" s="109">
        <v>4.0359999999999996</v>
      </c>
      <c r="M11" s="109">
        <v>3.9239999999999999</v>
      </c>
      <c r="N11" s="109">
        <v>3.3929999999999998</v>
      </c>
      <c r="O11" s="109">
        <v>3.351</v>
      </c>
      <c r="P11" s="168">
        <v>3.3330000000000002</v>
      </c>
    </row>
    <row r="12" spans="1:19">
      <c r="A12" s="1072"/>
      <c r="B12" s="536" t="s">
        <v>298</v>
      </c>
      <c r="C12" s="538">
        <v>4.6779999999999999</v>
      </c>
      <c r="D12" s="109">
        <v>4.6660000000000004</v>
      </c>
      <c r="E12" s="109">
        <v>4.6360000000000001</v>
      </c>
      <c r="F12" s="109">
        <v>4.6639999999999997</v>
      </c>
      <c r="G12" s="109">
        <v>4.5919999999999996</v>
      </c>
      <c r="H12" s="109">
        <v>4.6989999999999998</v>
      </c>
      <c r="I12" s="109">
        <v>4.6399999999999997</v>
      </c>
      <c r="J12" s="109">
        <v>4.5739999999999998</v>
      </c>
      <c r="K12" s="109">
        <v>4.5330000000000004</v>
      </c>
      <c r="L12" s="109">
        <v>5.0629999999999997</v>
      </c>
      <c r="M12" s="109">
        <v>5.0259999999999998</v>
      </c>
      <c r="N12" s="109">
        <v>4.5380000000000003</v>
      </c>
      <c r="O12" s="109">
        <v>4.4880000000000004</v>
      </c>
      <c r="P12" s="168">
        <v>4.4660000000000002</v>
      </c>
    </row>
    <row r="13" spans="1:19">
      <c r="A13" s="1072" t="s">
        <v>189</v>
      </c>
      <c r="B13" s="536" t="s">
        <v>71</v>
      </c>
      <c r="C13" s="538">
        <v>4.3150000000000004</v>
      </c>
      <c r="D13" s="109">
        <v>4.4850000000000003</v>
      </c>
      <c r="E13" s="109">
        <v>4.468</v>
      </c>
      <c r="F13" s="109">
        <v>4.4359999999999999</v>
      </c>
      <c r="G13" s="109">
        <v>4.4409999999999998</v>
      </c>
      <c r="H13" s="109">
        <v>4.5279999999999996</v>
      </c>
      <c r="I13" s="109">
        <v>4.6130000000000004</v>
      </c>
      <c r="J13" s="109">
        <v>4.6319999999999997</v>
      </c>
      <c r="K13" s="109">
        <v>4.6050000000000004</v>
      </c>
      <c r="L13" s="109">
        <v>5.3550000000000004</v>
      </c>
      <c r="M13" s="109">
        <v>5.2889999999999997</v>
      </c>
      <c r="N13" s="109">
        <v>4.54</v>
      </c>
      <c r="O13" s="109">
        <v>4.4690000000000003</v>
      </c>
      <c r="P13" s="168">
        <v>4.4210000000000003</v>
      </c>
    </row>
    <row r="14" spans="1:19">
      <c r="A14" s="1072"/>
      <c r="B14" s="536" t="s">
        <v>299</v>
      </c>
      <c r="C14" s="538">
        <v>5.1260000000000003</v>
      </c>
      <c r="D14" s="109">
        <v>5.3010000000000002</v>
      </c>
      <c r="E14" s="109">
        <v>5.28</v>
      </c>
      <c r="F14" s="109">
        <v>5.24</v>
      </c>
      <c r="G14" s="109">
        <v>5.2469999999999999</v>
      </c>
      <c r="H14" s="109">
        <v>5.3550000000000004</v>
      </c>
      <c r="I14" s="109">
        <v>5.4619999999999997</v>
      </c>
      <c r="J14" s="109">
        <v>5.484</v>
      </c>
      <c r="K14" s="109">
        <v>5.4509999999999996</v>
      </c>
      <c r="L14" s="109">
        <v>6.4660000000000002</v>
      </c>
      <c r="M14" s="109">
        <v>6.306</v>
      </c>
      <c r="N14" s="109">
        <v>5.3529999999999998</v>
      </c>
      <c r="O14" s="109">
        <v>5.2690000000000001</v>
      </c>
      <c r="P14" s="168">
        <v>5.2119999999999997</v>
      </c>
    </row>
    <row r="15" spans="1:19">
      <c r="A15" s="1072"/>
      <c r="B15" s="536" t="s">
        <v>298</v>
      </c>
      <c r="C15" s="538">
        <v>3.4510000000000001</v>
      </c>
      <c r="D15" s="109">
        <v>3.605</v>
      </c>
      <c r="E15" s="109">
        <v>3.5920000000000001</v>
      </c>
      <c r="F15" s="109">
        <v>3.5670000000000002</v>
      </c>
      <c r="G15" s="109">
        <v>3.5720000000000001</v>
      </c>
      <c r="H15" s="109">
        <v>3.6379999999999999</v>
      </c>
      <c r="I15" s="109">
        <v>3.702</v>
      </c>
      <c r="J15" s="109">
        <v>3.7160000000000002</v>
      </c>
      <c r="K15" s="109">
        <v>3.6960000000000002</v>
      </c>
      <c r="L15" s="109">
        <v>4.1630000000000003</v>
      </c>
      <c r="M15" s="109">
        <v>4.2009999999999996</v>
      </c>
      <c r="N15" s="109">
        <v>3.677</v>
      </c>
      <c r="O15" s="109">
        <v>3.6259999999999999</v>
      </c>
      <c r="P15" s="168">
        <v>3.5910000000000002</v>
      </c>
    </row>
    <row r="16" spans="1:19">
      <c r="A16" s="1072" t="s">
        <v>172</v>
      </c>
      <c r="B16" s="536" t="s">
        <v>71</v>
      </c>
      <c r="C16" s="538">
        <v>25.986999999999998</v>
      </c>
      <c r="D16" s="109">
        <v>25.128</v>
      </c>
      <c r="E16" s="109">
        <v>24.448</v>
      </c>
      <c r="F16" s="109">
        <v>23.827999999999999</v>
      </c>
      <c r="G16" s="109">
        <v>23.431000000000001</v>
      </c>
      <c r="H16" s="109">
        <v>22.718</v>
      </c>
      <c r="I16" s="109">
        <v>24.542999999999999</v>
      </c>
      <c r="J16" s="109">
        <v>26.471</v>
      </c>
      <c r="K16" s="109">
        <v>28.222000000000001</v>
      </c>
      <c r="L16" s="109">
        <v>32.978000000000002</v>
      </c>
      <c r="M16" s="109">
        <v>34.152999999999999</v>
      </c>
      <c r="N16" s="109">
        <v>36.472000000000001</v>
      </c>
      <c r="O16" s="109">
        <v>34.61</v>
      </c>
      <c r="P16" s="168">
        <v>34.643000000000001</v>
      </c>
    </row>
    <row r="17" spans="1:16">
      <c r="A17" s="1072"/>
      <c r="B17" s="536" t="s">
        <v>299</v>
      </c>
      <c r="C17" s="538">
        <v>23.765999999999998</v>
      </c>
      <c r="D17" s="109">
        <v>23.047999999999998</v>
      </c>
      <c r="E17" s="109">
        <v>22.492000000000001</v>
      </c>
      <c r="F17" s="109">
        <v>21.99</v>
      </c>
      <c r="G17" s="109">
        <v>21.695</v>
      </c>
      <c r="H17" s="109">
        <v>21.097999999999999</v>
      </c>
      <c r="I17" s="109">
        <v>22.957999999999998</v>
      </c>
      <c r="J17" s="109">
        <v>24.917000000000002</v>
      </c>
      <c r="K17" s="109">
        <v>26.704000000000001</v>
      </c>
      <c r="L17" s="109">
        <v>31.655999999999999</v>
      </c>
      <c r="M17" s="109">
        <v>32.878</v>
      </c>
      <c r="N17" s="109">
        <v>34.518999999999998</v>
      </c>
      <c r="O17" s="109">
        <v>32.35</v>
      </c>
      <c r="P17" s="168">
        <v>32.372999999999998</v>
      </c>
    </row>
    <row r="18" spans="1:16">
      <c r="A18" s="1072"/>
      <c r="B18" s="536" t="s">
        <v>298</v>
      </c>
      <c r="C18" s="538">
        <v>28.443000000000001</v>
      </c>
      <c r="D18" s="109">
        <v>27.425999999999998</v>
      </c>
      <c r="E18" s="109">
        <v>26.605</v>
      </c>
      <c r="F18" s="109">
        <v>25.852</v>
      </c>
      <c r="G18" s="109">
        <v>25.337</v>
      </c>
      <c r="H18" s="109">
        <v>24.492999999999999</v>
      </c>
      <c r="I18" s="109">
        <v>26.265999999999998</v>
      </c>
      <c r="J18" s="109">
        <v>28.145</v>
      </c>
      <c r="K18" s="109">
        <v>29.838999999999999</v>
      </c>
      <c r="L18" s="109">
        <v>34.392000000000003</v>
      </c>
      <c r="M18" s="109">
        <v>35.502000000000002</v>
      </c>
      <c r="N18" s="109">
        <v>38.57</v>
      </c>
      <c r="O18" s="109">
        <v>37.01</v>
      </c>
      <c r="P18" s="168">
        <v>37.034999999999997</v>
      </c>
    </row>
    <row r="19" spans="1:16">
      <c r="A19" s="1072" t="s">
        <v>173</v>
      </c>
      <c r="B19" s="536" t="s">
        <v>71</v>
      </c>
      <c r="C19" s="538">
        <v>16.157</v>
      </c>
      <c r="D19" s="109">
        <v>15.813000000000001</v>
      </c>
      <c r="E19" s="109">
        <v>15.97</v>
      </c>
      <c r="F19" s="109">
        <v>16.103999999999999</v>
      </c>
      <c r="G19" s="109">
        <v>16.222999999999999</v>
      </c>
      <c r="H19" s="109">
        <v>16.138000000000002</v>
      </c>
      <c r="I19" s="109">
        <v>16.379000000000001</v>
      </c>
      <c r="J19" s="109">
        <v>16.614000000000001</v>
      </c>
      <c r="K19" s="109">
        <v>16.876000000000001</v>
      </c>
      <c r="L19" s="109">
        <v>18.385000000000002</v>
      </c>
      <c r="M19" s="109">
        <v>18.213999999999999</v>
      </c>
      <c r="N19" s="109">
        <v>16.623000000000001</v>
      </c>
      <c r="O19" s="109">
        <v>16.347999999999999</v>
      </c>
      <c r="P19" s="168">
        <v>16.34</v>
      </c>
    </row>
    <row r="20" spans="1:16">
      <c r="A20" s="1072"/>
      <c r="B20" s="536" t="s">
        <v>299</v>
      </c>
      <c r="C20" s="538">
        <v>14.378</v>
      </c>
      <c r="D20" s="109">
        <v>14.07</v>
      </c>
      <c r="E20" s="109">
        <v>14.22</v>
      </c>
      <c r="F20" s="109">
        <v>14.35</v>
      </c>
      <c r="G20" s="109">
        <v>14.468</v>
      </c>
      <c r="H20" s="109">
        <v>14.398999999999999</v>
      </c>
      <c r="I20" s="109">
        <v>14.629</v>
      </c>
      <c r="J20" s="109">
        <v>14.853999999999999</v>
      </c>
      <c r="K20" s="109">
        <v>15.103999999999999</v>
      </c>
      <c r="L20" s="109">
        <v>16.632000000000001</v>
      </c>
      <c r="M20" s="109">
        <v>16.460999999999999</v>
      </c>
      <c r="N20" s="109">
        <v>14.849</v>
      </c>
      <c r="O20" s="109">
        <v>14.597</v>
      </c>
      <c r="P20" s="168">
        <v>14.589</v>
      </c>
    </row>
    <row r="21" spans="1:16">
      <c r="A21" s="1072"/>
      <c r="B21" s="536" t="s">
        <v>298</v>
      </c>
      <c r="C21" s="538">
        <v>18.218</v>
      </c>
      <c r="D21" s="109">
        <v>17.846</v>
      </c>
      <c r="E21" s="109">
        <v>18.027999999999999</v>
      </c>
      <c r="F21" s="109">
        <v>18.186</v>
      </c>
      <c r="G21" s="109">
        <v>18.327999999999999</v>
      </c>
      <c r="H21" s="109">
        <v>18.245999999999999</v>
      </c>
      <c r="I21" s="109">
        <v>18.524000000000001</v>
      </c>
      <c r="J21" s="109">
        <v>18.795000000000002</v>
      </c>
      <c r="K21" s="109">
        <v>19.097999999999999</v>
      </c>
      <c r="L21" s="109">
        <v>20.585000000000001</v>
      </c>
      <c r="M21" s="109">
        <v>20.414000000000001</v>
      </c>
      <c r="N21" s="109">
        <v>18.885999999999999</v>
      </c>
      <c r="O21" s="109">
        <v>18.582000000000001</v>
      </c>
      <c r="P21" s="168">
        <v>18.571999999999999</v>
      </c>
    </row>
    <row r="22" spans="1:16">
      <c r="A22" s="1072" t="s">
        <v>174</v>
      </c>
      <c r="B22" s="536" t="s">
        <v>71</v>
      </c>
      <c r="C22" s="538">
        <v>4.8419999999999996</v>
      </c>
      <c r="D22" s="109">
        <v>4.952</v>
      </c>
      <c r="E22" s="109">
        <v>4.9779999999999998</v>
      </c>
      <c r="F22" s="109">
        <v>4.9669999999999996</v>
      </c>
      <c r="G22" s="109">
        <v>1.7849999999999999</v>
      </c>
      <c r="H22" s="109">
        <v>1.9490000000000001</v>
      </c>
      <c r="I22" s="109">
        <v>2.1230000000000002</v>
      </c>
      <c r="J22" s="109">
        <v>2.3029999999999999</v>
      </c>
      <c r="K22" s="109">
        <v>2.4790000000000001</v>
      </c>
      <c r="L22" s="109">
        <v>3.2919999999999998</v>
      </c>
      <c r="M22" s="109">
        <v>3.4980000000000002</v>
      </c>
      <c r="N22" s="109">
        <v>3.1859999999999999</v>
      </c>
      <c r="O22" s="109">
        <v>3.044</v>
      </c>
      <c r="P22" s="168">
        <v>3.0510000000000002</v>
      </c>
    </row>
    <row r="23" spans="1:16">
      <c r="A23" s="1072"/>
      <c r="B23" s="536" t="s">
        <v>299</v>
      </c>
      <c r="C23" s="538">
        <v>3.9969999999999999</v>
      </c>
      <c r="D23" s="109">
        <v>4.093</v>
      </c>
      <c r="E23" s="109">
        <v>4.117</v>
      </c>
      <c r="F23" s="109">
        <v>4.1079999999999997</v>
      </c>
      <c r="G23" s="109">
        <v>1.77</v>
      </c>
      <c r="H23" s="109">
        <v>1.903</v>
      </c>
      <c r="I23" s="109">
        <v>2.0470000000000002</v>
      </c>
      <c r="J23" s="109">
        <v>2.1970000000000001</v>
      </c>
      <c r="K23" s="109">
        <v>2.3420000000000001</v>
      </c>
      <c r="L23" s="109">
        <v>3.198</v>
      </c>
      <c r="M23" s="109">
        <v>3.359</v>
      </c>
      <c r="N23" s="109">
        <v>2.9369999999999998</v>
      </c>
      <c r="O23" s="109">
        <v>2.7959999999999998</v>
      </c>
      <c r="P23" s="168">
        <v>2.8029999999999999</v>
      </c>
    </row>
    <row r="24" spans="1:16">
      <c r="A24" s="1072"/>
      <c r="B24" s="536" t="s">
        <v>298</v>
      </c>
      <c r="C24" s="538">
        <v>5.718</v>
      </c>
      <c r="D24" s="109">
        <v>5.843</v>
      </c>
      <c r="E24" s="109">
        <v>5.8739999999999997</v>
      </c>
      <c r="F24" s="109">
        <v>5.8630000000000004</v>
      </c>
      <c r="G24" s="109">
        <v>1.8009999999999999</v>
      </c>
      <c r="H24" s="109">
        <v>1.998</v>
      </c>
      <c r="I24" s="109">
        <v>2.2040000000000002</v>
      </c>
      <c r="J24" s="109">
        <v>2.4159999999999999</v>
      </c>
      <c r="K24" s="109">
        <v>2.6230000000000002</v>
      </c>
      <c r="L24" s="109">
        <v>3.39</v>
      </c>
      <c r="M24" s="109">
        <v>3.6429999999999998</v>
      </c>
      <c r="N24" s="109">
        <v>3.4489999999999998</v>
      </c>
      <c r="O24" s="109">
        <v>3.3050000000000002</v>
      </c>
      <c r="P24" s="168">
        <v>3.3130000000000002</v>
      </c>
    </row>
    <row r="25" spans="1:16">
      <c r="A25" s="1072" t="s">
        <v>175</v>
      </c>
      <c r="B25" s="536" t="s">
        <v>71</v>
      </c>
      <c r="C25" s="538">
        <v>2.512</v>
      </c>
      <c r="D25" s="109">
        <v>0.59899999999999998</v>
      </c>
      <c r="E25" s="109">
        <v>0.996</v>
      </c>
      <c r="F25" s="109">
        <v>1.3859999999999999</v>
      </c>
      <c r="G25" s="109">
        <v>4.9530000000000003</v>
      </c>
      <c r="H25" s="109">
        <v>5.0110000000000001</v>
      </c>
      <c r="I25" s="109">
        <v>5.0460000000000003</v>
      </c>
      <c r="J25" s="109">
        <v>5.0209999999999999</v>
      </c>
      <c r="K25" s="109">
        <v>4.9640000000000004</v>
      </c>
      <c r="L25" s="109">
        <v>5.72</v>
      </c>
      <c r="M25" s="109">
        <v>5.6520000000000001</v>
      </c>
      <c r="N25" s="109">
        <v>5.0199999999999996</v>
      </c>
      <c r="O25" s="109">
        <v>5.0090000000000003</v>
      </c>
      <c r="P25" s="168">
        <v>5.0510000000000002</v>
      </c>
    </row>
    <row r="26" spans="1:16">
      <c r="A26" s="1072"/>
      <c r="B26" s="536" t="s">
        <v>299</v>
      </c>
      <c r="C26" s="538">
        <v>1.9850000000000001</v>
      </c>
      <c r="D26" s="109">
        <v>0.57199999999999995</v>
      </c>
      <c r="E26" s="109">
        <v>0.97299999999999998</v>
      </c>
      <c r="F26" s="109">
        <v>1.367</v>
      </c>
      <c r="G26" s="109">
        <v>4.101</v>
      </c>
      <c r="H26" s="109">
        <v>4.1539999999999999</v>
      </c>
      <c r="I26" s="109">
        <v>4.1870000000000003</v>
      </c>
      <c r="J26" s="109">
        <v>4.1619999999999999</v>
      </c>
      <c r="K26" s="109">
        <v>4.1100000000000003</v>
      </c>
      <c r="L26" s="109">
        <v>4.8680000000000003</v>
      </c>
      <c r="M26" s="109">
        <v>4.7910000000000004</v>
      </c>
      <c r="N26" s="109">
        <v>4.1369999999999996</v>
      </c>
      <c r="O26" s="109">
        <v>4.1280000000000001</v>
      </c>
      <c r="P26" s="168">
        <v>4.165</v>
      </c>
    </row>
    <row r="27" spans="1:16">
      <c r="A27" s="1072"/>
      <c r="B27" s="536" t="s">
        <v>298</v>
      </c>
      <c r="C27" s="538">
        <v>3.07</v>
      </c>
      <c r="D27" s="109">
        <v>0.628</v>
      </c>
      <c r="E27" s="109">
        <v>1.02</v>
      </c>
      <c r="F27" s="109">
        <v>1.4059999999999999</v>
      </c>
      <c r="G27" s="109">
        <v>5.8550000000000004</v>
      </c>
      <c r="H27" s="109">
        <v>5.9240000000000004</v>
      </c>
      <c r="I27" s="109">
        <v>5.9660000000000002</v>
      </c>
      <c r="J27" s="109">
        <v>5.9340000000000002</v>
      </c>
      <c r="K27" s="109">
        <v>5.8659999999999997</v>
      </c>
      <c r="L27" s="109">
        <v>6.6340000000000003</v>
      </c>
      <c r="M27" s="109">
        <v>6.56</v>
      </c>
      <c r="N27" s="109">
        <v>5.9580000000000002</v>
      </c>
      <c r="O27" s="109">
        <v>5.9459999999999997</v>
      </c>
      <c r="P27" s="168">
        <v>5.9950000000000001</v>
      </c>
    </row>
    <row r="28" spans="1:16" ht="15" customHeight="1">
      <c r="A28" s="1072" t="s">
        <v>176</v>
      </c>
      <c r="B28" s="536" t="s">
        <v>71</v>
      </c>
      <c r="C28" s="538">
        <v>7.4470000000000001</v>
      </c>
      <c r="D28" s="109">
        <v>7.4720000000000004</v>
      </c>
      <c r="E28" s="109">
        <v>7.3220000000000001</v>
      </c>
      <c r="F28" s="109">
        <v>7.4669999999999996</v>
      </c>
      <c r="G28" s="109">
        <v>7.41</v>
      </c>
      <c r="H28" s="109">
        <v>6.8140000000000001</v>
      </c>
      <c r="I28" s="109">
        <v>6.7519999999999998</v>
      </c>
      <c r="J28" s="109">
        <v>6.4260000000000002</v>
      </c>
      <c r="K28" s="109">
        <v>6.3310000000000004</v>
      </c>
      <c r="L28" s="109">
        <v>8.6259999999999994</v>
      </c>
      <c r="M28" s="109">
        <v>7.7190000000000003</v>
      </c>
      <c r="N28" s="109">
        <v>6.3220000000000001</v>
      </c>
      <c r="O28" s="109">
        <v>5.5709999999999997</v>
      </c>
      <c r="P28" s="168">
        <v>5.548</v>
      </c>
    </row>
    <row r="29" spans="1:16">
      <c r="A29" s="1072"/>
      <c r="B29" s="536" t="s">
        <v>299</v>
      </c>
      <c r="C29" s="538">
        <v>4.9470000000000001</v>
      </c>
      <c r="D29" s="109">
        <v>4.9660000000000002</v>
      </c>
      <c r="E29" s="109">
        <v>4.9640000000000004</v>
      </c>
      <c r="F29" s="109">
        <v>5.3929999999999998</v>
      </c>
      <c r="G29" s="109">
        <v>5.3230000000000004</v>
      </c>
      <c r="H29" s="109">
        <v>4.5590000000000002</v>
      </c>
      <c r="I29" s="109">
        <v>4.681</v>
      </c>
      <c r="J29" s="109">
        <v>4.4560000000000004</v>
      </c>
      <c r="K29" s="117">
        <v>4.1500000000000004</v>
      </c>
      <c r="L29" s="109">
        <v>7.6210000000000004</v>
      </c>
      <c r="M29" s="109">
        <v>7.1260000000000003</v>
      </c>
      <c r="N29" s="109">
        <v>4.95</v>
      </c>
      <c r="O29" s="109">
        <v>4.2679999999999998</v>
      </c>
      <c r="P29" s="168">
        <v>4.2460000000000004</v>
      </c>
    </row>
    <row r="30" spans="1:16">
      <c r="A30" s="1072"/>
      <c r="B30" s="536" t="s">
        <v>298</v>
      </c>
      <c r="C30" s="538">
        <v>11.801</v>
      </c>
      <c r="D30" s="109">
        <v>11.8</v>
      </c>
      <c r="E30" s="109">
        <v>11.23</v>
      </c>
      <c r="F30" s="109">
        <v>10.901999999999999</v>
      </c>
      <c r="G30" s="109">
        <v>10.765000000000001</v>
      </c>
      <c r="H30" s="109">
        <v>10.500999999999999</v>
      </c>
      <c r="I30" s="109">
        <v>10.127000000000001</v>
      </c>
      <c r="J30" s="109">
        <v>9.6</v>
      </c>
      <c r="K30" s="117">
        <v>9.7940000000000005</v>
      </c>
      <c r="L30" s="109">
        <v>10.233000000000001</v>
      </c>
      <c r="M30" s="109">
        <v>8.6720000000000006</v>
      </c>
      <c r="N30" s="109">
        <v>8.5510000000000002</v>
      </c>
      <c r="O30" s="109">
        <v>7.5019999999999998</v>
      </c>
      <c r="P30" s="168">
        <v>7.4660000000000002</v>
      </c>
    </row>
    <row r="31" spans="1:16">
      <c r="A31" s="1072" t="s">
        <v>177</v>
      </c>
      <c r="B31" s="536" t="s">
        <v>71</v>
      </c>
      <c r="C31" s="538">
        <v>3.2959999999999998</v>
      </c>
      <c r="D31" s="109">
        <v>3.3050000000000002</v>
      </c>
      <c r="E31" s="109">
        <v>3.3460000000000001</v>
      </c>
      <c r="F31" s="109">
        <v>3.3769999999999998</v>
      </c>
      <c r="G31" s="109">
        <v>3.4260000000000002</v>
      </c>
      <c r="H31" s="109">
        <v>3.65</v>
      </c>
      <c r="I31" s="109">
        <v>3.9350000000000001</v>
      </c>
      <c r="J31" s="109">
        <v>4.21</v>
      </c>
      <c r="K31" s="109">
        <v>4.4619999999999997</v>
      </c>
      <c r="L31" s="109">
        <v>5.0190000000000001</v>
      </c>
      <c r="M31" s="109">
        <v>5.4130000000000003</v>
      </c>
      <c r="N31" s="109">
        <v>6.7889999999999997</v>
      </c>
      <c r="O31" s="109">
        <v>6.6609999999999996</v>
      </c>
      <c r="P31" s="168">
        <v>6.6680000000000001</v>
      </c>
    </row>
    <row r="32" spans="1:16">
      <c r="A32" s="1072"/>
      <c r="B32" s="536" t="s">
        <v>299</v>
      </c>
      <c r="C32" s="538">
        <v>3.3940000000000001</v>
      </c>
      <c r="D32" s="109">
        <v>3.3079999999999998</v>
      </c>
      <c r="E32" s="109">
        <v>3.2570000000000001</v>
      </c>
      <c r="F32" s="109">
        <v>3.1960000000000002</v>
      </c>
      <c r="G32" s="109">
        <v>3.1539999999999999</v>
      </c>
      <c r="H32" s="109">
        <v>3.3340000000000001</v>
      </c>
      <c r="I32" s="109">
        <v>3.5710000000000002</v>
      </c>
      <c r="J32" s="109">
        <v>3.798</v>
      </c>
      <c r="K32" s="109">
        <v>4.0039999999999996</v>
      </c>
      <c r="L32" s="109">
        <v>4.5999999999999996</v>
      </c>
      <c r="M32" s="109">
        <v>4.883</v>
      </c>
      <c r="N32" s="109">
        <v>6.0670000000000002</v>
      </c>
      <c r="O32" s="109">
        <v>5.9459999999999997</v>
      </c>
      <c r="P32" s="168">
        <v>5.9539999999999997</v>
      </c>
    </row>
    <row r="33" spans="1:16">
      <c r="A33" s="1072"/>
      <c r="B33" s="536" t="s">
        <v>298</v>
      </c>
      <c r="C33" s="538">
        <v>3.2120000000000002</v>
      </c>
      <c r="D33" s="109">
        <v>3.3029999999999999</v>
      </c>
      <c r="E33" s="109">
        <v>3.4239999999999999</v>
      </c>
      <c r="F33" s="109">
        <v>3.5369999999999999</v>
      </c>
      <c r="G33" s="109">
        <v>3.669</v>
      </c>
      <c r="H33" s="109">
        <v>3.9350000000000001</v>
      </c>
      <c r="I33" s="109">
        <v>4.2629999999999999</v>
      </c>
      <c r="J33" s="109">
        <v>4.5830000000000002</v>
      </c>
      <c r="K33" s="109">
        <v>4.88</v>
      </c>
      <c r="L33" s="109">
        <v>5.4029999999999996</v>
      </c>
      <c r="M33" s="109">
        <v>5.899</v>
      </c>
      <c r="N33" s="109">
        <v>7.4589999999999996</v>
      </c>
      <c r="O33" s="109">
        <v>7.3250000000000002</v>
      </c>
      <c r="P33" s="168">
        <v>7.3339999999999996</v>
      </c>
    </row>
    <row r="34" spans="1:16">
      <c r="A34" s="1072" t="s">
        <v>178</v>
      </c>
      <c r="B34" s="536" t="s">
        <v>71</v>
      </c>
      <c r="C34" s="538">
        <v>19.475999999999999</v>
      </c>
      <c r="D34" s="109">
        <v>16.771000000000001</v>
      </c>
      <c r="E34" s="109">
        <v>19.027999999999999</v>
      </c>
      <c r="F34" s="109">
        <v>18.521000000000001</v>
      </c>
      <c r="G34" s="109">
        <v>20.791</v>
      </c>
      <c r="H34" s="109">
        <v>23.352</v>
      </c>
      <c r="I34" s="109">
        <v>21.748000000000001</v>
      </c>
      <c r="J34" s="109">
        <v>19.876999999999999</v>
      </c>
      <c r="K34" s="109">
        <v>19.928999999999998</v>
      </c>
      <c r="L34" s="109">
        <v>21.003</v>
      </c>
      <c r="M34" s="109">
        <v>20.931000000000001</v>
      </c>
      <c r="N34" s="109">
        <v>19.614999999999998</v>
      </c>
      <c r="O34" s="109">
        <v>19.154</v>
      </c>
      <c r="P34" s="168">
        <v>19.157</v>
      </c>
    </row>
    <row r="35" spans="1:16">
      <c r="A35" s="1072"/>
      <c r="B35" s="536" t="s">
        <v>299</v>
      </c>
      <c r="C35" s="538">
        <v>17.552</v>
      </c>
      <c r="D35" s="109">
        <v>14.678000000000001</v>
      </c>
      <c r="E35" s="109">
        <v>17.370999999999999</v>
      </c>
      <c r="F35" s="109">
        <v>16.719000000000001</v>
      </c>
      <c r="G35" s="109">
        <v>19.131</v>
      </c>
      <c r="H35" s="109">
        <v>21.818999999999999</v>
      </c>
      <c r="I35" s="109">
        <v>21.573</v>
      </c>
      <c r="J35" s="109">
        <v>21.12</v>
      </c>
      <c r="K35" s="109">
        <v>21.172000000000001</v>
      </c>
      <c r="L35" s="109">
        <v>22.486000000000001</v>
      </c>
      <c r="M35" s="109">
        <v>22.399000000000001</v>
      </c>
      <c r="N35" s="109">
        <v>20.77</v>
      </c>
      <c r="O35" s="109">
        <v>20.274000000000001</v>
      </c>
      <c r="P35" s="168">
        <v>20.28</v>
      </c>
    </row>
    <row r="36" spans="1:16">
      <c r="A36" s="1072"/>
      <c r="B36" s="536" t="s">
        <v>298</v>
      </c>
      <c r="C36" s="538">
        <v>21.544</v>
      </c>
      <c r="D36" s="109">
        <v>19.003</v>
      </c>
      <c r="E36" s="109">
        <v>20.704000000000001</v>
      </c>
      <c r="F36" s="109">
        <v>20.382000000000001</v>
      </c>
      <c r="G36" s="109">
        <v>22.552</v>
      </c>
      <c r="H36" s="109">
        <v>25.021000000000001</v>
      </c>
      <c r="I36" s="109">
        <v>21.934999999999999</v>
      </c>
      <c r="J36" s="109">
        <v>18.579999999999998</v>
      </c>
      <c r="K36" s="109">
        <v>18.623999999999999</v>
      </c>
      <c r="L36" s="109">
        <v>19.433</v>
      </c>
      <c r="M36" s="109">
        <v>19.385000000000002</v>
      </c>
      <c r="N36" s="109">
        <v>18.367000000000001</v>
      </c>
      <c r="O36" s="109">
        <v>17.948</v>
      </c>
      <c r="P36" s="168">
        <v>17.952999999999999</v>
      </c>
    </row>
    <row r="37" spans="1:16">
      <c r="A37" s="1072" t="s">
        <v>179</v>
      </c>
      <c r="B37" s="536" t="s">
        <v>71</v>
      </c>
      <c r="C37" s="538"/>
      <c r="D37" s="109"/>
      <c r="E37" s="109"/>
      <c r="F37" s="109"/>
      <c r="G37" s="109"/>
      <c r="H37" s="109"/>
      <c r="I37" s="109"/>
      <c r="J37" s="109"/>
      <c r="K37" s="109"/>
      <c r="L37" s="109"/>
      <c r="M37" s="109"/>
      <c r="N37" s="109"/>
      <c r="O37" s="109"/>
      <c r="P37" s="168"/>
    </row>
    <row r="38" spans="1:16">
      <c r="A38" s="1072"/>
      <c r="B38" s="536" t="s">
        <v>299</v>
      </c>
      <c r="C38" s="538"/>
      <c r="D38" s="109"/>
      <c r="E38" s="109"/>
      <c r="F38" s="109"/>
      <c r="G38" s="109"/>
      <c r="H38" s="109"/>
      <c r="I38" s="109"/>
      <c r="J38" s="109"/>
      <c r="K38" s="109"/>
      <c r="L38" s="109"/>
      <c r="M38" s="109"/>
      <c r="N38" s="109"/>
      <c r="O38" s="109"/>
      <c r="P38" s="168"/>
    </row>
    <row r="39" spans="1:16">
      <c r="A39" s="1072"/>
      <c r="B39" s="536" t="s">
        <v>298</v>
      </c>
      <c r="C39" s="538"/>
      <c r="D39" s="109"/>
      <c r="E39" s="109"/>
      <c r="F39" s="109"/>
      <c r="G39" s="109"/>
      <c r="H39" s="109"/>
      <c r="I39" s="109"/>
      <c r="J39" s="109"/>
      <c r="K39" s="109"/>
      <c r="L39" s="109"/>
      <c r="M39" s="109"/>
      <c r="N39" s="109"/>
      <c r="O39" s="109"/>
      <c r="P39" s="168"/>
    </row>
    <row r="40" spans="1:16">
      <c r="A40" s="1072" t="s">
        <v>180</v>
      </c>
      <c r="B40" s="536" t="s">
        <v>71</v>
      </c>
      <c r="C40" s="538">
        <v>24.638999999999999</v>
      </c>
      <c r="D40" s="109">
        <v>24.727</v>
      </c>
      <c r="E40" s="109">
        <v>24.561</v>
      </c>
      <c r="F40" s="109">
        <v>24.89</v>
      </c>
      <c r="G40" s="109">
        <v>25.149000000000001</v>
      </c>
      <c r="H40" s="109">
        <v>26.536000000000001</v>
      </c>
      <c r="I40" s="109">
        <v>27.035</v>
      </c>
      <c r="J40" s="109">
        <v>26.905999999999999</v>
      </c>
      <c r="K40" s="109">
        <v>28.468</v>
      </c>
      <c r="L40" s="109">
        <v>29.216999999999999</v>
      </c>
      <c r="M40" s="109">
        <v>34.006999999999998</v>
      </c>
      <c r="N40" s="109">
        <v>33.268000000000001</v>
      </c>
      <c r="O40" s="109">
        <v>32.097999999999999</v>
      </c>
      <c r="P40" s="168">
        <v>32.279000000000003</v>
      </c>
    </row>
    <row r="41" spans="1:16">
      <c r="A41" s="1072"/>
      <c r="B41" s="536" t="s">
        <v>299</v>
      </c>
      <c r="C41" s="538">
        <v>22.475000000000001</v>
      </c>
      <c r="D41" s="109">
        <v>22.774000000000001</v>
      </c>
      <c r="E41" s="109">
        <v>22.9</v>
      </c>
      <c r="F41" s="109">
        <v>23.097000000000001</v>
      </c>
      <c r="G41" s="109">
        <v>23.172000000000001</v>
      </c>
      <c r="H41" s="109">
        <v>24.506</v>
      </c>
      <c r="I41" s="109">
        <v>25.167000000000002</v>
      </c>
      <c r="J41" s="109">
        <v>25.106999999999999</v>
      </c>
      <c r="K41" s="109">
        <v>26.762</v>
      </c>
      <c r="L41" s="109">
        <v>27.724</v>
      </c>
      <c r="M41" s="109">
        <v>32.094999999999999</v>
      </c>
      <c r="N41" s="109">
        <v>31.481000000000002</v>
      </c>
      <c r="O41" s="109">
        <v>29.975000000000001</v>
      </c>
      <c r="P41" s="168">
        <v>30.405999999999999</v>
      </c>
    </row>
    <row r="42" spans="1:16">
      <c r="A42" s="1072"/>
      <c r="B42" s="536" t="s">
        <v>298</v>
      </c>
      <c r="C42" s="538">
        <v>27.091999999999999</v>
      </c>
      <c r="D42" s="109">
        <v>26.972000000000001</v>
      </c>
      <c r="E42" s="109">
        <v>26.459</v>
      </c>
      <c r="F42" s="109">
        <v>26.96</v>
      </c>
      <c r="G42" s="109">
        <v>27.492000000000001</v>
      </c>
      <c r="H42" s="109">
        <v>28.948</v>
      </c>
      <c r="I42" s="109">
        <v>29.216999999999999</v>
      </c>
      <c r="J42" s="109">
        <v>29.012</v>
      </c>
      <c r="K42" s="109">
        <v>30.475000000000001</v>
      </c>
      <c r="L42" s="109">
        <v>31.001000000000001</v>
      </c>
      <c r="M42" s="109">
        <v>36.302</v>
      </c>
      <c r="N42" s="109">
        <v>35.384</v>
      </c>
      <c r="O42" s="109">
        <v>34.563000000000002</v>
      </c>
      <c r="P42" s="168">
        <v>34.435000000000002</v>
      </c>
    </row>
    <row r="43" spans="1:16">
      <c r="A43" s="1072" t="s">
        <v>190</v>
      </c>
      <c r="B43" s="536" t="s">
        <v>71</v>
      </c>
      <c r="C43" s="538">
        <v>3.47</v>
      </c>
      <c r="D43" s="109">
        <v>3.222</v>
      </c>
      <c r="E43" s="109">
        <v>2.93</v>
      </c>
      <c r="F43" s="109">
        <v>2.125</v>
      </c>
      <c r="G43" s="109">
        <v>2.0089999999999999</v>
      </c>
      <c r="H43" s="109">
        <v>1.931</v>
      </c>
      <c r="I43" s="109">
        <v>1.8540000000000001</v>
      </c>
      <c r="J43" s="109">
        <v>1.792</v>
      </c>
      <c r="K43" s="109">
        <v>1.7350000000000001</v>
      </c>
      <c r="L43" s="109">
        <v>1.792</v>
      </c>
      <c r="M43" s="109">
        <v>1.8759999999999999</v>
      </c>
      <c r="N43" s="109">
        <v>1.573</v>
      </c>
      <c r="O43" s="109">
        <v>1.5649999999999999</v>
      </c>
      <c r="P43" s="168">
        <v>1.5569999999999999</v>
      </c>
    </row>
    <row r="44" spans="1:16">
      <c r="A44" s="1072"/>
      <c r="B44" s="536" t="s">
        <v>299</v>
      </c>
      <c r="C44" s="538">
        <v>2.633</v>
      </c>
      <c r="D44" s="109">
        <v>2.3820000000000001</v>
      </c>
      <c r="E44" s="109">
        <v>2.097</v>
      </c>
      <c r="F44" s="109">
        <v>1.57</v>
      </c>
      <c r="G44" s="109">
        <v>1.448</v>
      </c>
      <c r="H44" s="109">
        <v>1.3560000000000001</v>
      </c>
      <c r="I44" s="109">
        <v>1.266</v>
      </c>
      <c r="J44" s="109">
        <v>1.1850000000000001</v>
      </c>
      <c r="K44" s="109">
        <v>1.107</v>
      </c>
      <c r="L44" s="109">
        <v>1.137</v>
      </c>
      <c r="M44" s="109">
        <v>1.198</v>
      </c>
      <c r="N44" s="109">
        <v>0.94899999999999995</v>
      </c>
      <c r="O44" s="109">
        <v>0.94399999999999995</v>
      </c>
      <c r="P44" s="168">
        <v>0.93899999999999995</v>
      </c>
    </row>
    <row r="45" spans="1:16">
      <c r="A45" s="1072"/>
      <c r="B45" s="536" t="s">
        <v>298</v>
      </c>
      <c r="C45" s="538">
        <v>4.3109999999999999</v>
      </c>
      <c r="D45" s="109">
        <v>4.0739999999999998</v>
      </c>
      <c r="E45" s="109">
        <v>3.7850000000000001</v>
      </c>
      <c r="F45" s="109">
        <v>2.7010000000000001</v>
      </c>
      <c r="G45" s="109">
        <v>2.593</v>
      </c>
      <c r="H45" s="109">
        <v>2.5310000000000001</v>
      </c>
      <c r="I45" s="109">
        <v>2.4700000000000002</v>
      </c>
      <c r="J45" s="109">
        <v>2.4260000000000002</v>
      </c>
      <c r="K45" s="109">
        <v>2.39</v>
      </c>
      <c r="L45" s="109">
        <v>2.4740000000000002</v>
      </c>
      <c r="M45" s="109">
        <v>2.5790000000000002</v>
      </c>
      <c r="N45" s="109">
        <v>2.222</v>
      </c>
      <c r="O45" s="109">
        <v>2.2109999999999999</v>
      </c>
      <c r="P45" s="168">
        <v>2.2000000000000002</v>
      </c>
    </row>
    <row r="46" spans="1:16">
      <c r="A46" s="1072" t="s">
        <v>182</v>
      </c>
      <c r="B46" s="536" t="s">
        <v>71</v>
      </c>
      <c r="C46" s="538">
        <v>10.545</v>
      </c>
      <c r="D46" s="109">
        <v>7.85</v>
      </c>
      <c r="E46" s="109">
        <v>7.2640000000000002</v>
      </c>
      <c r="F46" s="109">
        <v>6.5709999999999997</v>
      </c>
      <c r="G46" s="109">
        <v>5.9509999999999996</v>
      </c>
      <c r="H46" s="109">
        <v>5.2439999999999998</v>
      </c>
      <c r="I46" s="109">
        <v>4.5289999999999999</v>
      </c>
      <c r="J46" s="109">
        <v>5.032</v>
      </c>
      <c r="K46" s="109">
        <v>5.5380000000000003</v>
      </c>
      <c r="L46" s="109">
        <v>6.032</v>
      </c>
      <c r="M46" s="109">
        <v>5.1970000000000001</v>
      </c>
      <c r="N46" s="109">
        <v>5.9930000000000003</v>
      </c>
      <c r="O46" s="109">
        <v>5.8609999999999998</v>
      </c>
      <c r="P46" s="168">
        <v>5.8979999999999997</v>
      </c>
    </row>
    <row r="47" spans="1:16">
      <c r="A47" s="1072"/>
      <c r="B47" s="536" t="s">
        <v>299</v>
      </c>
      <c r="C47" s="538">
        <v>10.64</v>
      </c>
      <c r="D47" s="109">
        <v>7.8719999999999999</v>
      </c>
      <c r="E47" s="109">
        <v>7.2359999999999998</v>
      </c>
      <c r="F47" s="109">
        <v>6.4909999999999997</v>
      </c>
      <c r="G47" s="109">
        <v>5.8250000000000002</v>
      </c>
      <c r="H47" s="109">
        <v>5.0750000000000002</v>
      </c>
      <c r="I47" s="109">
        <v>4.3220000000000001</v>
      </c>
      <c r="J47" s="109">
        <v>4.9859999999999998</v>
      </c>
      <c r="K47" s="109">
        <v>5.798</v>
      </c>
      <c r="L47" s="109">
        <v>5.59</v>
      </c>
      <c r="M47" s="109">
        <v>4.7690000000000001</v>
      </c>
      <c r="N47" s="109">
        <v>5.7359999999999998</v>
      </c>
      <c r="O47" s="109">
        <v>5.71</v>
      </c>
      <c r="P47" s="168">
        <v>5.7469999999999999</v>
      </c>
    </row>
    <row r="48" spans="1:16">
      <c r="A48" s="1072"/>
      <c r="B48" s="536" t="s">
        <v>298</v>
      </c>
      <c r="C48" s="538">
        <v>10.428000000000001</v>
      </c>
      <c r="D48" s="109">
        <v>7.8230000000000004</v>
      </c>
      <c r="E48" s="109">
        <v>7.2990000000000004</v>
      </c>
      <c r="F48" s="109">
        <v>6.6689999999999996</v>
      </c>
      <c r="G48" s="109">
        <v>6.1050000000000004</v>
      </c>
      <c r="H48" s="109">
        <v>5.4509999999999996</v>
      </c>
      <c r="I48" s="109">
        <v>4.78</v>
      </c>
      <c r="J48" s="109">
        <v>5.0869999999999997</v>
      </c>
      <c r="K48" s="109">
        <v>5.2140000000000004</v>
      </c>
      <c r="L48" s="109">
        <v>6.5629999999999997</v>
      </c>
      <c r="M48" s="109">
        <v>5.7030000000000003</v>
      </c>
      <c r="N48" s="109">
        <v>6.2939999999999996</v>
      </c>
      <c r="O48" s="109">
        <v>6.0369999999999999</v>
      </c>
      <c r="P48" s="168">
        <v>6.0730000000000004</v>
      </c>
    </row>
    <row r="49" spans="1:16">
      <c r="A49" s="1072" t="s">
        <v>183</v>
      </c>
      <c r="B49" s="536" t="s">
        <v>71</v>
      </c>
      <c r="C49" s="538">
        <v>5.3680000000000003</v>
      </c>
      <c r="D49" s="109">
        <v>5.0609999999999999</v>
      </c>
      <c r="E49" s="109">
        <v>4.9429999999999996</v>
      </c>
      <c r="F49" s="109">
        <v>4.774</v>
      </c>
      <c r="G49" s="109">
        <v>5.399</v>
      </c>
      <c r="H49" s="109">
        <v>5.8959999999999999</v>
      </c>
      <c r="I49" s="109">
        <v>6.35</v>
      </c>
      <c r="J49" s="109">
        <v>6.7880000000000003</v>
      </c>
      <c r="K49" s="109">
        <v>7.3730000000000002</v>
      </c>
      <c r="L49" s="109">
        <v>8.6170000000000009</v>
      </c>
      <c r="M49" s="109">
        <v>9.5399999999999991</v>
      </c>
      <c r="N49" s="109">
        <v>10.087</v>
      </c>
      <c r="O49" s="109">
        <v>9.3480000000000008</v>
      </c>
      <c r="P49" s="168">
        <v>9.4350000000000005</v>
      </c>
    </row>
    <row r="50" spans="1:16">
      <c r="A50" s="1072"/>
      <c r="B50" s="536" t="s">
        <v>299</v>
      </c>
      <c r="C50" s="538">
        <v>4.7320000000000002</v>
      </c>
      <c r="D50" s="109">
        <v>4.5049999999999999</v>
      </c>
      <c r="E50" s="109">
        <v>4.4569999999999999</v>
      </c>
      <c r="F50" s="109">
        <v>4.3630000000000004</v>
      </c>
      <c r="G50" s="109">
        <v>5.141</v>
      </c>
      <c r="H50" s="109">
        <v>5.7969999999999997</v>
      </c>
      <c r="I50" s="109">
        <v>6.4089999999999998</v>
      </c>
      <c r="J50" s="109">
        <v>7.0039999999999996</v>
      </c>
      <c r="K50" s="109">
        <v>7.758</v>
      </c>
      <c r="L50" s="109">
        <v>8.7439999999999998</v>
      </c>
      <c r="M50" s="109">
        <v>9.2210000000000001</v>
      </c>
      <c r="N50" s="109">
        <v>9.6150000000000002</v>
      </c>
      <c r="O50" s="109">
        <v>9.1820000000000004</v>
      </c>
      <c r="P50" s="168">
        <v>9.2710000000000008</v>
      </c>
    </row>
    <row r="51" spans="1:16" ht="15" thickBot="1">
      <c r="A51" s="1072"/>
      <c r="B51" s="536" t="s">
        <v>298</v>
      </c>
      <c r="C51" s="539">
        <v>5.9980000000000002</v>
      </c>
      <c r="D51" s="169">
        <v>5.6109999999999998</v>
      </c>
      <c r="E51" s="169">
        <v>5.4249999999999998</v>
      </c>
      <c r="F51" s="169">
        <v>5.1820000000000004</v>
      </c>
      <c r="G51" s="169">
        <v>5.6550000000000002</v>
      </c>
      <c r="H51" s="169">
        <v>5.9930000000000003</v>
      </c>
      <c r="I51" s="169">
        <v>6.29</v>
      </c>
      <c r="J51" s="169">
        <v>6.5750000000000002</v>
      </c>
      <c r="K51" s="169">
        <v>6.9950000000000001</v>
      </c>
      <c r="L51" s="169">
        <v>8.4909999999999997</v>
      </c>
      <c r="M51" s="169">
        <v>9.8580000000000005</v>
      </c>
      <c r="N51" s="169">
        <v>10.561999999999999</v>
      </c>
      <c r="O51" s="169">
        <v>9.516</v>
      </c>
      <c r="P51" s="170">
        <v>9.6010000000000009</v>
      </c>
    </row>
    <row r="52" spans="1:16">
      <c r="A52" s="137"/>
      <c r="B52" s="24"/>
      <c r="C52" s="24"/>
      <c r="D52" s="24"/>
      <c r="E52" s="24"/>
      <c r="F52" s="24"/>
      <c r="G52" s="24"/>
      <c r="H52" s="24"/>
      <c r="I52" s="24"/>
      <c r="J52" s="24"/>
    </row>
    <row r="53" spans="1:16" ht="15" customHeight="1">
      <c r="A53" s="136" t="s">
        <v>185</v>
      </c>
      <c r="B53" s="24"/>
      <c r="C53" s="28"/>
      <c r="D53" s="28"/>
      <c r="E53" s="28"/>
      <c r="F53" s="28"/>
      <c r="G53" s="28"/>
      <c r="H53" s="24"/>
      <c r="I53" s="24"/>
      <c r="J53" s="24"/>
    </row>
    <row r="54" spans="1:16">
      <c r="A54" s="874" t="s">
        <v>733</v>
      </c>
      <c r="B54" s="874"/>
      <c r="C54" s="874"/>
      <c r="D54" s="874"/>
      <c r="E54" s="874"/>
      <c r="F54" s="874"/>
      <c r="G54" s="874"/>
      <c r="H54" s="874"/>
      <c r="I54" s="874"/>
      <c r="J54" s="874"/>
      <c r="K54" s="874"/>
      <c r="L54" s="874"/>
      <c r="M54" s="874"/>
      <c r="N54" s="874"/>
    </row>
    <row r="55" spans="1:16" ht="12.75" customHeight="1">
      <c r="A55" s="874"/>
      <c r="B55" s="874"/>
      <c r="C55" s="874"/>
      <c r="D55" s="874"/>
      <c r="E55" s="874"/>
      <c r="F55" s="874"/>
      <c r="G55" s="874"/>
      <c r="H55" s="874"/>
      <c r="I55" s="874"/>
      <c r="J55" s="874"/>
      <c r="K55" s="874"/>
      <c r="L55" s="874"/>
      <c r="M55" s="874"/>
      <c r="N55" s="874"/>
    </row>
  </sheetData>
  <mergeCells count="17">
    <mergeCell ref="A34:A36"/>
    <mergeCell ref="A43:A45"/>
    <mergeCell ref="A19:A21"/>
    <mergeCell ref="A22:A24"/>
    <mergeCell ref="A25:A27"/>
    <mergeCell ref="A28:A30"/>
    <mergeCell ref="A31:A33"/>
    <mergeCell ref="A4:A6"/>
    <mergeCell ref="A7:A9"/>
    <mergeCell ref="A10:A12"/>
    <mergeCell ref="A13:A15"/>
    <mergeCell ref="A16:A18"/>
    <mergeCell ref="A46:A48"/>
    <mergeCell ref="A54:N55"/>
    <mergeCell ref="A40:A42"/>
    <mergeCell ref="A49:A51"/>
    <mergeCell ref="A37:A39"/>
  </mergeCells>
  <hyperlinks>
    <hyperlink ref="S3" location="'TC4'!A1" display="Back to Content Page" xr:uid="{C1EDA6EC-A6EE-4075-AAC7-B8D58C8709B6}"/>
  </hyperlinks>
  <pageMargins left="0.7" right="0.7" top="0.75" bottom="0.75" header="0.3" footer="0.3"/>
  <pageSetup paperSize="9" scale="57" orientation="landscape" r:id="rId1"/>
  <headerFooter>
    <oddFooter>&amp;C&amp;P</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V56"/>
  <sheetViews>
    <sheetView topLeftCell="I1" zoomScaleNormal="100" workbookViewId="0">
      <selection activeCell="T3" sqref="T3"/>
    </sheetView>
  </sheetViews>
  <sheetFormatPr defaultColWidth="9.21875" defaultRowHeight="14.4"/>
  <cols>
    <col min="1" max="1" width="33.77734375" customWidth="1"/>
    <col min="2" max="2" width="9" customWidth="1"/>
    <col min="3" max="18" width="7" customWidth="1"/>
  </cols>
  <sheetData>
    <row r="1" spans="1:20">
      <c r="A1" s="32" t="s">
        <v>734</v>
      </c>
      <c r="B1" s="11"/>
      <c r="C1" s="11"/>
      <c r="D1" s="11"/>
      <c r="E1" s="11"/>
      <c r="F1" s="11"/>
      <c r="G1" s="24"/>
      <c r="H1" s="24"/>
      <c r="I1" s="24"/>
      <c r="J1" s="24"/>
      <c r="K1" s="24"/>
      <c r="L1" s="11"/>
      <c r="M1" s="11"/>
      <c r="N1" s="11"/>
      <c r="O1" s="11"/>
      <c r="P1" s="11"/>
      <c r="Q1" s="11"/>
      <c r="R1" s="11"/>
    </row>
    <row r="2" spans="1:20" ht="15" thickBot="1">
      <c r="A2" s="11"/>
      <c r="B2" s="11"/>
      <c r="C2" s="11"/>
      <c r="D2" s="11"/>
      <c r="E2" s="11"/>
      <c r="F2" s="11"/>
      <c r="G2" s="24"/>
      <c r="H2" s="24"/>
      <c r="I2" s="24"/>
      <c r="J2" s="24"/>
      <c r="K2" s="24"/>
      <c r="L2" s="11"/>
      <c r="M2" s="11"/>
      <c r="N2" s="11"/>
      <c r="O2" s="11"/>
      <c r="P2" s="11"/>
      <c r="Q2" s="11"/>
      <c r="R2" s="11"/>
    </row>
    <row r="3" spans="1:20">
      <c r="A3" s="311" t="s">
        <v>187</v>
      </c>
      <c r="B3" s="535" t="s">
        <v>297</v>
      </c>
      <c r="C3" s="465">
        <v>2010</v>
      </c>
      <c r="D3" s="195">
        <v>2011</v>
      </c>
      <c r="E3" s="195">
        <v>2012</v>
      </c>
      <c r="F3" s="287">
        <v>2013</v>
      </c>
      <c r="G3" s="287">
        <v>2014</v>
      </c>
      <c r="H3" s="287">
        <v>2015</v>
      </c>
      <c r="I3" s="195">
        <v>2016</v>
      </c>
      <c r="J3" s="195">
        <v>2017</v>
      </c>
      <c r="K3" s="195">
        <v>2018</v>
      </c>
      <c r="L3" s="195">
        <v>2019</v>
      </c>
      <c r="M3" s="195">
        <v>2020</v>
      </c>
      <c r="N3" s="195">
        <v>2021</v>
      </c>
      <c r="O3" s="195">
        <v>2022</v>
      </c>
      <c r="P3" s="195">
        <v>2023</v>
      </c>
      <c r="Q3" s="167">
        <v>2024</v>
      </c>
      <c r="R3" s="85"/>
      <c r="T3" s="856" t="s">
        <v>166</v>
      </c>
    </row>
    <row r="4" spans="1:20">
      <c r="A4" s="920" t="s">
        <v>167</v>
      </c>
      <c r="B4" s="540" t="s">
        <v>298</v>
      </c>
      <c r="C4" s="538">
        <v>20.9</v>
      </c>
      <c r="D4" s="109">
        <v>36.200000000000003</v>
      </c>
      <c r="E4" s="109">
        <v>36.200000000000003</v>
      </c>
      <c r="F4" s="109">
        <v>36.200000000000003</v>
      </c>
      <c r="G4" s="109">
        <v>39.849598140414464</v>
      </c>
      <c r="H4" s="109">
        <v>37.9</v>
      </c>
      <c r="I4" s="109">
        <v>37.9</v>
      </c>
      <c r="J4" s="109"/>
      <c r="K4" s="109">
        <v>50.562721933034901</v>
      </c>
      <c r="L4" s="109">
        <v>53.284360535306298</v>
      </c>
      <c r="M4" s="109">
        <v>54.435564571969302</v>
      </c>
      <c r="N4" s="109">
        <v>57.934838218084998</v>
      </c>
      <c r="O4" s="109">
        <v>55.208807778694499</v>
      </c>
      <c r="P4" s="109">
        <v>58.247187169795303</v>
      </c>
      <c r="Q4" s="168">
        <v>56.917034219792498</v>
      </c>
      <c r="R4" s="47"/>
      <c r="S4" s="48"/>
    </row>
    <row r="5" spans="1:20">
      <c r="A5" s="920"/>
      <c r="B5" s="540" t="s">
        <v>299</v>
      </c>
      <c r="C5" s="538">
        <v>17.7</v>
      </c>
      <c r="D5" s="109">
        <v>33.200000000000003</v>
      </c>
      <c r="E5" s="109">
        <v>33.200000000000003</v>
      </c>
      <c r="F5" s="109">
        <v>33.200000000000003</v>
      </c>
      <c r="G5" s="109">
        <v>38.979584518390517</v>
      </c>
      <c r="H5" s="109">
        <v>37.9</v>
      </c>
      <c r="I5" s="109">
        <v>37.9</v>
      </c>
      <c r="J5" s="109"/>
      <c r="K5" s="109">
        <v>53.030629810390799</v>
      </c>
      <c r="L5" s="109">
        <v>55.640607758706203</v>
      </c>
      <c r="M5" s="109">
        <v>55.115180281455999</v>
      </c>
      <c r="N5" s="109">
        <v>58.636547537650699</v>
      </c>
      <c r="O5" s="109">
        <v>55.250687026514903</v>
      </c>
      <c r="P5" s="109">
        <v>58.257405944364599</v>
      </c>
      <c r="Q5" s="168">
        <v>58.428351939263997</v>
      </c>
      <c r="R5" s="47"/>
    </row>
    <row r="6" spans="1:20">
      <c r="A6" s="920"/>
      <c r="B6" s="540" t="s">
        <v>71</v>
      </c>
      <c r="C6" s="538">
        <v>19.399999999999999</v>
      </c>
      <c r="D6" s="109">
        <v>34.799999999999997</v>
      </c>
      <c r="E6" s="109">
        <v>34.799999999999997</v>
      </c>
      <c r="F6" s="109">
        <v>34.799999999999997</v>
      </c>
      <c r="G6" s="109">
        <v>39.394222054048342</v>
      </c>
      <c r="H6" s="109">
        <v>37.9</v>
      </c>
      <c r="I6" s="109">
        <v>37.9</v>
      </c>
      <c r="J6" s="109"/>
      <c r="K6" s="109">
        <v>51.766232801813402</v>
      </c>
      <c r="L6" s="109">
        <v>54.446309740247798</v>
      </c>
      <c r="M6" s="109">
        <v>54.7720374511185</v>
      </c>
      <c r="N6" s="109">
        <v>58.282896478723501</v>
      </c>
      <c r="O6" s="109">
        <v>55.229695558749299</v>
      </c>
      <c r="P6" s="109">
        <v>58.252212915166403</v>
      </c>
      <c r="Q6" s="168">
        <v>57.667361477933703</v>
      </c>
      <c r="R6" s="47"/>
    </row>
    <row r="7" spans="1:20">
      <c r="A7" s="920" t="s">
        <v>168</v>
      </c>
      <c r="B7" s="540" t="s">
        <v>298</v>
      </c>
      <c r="C7" s="538">
        <v>43.454102727525289</v>
      </c>
      <c r="D7" s="109">
        <v>49.035963151057047</v>
      </c>
      <c r="E7" s="109">
        <v>49.035963151057047</v>
      </c>
      <c r="F7" s="109">
        <v>49.00885191508943</v>
      </c>
      <c r="G7" s="109">
        <v>49.00885191508943</v>
      </c>
      <c r="H7" s="109">
        <v>41.784176160044453</v>
      </c>
      <c r="I7" s="109">
        <v>41.784176160044453</v>
      </c>
      <c r="J7" s="109">
        <v>41.784176160044453</v>
      </c>
      <c r="K7" s="109">
        <v>41.784176160044453</v>
      </c>
      <c r="L7" s="109">
        <v>43.959071865936188</v>
      </c>
      <c r="M7" s="109">
        <v>50.291076680513022</v>
      </c>
      <c r="N7" s="109">
        <v>53.8</v>
      </c>
      <c r="O7" s="109">
        <v>52.5</v>
      </c>
      <c r="P7" s="109">
        <v>51.1</v>
      </c>
      <c r="Q7" s="168">
        <v>49</v>
      </c>
      <c r="R7" s="47"/>
      <c r="S7" s="48"/>
    </row>
    <row r="8" spans="1:20">
      <c r="A8" s="920"/>
      <c r="B8" s="540" t="s">
        <v>299</v>
      </c>
      <c r="C8" s="538">
        <v>29.586188534353496</v>
      </c>
      <c r="D8" s="109">
        <v>37.404100569053632</v>
      </c>
      <c r="E8" s="109">
        <v>37.404100569053632</v>
      </c>
      <c r="F8" s="109">
        <v>35.202834135686416</v>
      </c>
      <c r="G8" s="109">
        <v>35.202834135686416</v>
      </c>
      <c r="H8" s="109">
        <v>36.53627361472013</v>
      </c>
      <c r="I8" s="109">
        <v>36.53627361472013</v>
      </c>
      <c r="J8" s="109">
        <v>36.53627361472013</v>
      </c>
      <c r="K8" s="109">
        <v>36.53627361472013</v>
      </c>
      <c r="L8" s="109">
        <v>46.657617047433661</v>
      </c>
      <c r="M8" s="109">
        <v>41.063446845536788</v>
      </c>
      <c r="N8" s="109">
        <v>42.2</v>
      </c>
      <c r="O8" s="109">
        <v>41.8</v>
      </c>
      <c r="P8" s="109">
        <v>45.8</v>
      </c>
      <c r="Q8" s="168">
        <v>42.4</v>
      </c>
      <c r="R8" s="47"/>
    </row>
    <row r="9" spans="1:20">
      <c r="A9" s="920"/>
      <c r="B9" s="540" t="s">
        <v>71</v>
      </c>
      <c r="C9" s="538">
        <v>36</v>
      </c>
      <c r="D9" s="109">
        <v>42.639114979568788</v>
      </c>
      <c r="E9" s="109">
        <v>42.639114979568788</v>
      </c>
      <c r="F9" s="109">
        <v>41.732387186932641</v>
      </c>
      <c r="G9" s="109">
        <v>41.732387186932641</v>
      </c>
      <c r="H9" s="109">
        <v>38.883194334436006</v>
      </c>
      <c r="I9" s="109">
        <v>38.883194334436006</v>
      </c>
      <c r="J9" s="109">
        <v>38.883194334436006</v>
      </c>
      <c r="K9" s="109">
        <v>38.883194334436006</v>
      </c>
      <c r="L9" s="109">
        <v>45.461615851700685</v>
      </c>
      <c r="M9" s="109">
        <v>45.125084245857771</v>
      </c>
      <c r="N9" s="109">
        <v>47.8</v>
      </c>
      <c r="O9" s="109">
        <v>46.8</v>
      </c>
      <c r="P9" s="109">
        <v>48.2</v>
      </c>
      <c r="Q9" s="168">
        <v>45.2</v>
      </c>
      <c r="R9" s="47"/>
    </row>
    <row r="10" spans="1:20">
      <c r="A10" s="920" t="s">
        <v>188</v>
      </c>
      <c r="B10" s="540" t="s">
        <v>298</v>
      </c>
      <c r="C10" s="542">
        <v>8.1840000152587908</v>
      </c>
      <c r="D10" s="117">
        <v>8.2340002059936506</v>
      </c>
      <c r="E10" s="109">
        <v>8.1859998703002894</v>
      </c>
      <c r="F10" s="117">
        <v>8.1700000762939506</v>
      </c>
      <c r="G10" s="117">
        <v>8.0570001602172905</v>
      </c>
      <c r="H10" s="109">
        <v>7.9369997978210396</v>
      </c>
      <c r="I10" s="117">
        <v>7.71000003814697</v>
      </c>
      <c r="J10" s="109">
        <v>7.4289999008178702</v>
      </c>
      <c r="K10" s="117">
        <v>7.4460000991821298</v>
      </c>
      <c r="L10" s="117">
        <v>8.6189999999999998</v>
      </c>
      <c r="M10" s="109"/>
      <c r="N10" s="117">
        <v>12.3</v>
      </c>
      <c r="O10" s="117"/>
      <c r="P10" s="109"/>
      <c r="Q10" s="168"/>
      <c r="R10" s="47"/>
    </row>
    <row r="11" spans="1:20">
      <c r="A11" s="920"/>
      <c r="B11" s="540" t="s">
        <v>299</v>
      </c>
      <c r="C11" s="542">
        <v>10.460000038146999</v>
      </c>
      <c r="D11" s="117">
        <v>10.552000045776399</v>
      </c>
      <c r="E11" s="109">
        <v>10.4440002441406</v>
      </c>
      <c r="F11" s="117">
        <v>10.328000068664601</v>
      </c>
      <c r="G11" s="117">
        <v>10.296999931335399</v>
      </c>
      <c r="H11" s="109">
        <v>10.1549997329712</v>
      </c>
      <c r="I11" s="117">
        <v>9.7980003356933594</v>
      </c>
      <c r="J11" s="109">
        <v>9.5039997100830096</v>
      </c>
      <c r="K11" s="117">
        <v>9.5270004272460902</v>
      </c>
      <c r="L11" s="117">
        <v>11.209</v>
      </c>
      <c r="M11" s="109"/>
      <c r="N11" s="117">
        <v>9.4</v>
      </c>
      <c r="O11" s="117"/>
      <c r="P11" s="109"/>
      <c r="Q11" s="168"/>
      <c r="R11" s="47"/>
    </row>
    <row r="12" spans="1:20">
      <c r="A12" s="920"/>
      <c r="B12" s="540" t="s">
        <v>71</v>
      </c>
      <c r="C12" s="542">
        <v>9.3409996032714808</v>
      </c>
      <c r="D12" s="117">
        <v>9.4090003967285192</v>
      </c>
      <c r="E12" s="109">
        <v>9.3260002136230504</v>
      </c>
      <c r="F12" s="117">
        <v>9.2559995651245099</v>
      </c>
      <c r="G12" s="117">
        <v>9.1789999008178693</v>
      </c>
      <c r="H12" s="109">
        <v>9.0430002212524396</v>
      </c>
      <c r="I12" s="117">
        <v>8.7480001449584996</v>
      </c>
      <c r="J12" s="109">
        <v>8.4560003280639595</v>
      </c>
      <c r="K12" s="117">
        <v>8.4720001220703107</v>
      </c>
      <c r="L12" s="117">
        <v>9.8800000000000008</v>
      </c>
      <c r="M12" s="109"/>
      <c r="N12" s="117">
        <v>10.6</v>
      </c>
      <c r="O12" s="117"/>
      <c r="P12" s="109"/>
      <c r="Q12" s="168"/>
      <c r="R12" s="47"/>
    </row>
    <row r="13" spans="1:20">
      <c r="A13" s="920" t="s">
        <v>189</v>
      </c>
      <c r="B13" s="540" t="s">
        <v>298</v>
      </c>
      <c r="C13" s="542">
        <v>13.1000003814697</v>
      </c>
      <c r="D13" s="117">
        <v>13.1000003814697</v>
      </c>
      <c r="E13" s="117">
        <v>13.1000003814697</v>
      </c>
      <c r="F13" s="109"/>
      <c r="G13" s="109"/>
      <c r="H13" s="109"/>
      <c r="I13" s="117">
        <v>6.1659998893737802</v>
      </c>
      <c r="J13" s="109">
        <v>5.8460001945495597</v>
      </c>
      <c r="K13" s="109">
        <v>5.9369997978210396</v>
      </c>
      <c r="L13" s="109">
        <v>6.1710000000000003</v>
      </c>
      <c r="M13" s="109">
        <v>1.3</v>
      </c>
      <c r="N13" s="109"/>
      <c r="O13" s="109"/>
      <c r="P13" s="109"/>
      <c r="Q13" s="168"/>
      <c r="R13" s="84"/>
    </row>
    <row r="14" spans="1:20">
      <c r="A14" s="920"/>
      <c r="B14" s="540" t="s">
        <v>299</v>
      </c>
      <c r="C14" s="542">
        <v>12.5</v>
      </c>
      <c r="D14" s="117">
        <v>12.5</v>
      </c>
      <c r="E14" s="117">
        <v>12.5</v>
      </c>
      <c r="F14" s="109"/>
      <c r="G14" s="109"/>
      <c r="H14" s="109"/>
      <c r="I14" s="117">
        <v>10.3620004653931</v>
      </c>
      <c r="J14" s="109">
        <v>9.9139995574951207</v>
      </c>
      <c r="K14" s="109">
        <v>9.9069995880127006</v>
      </c>
      <c r="L14" s="109">
        <v>10.130000000000001</v>
      </c>
      <c r="M14" s="109">
        <v>2.2000000000000002</v>
      </c>
      <c r="N14" s="109"/>
      <c r="O14" s="109"/>
      <c r="P14" s="109"/>
      <c r="Q14" s="168"/>
      <c r="R14" s="84"/>
    </row>
    <row r="15" spans="1:20">
      <c r="A15" s="920"/>
      <c r="B15" s="540" t="s">
        <v>71</v>
      </c>
      <c r="C15" s="542">
        <v>12.800000190734901</v>
      </c>
      <c r="D15" s="117">
        <v>12.800000190734901</v>
      </c>
      <c r="E15" s="117">
        <v>12.800000190734901</v>
      </c>
      <c r="F15" s="109"/>
      <c r="G15" s="109"/>
      <c r="H15" s="109"/>
      <c r="I15" s="117">
        <v>8.0889997482299805</v>
      </c>
      <c r="J15" s="109">
        <v>7.7080001831054696</v>
      </c>
      <c r="K15" s="109">
        <v>7.7519998550415004</v>
      </c>
      <c r="L15" s="109">
        <v>7.9770000000000003</v>
      </c>
      <c r="M15" s="109">
        <v>1.7</v>
      </c>
      <c r="N15" s="109"/>
      <c r="O15" s="109"/>
      <c r="P15" s="109"/>
      <c r="Q15" s="168"/>
      <c r="R15" s="84"/>
    </row>
    <row r="16" spans="1:20">
      <c r="A16" s="920" t="s">
        <v>172</v>
      </c>
      <c r="B16" s="540" t="s">
        <v>298</v>
      </c>
      <c r="C16" s="542">
        <v>66</v>
      </c>
      <c r="D16" s="117">
        <v>66</v>
      </c>
      <c r="E16" s="117">
        <v>66</v>
      </c>
      <c r="F16" s="117">
        <v>56.7</v>
      </c>
      <c r="G16" s="117">
        <v>56.7</v>
      </c>
      <c r="H16" s="109">
        <v>56.7</v>
      </c>
      <c r="I16" s="117">
        <v>50.2</v>
      </c>
      <c r="J16" s="117">
        <v>50.2</v>
      </c>
      <c r="K16" s="117">
        <v>50.2</v>
      </c>
      <c r="L16" s="117">
        <v>50.2</v>
      </c>
      <c r="M16" s="109">
        <v>50.2</v>
      </c>
      <c r="N16" s="109">
        <v>61.8</v>
      </c>
      <c r="O16" s="109">
        <v>61.8</v>
      </c>
      <c r="P16" s="117">
        <v>60.1</v>
      </c>
      <c r="Q16" s="180"/>
      <c r="R16" s="84"/>
    </row>
    <row r="17" spans="1:22">
      <c r="A17" s="920"/>
      <c r="B17" s="540" t="s">
        <v>299</v>
      </c>
      <c r="C17" s="542">
        <v>61</v>
      </c>
      <c r="D17" s="117">
        <v>61</v>
      </c>
      <c r="E17" s="117">
        <v>61</v>
      </c>
      <c r="F17" s="117">
        <v>46.6</v>
      </c>
      <c r="G17" s="117">
        <v>46.6</v>
      </c>
      <c r="H17" s="109">
        <v>46.6</v>
      </c>
      <c r="I17" s="117">
        <v>44.7</v>
      </c>
      <c r="J17" s="117">
        <v>44.7</v>
      </c>
      <c r="K17" s="117">
        <v>44.7</v>
      </c>
      <c r="L17" s="117">
        <v>44.7</v>
      </c>
      <c r="M17" s="109">
        <v>44.7</v>
      </c>
      <c r="N17" s="109">
        <v>54.7</v>
      </c>
      <c r="O17" s="109">
        <v>54.7</v>
      </c>
      <c r="P17" s="117">
        <v>51.9</v>
      </c>
      <c r="Q17" s="180"/>
      <c r="R17" s="84"/>
    </row>
    <row r="18" spans="1:22">
      <c r="A18" s="920"/>
      <c r="B18" s="540" t="s">
        <v>71</v>
      </c>
      <c r="C18" s="542">
        <v>64</v>
      </c>
      <c r="D18" s="117">
        <v>64</v>
      </c>
      <c r="E18" s="117">
        <v>64</v>
      </c>
      <c r="F18" s="117">
        <v>51.6</v>
      </c>
      <c r="G18" s="117">
        <v>51.6</v>
      </c>
      <c r="H18" s="109">
        <v>51.6</v>
      </c>
      <c r="I18" s="117">
        <v>47.4</v>
      </c>
      <c r="J18" s="117">
        <v>47.4</v>
      </c>
      <c r="K18" s="117">
        <v>47.4</v>
      </c>
      <c r="L18" s="117">
        <v>47.4</v>
      </c>
      <c r="M18" s="109">
        <v>47.4</v>
      </c>
      <c r="N18" s="109">
        <v>58.2</v>
      </c>
      <c r="O18" s="109">
        <v>58.2</v>
      </c>
      <c r="P18" s="117">
        <v>56</v>
      </c>
      <c r="Q18" s="180"/>
      <c r="R18" s="84"/>
    </row>
    <row r="19" spans="1:22">
      <c r="A19" s="920" t="s">
        <v>173</v>
      </c>
      <c r="B19" s="540" t="s">
        <v>298</v>
      </c>
      <c r="C19" s="542">
        <v>40.099998474121101</v>
      </c>
      <c r="D19" s="117">
        <v>41</v>
      </c>
      <c r="E19" s="117">
        <v>44.400001525878899</v>
      </c>
      <c r="F19" s="109"/>
      <c r="G19" s="109"/>
      <c r="H19" s="109"/>
      <c r="I19" s="117">
        <v>40.764999389648402</v>
      </c>
      <c r="J19" s="109">
        <v>39.766998291015597</v>
      </c>
      <c r="K19" s="109">
        <v>39.612998962402301</v>
      </c>
      <c r="L19" s="109">
        <v>41.6</v>
      </c>
      <c r="M19" s="109">
        <v>41.6</v>
      </c>
      <c r="N19" s="109">
        <v>41.6</v>
      </c>
      <c r="O19" s="109">
        <v>41.6</v>
      </c>
      <c r="P19" s="109">
        <v>41.6</v>
      </c>
      <c r="Q19" s="168">
        <v>55.64</v>
      </c>
      <c r="R19" s="84"/>
    </row>
    <row r="20" spans="1:22">
      <c r="A20" s="920"/>
      <c r="B20" s="540" t="s">
        <v>299</v>
      </c>
      <c r="C20" s="542">
        <v>27.100000381469702</v>
      </c>
      <c r="D20" s="117">
        <v>28</v>
      </c>
      <c r="E20" s="117">
        <v>29.899999618530298</v>
      </c>
      <c r="F20" s="109"/>
      <c r="G20" s="109"/>
      <c r="H20" s="109"/>
      <c r="I20" s="117">
        <v>29.072999954223601</v>
      </c>
      <c r="J20" s="109">
        <v>28.447999954223601</v>
      </c>
      <c r="K20" s="109">
        <v>28.607000350952099</v>
      </c>
      <c r="L20" s="109">
        <v>31.2</v>
      </c>
      <c r="M20" s="109">
        <v>31.2</v>
      </c>
      <c r="N20" s="109">
        <v>31.2</v>
      </c>
      <c r="O20" s="109">
        <v>31.2</v>
      </c>
      <c r="P20" s="109">
        <v>31.2</v>
      </c>
      <c r="Q20" s="168">
        <v>43.42</v>
      </c>
      <c r="R20" s="84"/>
    </row>
    <row r="21" spans="1:22">
      <c r="A21" s="920"/>
      <c r="B21" s="540" t="s">
        <v>71</v>
      </c>
      <c r="C21" s="542">
        <v>32.400001525878899</v>
      </c>
      <c r="D21" s="117">
        <v>33.299999237060497</v>
      </c>
      <c r="E21" s="109">
        <v>35.900001525878899</v>
      </c>
      <c r="F21" s="109"/>
      <c r="G21" s="109"/>
      <c r="H21" s="109"/>
      <c r="I21" s="117">
        <v>33.958999633789098</v>
      </c>
      <c r="J21" s="109">
        <v>33.187999725341797</v>
      </c>
      <c r="K21" s="109">
        <v>33.216999053955099</v>
      </c>
      <c r="L21" s="109">
        <v>35.6</v>
      </c>
      <c r="M21" s="109">
        <v>35.6</v>
      </c>
      <c r="N21" s="109">
        <v>35.6</v>
      </c>
      <c r="O21" s="109">
        <v>35.6</v>
      </c>
      <c r="P21" s="109">
        <v>35.6</v>
      </c>
      <c r="Q21" s="168">
        <v>48.75</v>
      </c>
      <c r="R21" s="84"/>
    </row>
    <row r="22" spans="1:22">
      <c r="A22" s="920" t="s">
        <v>174</v>
      </c>
      <c r="B22" s="540" t="s">
        <v>298</v>
      </c>
      <c r="C22" s="542">
        <v>6.5999999046325701</v>
      </c>
      <c r="D22" s="117">
        <v>6.5999999046325701</v>
      </c>
      <c r="E22" s="117">
        <v>6</v>
      </c>
      <c r="F22" s="109"/>
      <c r="G22" s="109"/>
      <c r="H22" s="109"/>
      <c r="I22" s="117">
        <v>40.764999389648402</v>
      </c>
      <c r="J22" s="109">
        <v>39.766998291015597</v>
      </c>
      <c r="K22" s="109">
        <v>8.3547432393935228</v>
      </c>
      <c r="L22" s="109">
        <v>2.9089999999999998</v>
      </c>
      <c r="M22" s="109"/>
      <c r="N22" s="109"/>
      <c r="O22" s="109">
        <v>5.7</v>
      </c>
      <c r="P22" s="109"/>
      <c r="Q22" s="168"/>
      <c r="R22" s="84"/>
    </row>
    <row r="23" spans="1:22">
      <c r="A23" s="920"/>
      <c r="B23" s="540" t="s">
        <v>299</v>
      </c>
      <c r="C23" s="542">
        <v>5.8000001907348597</v>
      </c>
      <c r="D23" s="117">
        <v>5.8000001907348597</v>
      </c>
      <c r="E23" s="117">
        <v>5.4000000953674299</v>
      </c>
      <c r="F23" s="109"/>
      <c r="G23" s="109"/>
      <c r="H23" s="109"/>
      <c r="I23" s="117">
        <v>29.072999954223601</v>
      </c>
      <c r="J23" s="109">
        <v>28.447999954223601</v>
      </c>
      <c r="K23" s="109">
        <v>10.080433250207616</v>
      </c>
      <c r="L23" s="109">
        <v>3.2639999999999998</v>
      </c>
      <c r="M23" s="109"/>
      <c r="N23" s="109"/>
      <c r="O23" s="109">
        <v>5.5</v>
      </c>
      <c r="P23" s="109"/>
      <c r="Q23" s="168"/>
      <c r="R23" s="84"/>
    </row>
    <row r="24" spans="1:22">
      <c r="A24" s="920"/>
      <c r="B24" s="540" t="s">
        <v>71</v>
      </c>
      <c r="C24" s="542">
        <v>6.1999998092651403</v>
      </c>
      <c r="D24" s="117">
        <v>6.1999998092651403</v>
      </c>
      <c r="E24" s="117">
        <v>5.6999998092651403</v>
      </c>
      <c r="F24" s="109"/>
      <c r="G24" s="109"/>
      <c r="H24" s="109"/>
      <c r="I24" s="117">
        <v>33.958999633789098</v>
      </c>
      <c r="J24" s="109">
        <v>33.187999725341797</v>
      </c>
      <c r="K24" s="109">
        <v>9.2598335716003675</v>
      </c>
      <c r="L24" s="109">
        <v>3.0910000000000002</v>
      </c>
      <c r="M24" s="109"/>
      <c r="N24" s="109"/>
      <c r="O24" s="109">
        <v>5.6</v>
      </c>
      <c r="P24" s="109"/>
      <c r="Q24" s="168"/>
      <c r="R24" s="84"/>
      <c r="S24" s="55" t="s">
        <v>76</v>
      </c>
    </row>
    <row r="25" spans="1:22">
      <c r="A25" s="920" t="s">
        <v>175</v>
      </c>
      <c r="B25" s="540" t="s">
        <v>298</v>
      </c>
      <c r="C25" s="542">
        <v>14.1000003814697</v>
      </c>
      <c r="D25" s="117">
        <v>14.300000190734901</v>
      </c>
      <c r="E25" s="117">
        <v>14.3999996185303</v>
      </c>
      <c r="F25" s="117">
        <v>30.6</v>
      </c>
      <c r="G25" s="109"/>
      <c r="H25" s="109"/>
      <c r="I25" s="117">
        <v>8.1479997634887695</v>
      </c>
      <c r="J25" s="117">
        <v>7.8099999427795401</v>
      </c>
      <c r="K25" s="109">
        <v>7.7849998474121103</v>
      </c>
      <c r="L25" s="109">
        <v>8.0809999999999995</v>
      </c>
      <c r="M25" s="109">
        <v>1.4</v>
      </c>
      <c r="N25" s="109"/>
      <c r="O25" s="109"/>
      <c r="P25" s="109"/>
      <c r="Q25" s="168">
        <v>22.3</v>
      </c>
      <c r="R25" s="84"/>
    </row>
    <row r="26" spans="1:22">
      <c r="A26" s="920"/>
      <c r="B26" s="540" t="s">
        <v>299</v>
      </c>
      <c r="C26" s="542">
        <v>12.6000003814697</v>
      </c>
      <c r="D26" s="117">
        <v>12.5</v>
      </c>
      <c r="E26" s="117">
        <v>12.5</v>
      </c>
      <c r="F26" s="117">
        <v>23.8</v>
      </c>
      <c r="G26" s="109"/>
      <c r="H26" s="109"/>
      <c r="I26" s="117">
        <v>7.0190000534057599</v>
      </c>
      <c r="J26" s="117">
        <v>6.6420001983642596</v>
      </c>
      <c r="K26" s="109">
        <v>6.5669999122619602</v>
      </c>
      <c r="L26" s="109">
        <v>6.9770000000000003</v>
      </c>
      <c r="M26" s="109">
        <v>1.1000000000000001</v>
      </c>
      <c r="N26" s="109"/>
      <c r="O26" s="109"/>
      <c r="P26" s="109"/>
      <c r="Q26" s="168">
        <v>16.3</v>
      </c>
      <c r="R26" s="84"/>
    </row>
    <row r="27" spans="1:22">
      <c r="A27" s="920"/>
      <c r="B27" s="540" t="s">
        <v>71</v>
      </c>
      <c r="C27" s="542">
        <v>13.3999996185303</v>
      </c>
      <c r="D27" s="117">
        <v>13.5</v>
      </c>
      <c r="E27" s="117">
        <v>13.5</v>
      </c>
      <c r="F27" s="117">
        <v>27.5</v>
      </c>
      <c r="G27" s="109"/>
      <c r="H27" s="109"/>
      <c r="I27" s="117">
        <v>7.5679998397827104</v>
      </c>
      <c r="J27" s="117">
        <v>7.2109999656677202</v>
      </c>
      <c r="K27" s="109">
        <v>7.1589999198913601</v>
      </c>
      <c r="L27" s="109">
        <v>7.5190000000000001</v>
      </c>
      <c r="M27" s="109">
        <v>1.2</v>
      </c>
      <c r="N27" s="109"/>
      <c r="O27" s="109"/>
      <c r="P27" s="109"/>
      <c r="Q27" s="168">
        <v>19.2</v>
      </c>
      <c r="R27" s="84"/>
    </row>
    <row r="28" spans="1:22">
      <c r="A28" s="920" t="s">
        <v>735</v>
      </c>
      <c r="B28" s="540" t="s">
        <v>298</v>
      </c>
      <c r="C28" s="542">
        <v>29.6</v>
      </c>
      <c r="D28" s="117">
        <v>28.2</v>
      </c>
      <c r="E28" s="117">
        <v>32</v>
      </c>
      <c r="F28" s="117">
        <v>31.2</v>
      </c>
      <c r="G28" s="117">
        <v>33.299999999999997</v>
      </c>
      <c r="H28" s="117">
        <v>32.700000000000003</v>
      </c>
      <c r="I28" s="117">
        <v>31.2</v>
      </c>
      <c r="J28" s="117">
        <v>31.9</v>
      </c>
      <c r="K28" s="117">
        <v>29.3</v>
      </c>
      <c r="L28" s="117">
        <v>29.4</v>
      </c>
      <c r="M28" s="117">
        <v>29.6</v>
      </c>
      <c r="N28" s="117">
        <v>30.8</v>
      </c>
      <c r="O28" s="117">
        <v>29</v>
      </c>
      <c r="P28" s="117">
        <v>20.9</v>
      </c>
      <c r="Q28" s="180">
        <v>20.5</v>
      </c>
      <c r="R28" s="15"/>
      <c r="S28" s="7"/>
      <c r="T28" s="7"/>
      <c r="U28" s="7"/>
      <c r="V28" s="7"/>
    </row>
    <row r="29" spans="1:22">
      <c r="A29" s="920"/>
      <c r="B29" s="540" t="s">
        <v>299</v>
      </c>
      <c r="C29" s="542">
        <v>19.2</v>
      </c>
      <c r="D29" s="117">
        <v>17.8</v>
      </c>
      <c r="E29" s="117">
        <v>19.399999999999999</v>
      </c>
      <c r="F29" s="117">
        <v>17.600000000000001</v>
      </c>
      <c r="G29" s="117">
        <v>19.7</v>
      </c>
      <c r="H29" s="117">
        <v>21.6</v>
      </c>
      <c r="I29" s="117">
        <v>18.3</v>
      </c>
      <c r="J29" s="117">
        <v>19.5</v>
      </c>
      <c r="K29" s="117">
        <v>21.7</v>
      </c>
      <c r="L29" s="117">
        <v>17.8</v>
      </c>
      <c r="M29" s="117">
        <v>23.2</v>
      </c>
      <c r="N29" s="117">
        <v>25.2</v>
      </c>
      <c r="O29" s="117">
        <v>22.4</v>
      </c>
      <c r="P29" s="117">
        <v>16</v>
      </c>
      <c r="Q29" s="180">
        <v>15.1</v>
      </c>
      <c r="R29" s="15"/>
    </row>
    <row r="30" spans="1:22">
      <c r="A30" s="920"/>
      <c r="B30" s="540" t="s">
        <v>71</v>
      </c>
      <c r="C30" s="538">
        <v>23.7</v>
      </c>
      <c r="D30" s="109">
        <v>22.2</v>
      </c>
      <c r="E30" s="109">
        <v>24.7</v>
      </c>
      <c r="F30" s="109">
        <v>23.2</v>
      </c>
      <c r="G30" s="109">
        <v>25.3</v>
      </c>
      <c r="H30" s="109">
        <v>26.3</v>
      </c>
      <c r="I30" s="109">
        <v>23.9</v>
      </c>
      <c r="J30" s="109">
        <v>24.9</v>
      </c>
      <c r="K30" s="117">
        <v>25.1</v>
      </c>
      <c r="L30" s="117">
        <v>22.8</v>
      </c>
      <c r="M30" s="117">
        <v>26.1</v>
      </c>
      <c r="N30" s="117">
        <v>27.7</v>
      </c>
      <c r="O30" s="117">
        <v>25.3</v>
      </c>
      <c r="P30" s="117">
        <v>18.3</v>
      </c>
      <c r="Q30" s="180">
        <v>17.7</v>
      </c>
      <c r="R30" s="15"/>
    </row>
    <row r="31" spans="1:22">
      <c r="A31" s="920" t="s">
        <v>177</v>
      </c>
      <c r="B31" s="540" t="s">
        <v>298</v>
      </c>
      <c r="C31" s="538"/>
      <c r="D31" s="109"/>
      <c r="E31" s="117">
        <v>17.7</v>
      </c>
      <c r="F31" s="117">
        <v>17.7</v>
      </c>
      <c r="G31" s="109">
        <v>14.6</v>
      </c>
      <c r="H31" s="109">
        <v>14.6</v>
      </c>
      <c r="I31" s="117">
        <v>6.9369997978210396</v>
      </c>
      <c r="J31" s="117">
        <v>6.5300002098083496</v>
      </c>
      <c r="K31" s="117">
        <v>6.3689999580383301</v>
      </c>
      <c r="L31" s="117">
        <v>18.451069365304921</v>
      </c>
      <c r="M31" s="117">
        <v>18.451069365304921</v>
      </c>
      <c r="N31" s="109"/>
      <c r="O31" s="109">
        <v>17.309481099982353</v>
      </c>
      <c r="P31" s="117"/>
      <c r="Q31" s="180"/>
      <c r="R31" s="47"/>
    </row>
    <row r="32" spans="1:22">
      <c r="A32" s="920"/>
      <c r="B32" s="540" t="s">
        <v>299</v>
      </c>
      <c r="C32" s="538"/>
      <c r="D32" s="109"/>
      <c r="E32" s="117">
        <v>15.2</v>
      </c>
      <c r="F32" s="117">
        <v>15.2</v>
      </c>
      <c r="G32" s="109">
        <v>13.5</v>
      </c>
      <c r="H32" s="109">
        <v>13.5</v>
      </c>
      <c r="I32" s="117">
        <v>7.3210000991821298</v>
      </c>
      <c r="J32" s="117">
        <v>6.9520001411437997</v>
      </c>
      <c r="K32" s="117">
        <v>7.1500000953674299</v>
      </c>
      <c r="L32" s="117">
        <v>16.338469526006847</v>
      </c>
      <c r="M32" s="117">
        <v>16.338469526006847</v>
      </c>
      <c r="N32" s="109"/>
      <c r="O32" s="109">
        <v>15.837517192196673</v>
      </c>
      <c r="P32" s="117"/>
      <c r="Q32" s="180"/>
      <c r="R32" s="47"/>
    </row>
    <row r="33" spans="1:20">
      <c r="A33" s="920"/>
      <c r="B33" s="540" t="s">
        <v>71</v>
      </c>
      <c r="C33" s="538"/>
      <c r="D33" s="109"/>
      <c r="E33" s="117">
        <v>16.600000000000001</v>
      </c>
      <c r="F33" s="117">
        <v>16.600000000000001</v>
      </c>
      <c r="G33" s="109">
        <v>14</v>
      </c>
      <c r="H33" s="109">
        <v>14</v>
      </c>
      <c r="I33" s="117">
        <v>7.1290001869201696</v>
      </c>
      <c r="J33" s="117">
        <v>6.7410001754760698</v>
      </c>
      <c r="K33" s="117">
        <v>6.7600002288818404</v>
      </c>
      <c r="L33" s="117">
        <v>17.467088795087655</v>
      </c>
      <c r="M33" s="117">
        <v>17.467088795087655</v>
      </c>
      <c r="N33" s="109"/>
      <c r="O33" s="109">
        <v>16.625472885262333</v>
      </c>
      <c r="P33" s="117"/>
      <c r="Q33" s="180"/>
      <c r="R33" s="47"/>
    </row>
    <row r="34" spans="1:20">
      <c r="A34" s="920" t="s">
        <v>178</v>
      </c>
      <c r="B34" s="540" t="s">
        <v>298</v>
      </c>
      <c r="C34" s="542">
        <v>47.799999237060497</v>
      </c>
      <c r="D34" s="117">
        <v>44.900001525878899</v>
      </c>
      <c r="E34" s="117">
        <v>58.2</v>
      </c>
      <c r="F34" s="117">
        <v>33.1</v>
      </c>
      <c r="G34" s="117">
        <v>25.3</v>
      </c>
      <c r="H34" s="109"/>
      <c r="I34" s="117">
        <v>52.087001800537102</v>
      </c>
      <c r="J34" s="117">
        <v>51.398998260497997</v>
      </c>
      <c r="K34" s="117">
        <v>51.074001312255902</v>
      </c>
      <c r="L34" s="117">
        <v>41.052</v>
      </c>
      <c r="M34" s="109"/>
      <c r="N34" s="109"/>
      <c r="O34" s="109"/>
      <c r="P34" s="109"/>
      <c r="Q34" s="168"/>
      <c r="R34" s="389"/>
    </row>
    <row r="35" spans="1:20">
      <c r="A35" s="920"/>
      <c r="B35" s="540" t="s">
        <v>299</v>
      </c>
      <c r="C35" s="542">
        <v>40.799999237060497</v>
      </c>
      <c r="D35" s="117">
        <v>35.799999237060497</v>
      </c>
      <c r="E35" s="117">
        <v>42.2</v>
      </c>
      <c r="F35" s="117">
        <v>25.8</v>
      </c>
      <c r="G35" s="117">
        <v>20.9</v>
      </c>
      <c r="H35" s="109"/>
      <c r="I35" s="117">
        <v>37.298000335693402</v>
      </c>
      <c r="J35" s="117">
        <v>37.423999786377003</v>
      </c>
      <c r="K35" s="117">
        <v>38.6119995117188</v>
      </c>
      <c r="L35" s="117">
        <v>38.247</v>
      </c>
      <c r="M35" s="109"/>
      <c r="N35" s="109"/>
      <c r="O35" s="109"/>
      <c r="P35" s="109"/>
      <c r="Q35" s="168"/>
      <c r="R35" s="389"/>
    </row>
    <row r="36" spans="1:20">
      <c r="A36" s="920"/>
      <c r="B36" s="540" t="s">
        <v>71</v>
      </c>
      <c r="C36" s="542">
        <v>44.099998474121101</v>
      </c>
      <c r="D36" s="117">
        <v>40.099998474121101</v>
      </c>
      <c r="E36" s="117">
        <v>27.4</v>
      </c>
      <c r="F36" s="117">
        <v>29.6</v>
      </c>
      <c r="G36" s="117">
        <v>23.1</v>
      </c>
      <c r="H36" s="109"/>
      <c r="I36" s="117">
        <v>44.158000946044901</v>
      </c>
      <c r="J36" s="117">
        <v>43.919998168945298</v>
      </c>
      <c r="K36" s="117">
        <v>44.402000427246101</v>
      </c>
      <c r="L36" s="117">
        <v>39.526000000000003</v>
      </c>
      <c r="M36" s="109"/>
      <c r="N36" s="109"/>
      <c r="O36" s="109"/>
      <c r="P36" s="109"/>
      <c r="Q36" s="168"/>
      <c r="R36" s="389"/>
    </row>
    <row r="37" spans="1:20">
      <c r="A37" s="920" t="s">
        <v>179</v>
      </c>
      <c r="B37" s="540" t="s">
        <v>298</v>
      </c>
      <c r="C37" s="538"/>
      <c r="D37" s="109">
        <v>14.4</v>
      </c>
      <c r="E37" s="109"/>
      <c r="F37" s="109"/>
      <c r="G37" s="109">
        <v>13.9</v>
      </c>
      <c r="H37" s="117">
        <v>16.2</v>
      </c>
      <c r="I37" s="102">
        <v>13.4</v>
      </c>
      <c r="J37" s="102">
        <v>11.4</v>
      </c>
      <c r="K37" s="102">
        <v>10.4</v>
      </c>
      <c r="L37" s="102">
        <v>9</v>
      </c>
      <c r="M37" s="320">
        <v>15.6</v>
      </c>
      <c r="N37" s="109"/>
      <c r="O37" s="109"/>
      <c r="P37" s="109">
        <v>8.4</v>
      </c>
      <c r="Q37" s="168">
        <v>11.8</v>
      </c>
      <c r="R37" s="15"/>
    </row>
    <row r="38" spans="1:20">
      <c r="A38" s="920"/>
      <c r="B38" s="540" t="s">
        <v>299</v>
      </c>
      <c r="C38" s="538"/>
      <c r="D38" s="109">
        <v>8.4</v>
      </c>
      <c r="E38" s="109"/>
      <c r="F38" s="109"/>
      <c r="G38" s="109">
        <v>12.9</v>
      </c>
      <c r="H38" s="117">
        <v>12.1</v>
      </c>
      <c r="I38" s="102">
        <v>10.1</v>
      </c>
      <c r="J38" s="102">
        <v>10.5</v>
      </c>
      <c r="K38" s="102">
        <v>12.6</v>
      </c>
      <c r="L38" s="102">
        <v>10.3</v>
      </c>
      <c r="M38" s="320">
        <v>17.5</v>
      </c>
      <c r="N38" s="109"/>
      <c r="O38" s="109"/>
      <c r="P38" s="109">
        <v>9.6</v>
      </c>
      <c r="Q38" s="168">
        <v>9.1</v>
      </c>
      <c r="R38" s="15"/>
      <c r="T38" t="s">
        <v>76</v>
      </c>
    </row>
    <row r="39" spans="1:20">
      <c r="A39" s="920"/>
      <c r="B39" s="540" t="s">
        <v>71</v>
      </c>
      <c r="C39" s="538"/>
      <c r="D39" s="109">
        <v>11.1</v>
      </c>
      <c r="E39" s="109"/>
      <c r="F39" s="109"/>
      <c r="G39" s="109">
        <v>13.4</v>
      </c>
      <c r="H39" s="117">
        <v>14</v>
      </c>
      <c r="I39" s="102">
        <v>11.5</v>
      </c>
      <c r="J39" s="102">
        <v>10.9</v>
      </c>
      <c r="K39" s="102">
        <v>11.6</v>
      </c>
      <c r="L39" s="102">
        <v>9.6999999999999993</v>
      </c>
      <c r="M39" s="320">
        <v>16.5</v>
      </c>
      <c r="N39" s="109"/>
      <c r="O39" s="109"/>
      <c r="P39" s="109">
        <v>9</v>
      </c>
      <c r="Q39" s="168">
        <v>10.3</v>
      </c>
      <c r="R39" s="15"/>
    </row>
    <row r="40" spans="1:20">
      <c r="A40" s="920" t="s">
        <v>180</v>
      </c>
      <c r="B40" s="540" t="s">
        <v>298</v>
      </c>
      <c r="C40" s="542">
        <v>55.045607004875663</v>
      </c>
      <c r="D40" s="117">
        <v>55.05509010061099</v>
      </c>
      <c r="E40" s="117">
        <v>56.681370948904878</v>
      </c>
      <c r="F40" s="117">
        <v>55.54061065515176</v>
      </c>
      <c r="G40" s="117">
        <v>55.290385993755663</v>
      </c>
      <c r="H40" s="117">
        <v>54.884215165636405</v>
      </c>
      <c r="I40" s="117">
        <v>59.295748229903957</v>
      </c>
      <c r="J40" s="117">
        <v>58.514406364826357</v>
      </c>
      <c r="K40" s="117">
        <v>58.737053851603072</v>
      </c>
      <c r="L40" s="117">
        <v>61.686483632794086</v>
      </c>
      <c r="M40" s="117">
        <v>64.045107364534928</v>
      </c>
      <c r="N40" s="117">
        <v>70.074178755896995</v>
      </c>
      <c r="O40" s="117">
        <v>65.741125929177812</v>
      </c>
      <c r="P40" s="117">
        <v>63.9</v>
      </c>
      <c r="Q40" s="180"/>
      <c r="R40" s="47"/>
      <c r="T40" t="s">
        <v>76</v>
      </c>
    </row>
    <row r="41" spans="1:20">
      <c r="A41" s="920"/>
      <c r="B41" s="540" t="s">
        <v>299</v>
      </c>
      <c r="C41" s="542">
        <v>48.115337725139959</v>
      </c>
      <c r="D41" s="117">
        <v>46.255641018256085</v>
      </c>
      <c r="E41" s="117">
        <v>47.636049012309741</v>
      </c>
      <c r="F41" s="117">
        <v>47.974256735886968</v>
      </c>
      <c r="G41" s="117">
        <v>48.0218493322512</v>
      </c>
      <c r="H41" s="117">
        <v>46.324249420975491</v>
      </c>
      <c r="I41" s="117">
        <v>48.59054456843613</v>
      </c>
      <c r="J41" s="117">
        <v>49.173967837162621</v>
      </c>
      <c r="K41" s="117">
        <v>49.107490335816273</v>
      </c>
      <c r="L41" s="117">
        <v>53.175751051652078</v>
      </c>
      <c r="M41" s="117">
        <v>55.416155308532211</v>
      </c>
      <c r="N41" s="117">
        <v>60.990759969415045</v>
      </c>
      <c r="O41" s="117">
        <v>57.956323323749956</v>
      </c>
      <c r="P41" s="117">
        <v>56.8</v>
      </c>
      <c r="Q41" s="180"/>
      <c r="R41" s="47"/>
    </row>
    <row r="42" spans="1:20">
      <c r="A42" s="920"/>
      <c r="B42" s="540" t="s">
        <v>71</v>
      </c>
      <c r="C42" s="538">
        <v>51.211586095188466</v>
      </c>
      <c r="D42" s="109">
        <v>50.281651701226217</v>
      </c>
      <c r="E42" s="117">
        <v>51.698207753618341</v>
      </c>
      <c r="F42" s="117">
        <v>51.425685294707705</v>
      </c>
      <c r="G42" s="117">
        <v>51.290864961635428</v>
      </c>
      <c r="H42" s="117">
        <v>50.130442400407723</v>
      </c>
      <c r="I42" s="117">
        <v>53.348435626122793</v>
      </c>
      <c r="J42" s="117">
        <v>53.393903405785714</v>
      </c>
      <c r="K42" s="117">
        <v>53.383945944532563</v>
      </c>
      <c r="L42" s="117">
        <v>57.011983750759654</v>
      </c>
      <c r="M42" s="117">
        <v>59.345933093761595</v>
      </c>
      <c r="N42" s="117">
        <v>65.199572905120689</v>
      </c>
      <c r="O42" s="117">
        <v>61.461355083925021</v>
      </c>
      <c r="P42" s="117">
        <v>60</v>
      </c>
      <c r="Q42" s="180"/>
      <c r="R42" s="47"/>
    </row>
    <row r="43" spans="1:20">
      <c r="A43" s="920" t="s">
        <v>190</v>
      </c>
      <c r="B43" s="540" t="s">
        <v>298</v>
      </c>
      <c r="C43" s="542">
        <v>6.5</v>
      </c>
      <c r="D43" s="117">
        <v>7.5</v>
      </c>
      <c r="E43" s="117">
        <v>7.5</v>
      </c>
      <c r="F43" s="109"/>
      <c r="G43" s="117">
        <v>16.7</v>
      </c>
      <c r="H43" s="109"/>
      <c r="I43" s="109"/>
      <c r="J43" s="109"/>
      <c r="K43" s="109"/>
      <c r="L43" s="109"/>
      <c r="M43" s="117">
        <v>18.3</v>
      </c>
      <c r="N43" s="117">
        <v>18.3</v>
      </c>
      <c r="O43" s="117"/>
      <c r="P43" s="111"/>
      <c r="Q43" s="180">
        <v>12.1</v>
      </c>
      <c r="R43" s="47"/>
    </row>
    <row r="44" spans="1:20">
      <c r="A44" s="920"/>
      <c r="B44" s="540" t="s">
        <v>299</v>
      </c>
      <c r="C44" s="542">
        <v>4.8000001907348597</v>
      </c>
      <c r="D44" s="117">
        <v>5.5999999046325701</v>
      </c>
      <c r="E44" s="117">
        <v>5.5</v>
      </c>
      <c r="F44" s="109"/>
      <c r="G44" s="117">
        <v>11.5</v>
      </c>
      <c r="H44" s="109"/>
      <c r="I44" s="109"/>
      <c r="J44" s="109"/>
      <c r="K44" s="109"/>
      <c r="L44" s="109"/>
      <c r="M44" s="117">
        <v>11.9</v>
      </c>
      <c r="N44" s="117">
        <v>11.9</v>
      </c>
      <c r="O44" s="117"/>
      <c r="P44" s="111"/>
      <c r="Q44" s="180">
        <v>8.1</v>
      </c>
      <c r="R44" s="47"/>
    </row>
    <row r="45" spans="1:20">
      <c r="A45" s="920"/>
      <c r="B45" s="540" t="s">
        <v>71</v>
      </c>
      <c r="C45" s="542">
        <v>5.5999999046325701</v>
      </c>
      <c r="D45" s="117">
        <v>6.5999999046325701</v>
      </c>
      <c r="E45" s="117">
        <v>6.5</v>
      </c>
      <c r="F45" s="109"/>
      <c r="G45" s="320">
        <v>14.2</v>
      </c>
      <c r="H45" s="109"/>
      <c r="I45" s="109"/>
      <c r="J45" s="109"/>
      <c r="K45" s="109"/>
      <c r="L45" s="109"/>
      <c r="M45" s="320">
        <v>15.2</v>
      </c>
      <c r="N45" s="320">
        <v>15.2</v>
      </c>
      <c r="O45" s="320"/>
      <c r="P45" s="111"/>
      <c r="Q45" s="180">
        <v>10.1</v>
      </c>
      <c r="R45" s="47"/>
    </row>
    <row r="46" spans="1:20">
      <c r="A46" s="920" t="s">
        <v>182</v>
      </c>
      <c r="B46" s="540" t="s">
        <v>298</v>
      </c>
      <c r="C46" s="538"/>
      <c r="D46" s="109"/>
      <c r="E46" s="117">
        <v>11.3</v>
      </c>
      <c r="F46" s="109"/>
      <c r="G46" s="109">
        <v>9.1</v>
      </c>
      <c r="H46" s="109"/>
      <c r="I46" s="117">
        <v>16.260999679565401</v>
      </c>
      <c r="J46" s="109">
        <v>16.0230007171631</v>
      </c>
      <c r="K46" s="117">
        <v>15.977999687194799</v>
      </c>
      <c r="L46" s="117">
        <v>22.228000000000002</v>
      </c>
      <c r="M46" s="117">
        <v>11</v>
      </c>
      <c r="N46" s="117">
        <v>9.3000000000000007</v>
      </c>
      <c r="O46" s="117">
        <v>9.9</v>
      </c>
      <c r="P46" s="117">
        <v>9.8000000000000007</v>
      </c>
      <c r="Q46" s="180">
        <v>11.2</v>
      </c>
      <c r="R46" s="389"/>
    </row>
    <row r="47" spans="1:20">
      <c r="A47" s="920"/>
      <c r="B47" s="540" t="s">
        <v>299</v>
      </c>
      <c r="C47" s="538"/>
      <c r="D47" s="109"/>
      <c r="E47" s="117">
        <v>8.5</v>
      </c>
      <c r="F47" s="109"/>
      <c r="G47" s="109">
        <v>12.2</v>
      </c>
      <c r="H47" s="109"/>
      <c r="I47" s="117">
        <v>16.503999710083001</v>
      </c>
      <c r="J47" s="109">
        <v>16.211000442504901</v>
      </c>
      <c r="K47" s="117">
        <v>16.1909999847412</v>
      </c>
      <c r="L47" s="117">
        <v>20.6</v>
      </c>
      <c r="M47" s="117">
        <v>11.4</v>
      </c>
      <c r="N47" s="117">
        <v>8.6999999999999993</v>
      </c>
      <c r="O47" s="117">
        <v>9.8000000000000007</v>
      </c>
      <c r="P47" s="117">
        <v>10.199999999999999</v>
      </c>
      <c r="Q47" s="180">
        <v>10.5</v>
      </c>
      <c r="R47" s="389"/>
    </row>
    <row r="48" spans="1:20">
      <c r="A48" s="920"/>
      <c r="B48" s="540" t="s">
        <v>71</v>
      </c>
      <c r="C48" s="538"/>
      <c r="D48" s="109"/>
      <c r="E48" s="109"/>
      <c r="F48" s="109"/>
      <c r="G48" s="109">
        <v>10.5</v>
      </c>
      <c r="H48" s="109"/>
      <c r="I48" s="109">
        <v>16.3850002288818</v>
      </c>
      <c r="J48" s="109">
        <v>16.1189994812012</v>
      </c>
      <c r="K48" s="117">
        <v>16.086000442504901</v>
      </c>
      <c r="L48" s="117">
        <v>21.408000000000001</v>
      </c>
      <c r="M48" s="117">
        <v>10.6</v>
      </c>
      <c r="N48" s="117">
        <v>10</v>
      </c>
      <c r="O48" s="117">
        <v>9.8000000000000007</v>
      </c>
      <c r="P48" s="117">
        <v>10</v>
      </c>
      <c r="Q48" s="180">
        <v>10.8</v>
      </c>
      <c r="R48" s="389"/>
    </row>
    <row r="49" spans="1:18">
      <c r="A49" s="920" t="s">
        <v>183</v>
      </c>
      <c r="B49" s="540" t="s">
        <v>298</v>
      </c>
      <c r="C49" s="542">
        <v>6.0999999046325701</v>
      </c>
      <c r="D49" s="117">
        <v>21.6</v>
      </c>
      <c r="E49" s="109"/>
      <c r="F49" s="109"/>
      <c r="G49" s="117">
        <v>11.7</v>
      </c>
      <c r="H49" s="109"/>
      <c r="I49" s="109">
        <v>9.6140003204345703</v>
      </c>
      <c r="J49" s="109">
        <v>9.1789999008178693</v>
      </c>
      <c r="K49" s="117">
        <v>9.0830001831054705</v>
      </c>
      <c r="L49" s="117">
        <v>30.3</v>
      </c>
      <c r="M49" s="117">
        <v>30.3</v>
      </c>
      <c r="N49" s="117">
        <v>38.4</v>
      </c>
      <c r="O49" s="117">
        <v>39.200000000000003</v>
      </c>
      <c r="P49" s="117">
        <v>41.6</v>
      </c>
      <c r="Q49" s="180">
        <v>47.9</v>
      </c>
      <c r="R49" s="389"/>
    </row>
    <row r="50" spans="1:18">
      <c r="A50" s="920"/>
      <c r="B50" s="540" t="s">
        <v>299</v>
      </c>
      <c r="C50" s="542">
        <v>7.0999999046325701</v>
      </c>
      <c r="D50" s="117">
        <v>11.1</v>
      </c>
      <c r="E50" s="109"/>
      <c r="F50" s="109"/>
      <c r="G50" s="117">
        <v>21.2</v>
      </c>
      <c r="H50" s="109"/>
      <c r="I50" s="109">
        <v>7.6370000839233398</v>
      </c>
      <c r="J50" s="109">
        <v>7.3099999427795401</v>
      </c>
      <c r="K50" s="117">
        <v>7.36199998855591</v>
      </c>
      <c r="L50" s="117">
        <v>26.8</v>
      </c>
      <c r="M50" s="117">
        <v>26.8</v>
      </c>
      <c r="N50" s="117">
        <v>32.1</v>
      </c>
      <c r="O50" s="117">
        <v>34.299999999999997</v>
      </c>
      <c r="P50" s="117">
        <v>35.700000000000003</v>
      </c>
      <c r="Q50" s="180">
        <v>36.9</v>
      </c>
      <c r="R50" s="389"/>
    </row>
    <row r="51" spans="1:18" ht="15" thickBot="1">
      <c r="A51" s="921"/>
      <c r="B51" s="541" t="s">
        <v>71</v>
      </c>
      <c r="C51" s="543">
        <v>6.5999999046325701</v>
      </c>
      <c r="D51" s="169"/>
      <c r="E51" s="169"/>
      <c r="F51" s="169"/>
      <c r="G51" s="169">
        <v>16.399999999999999</v>
      </c>
      <c r="H51" s="169"/>
      <c r="I51" s="169">
        <v>8.5559997558593803</v>
      </c>
      <c r="J51" s="169">
        <v>8.1780004501342791</v>
      </c>
      <c r="K51" s="181">
        <v>8.1610002517700195</v>
      </c>
      <c r="L51" s="181">
        <v>17.2</v>
      </c>
      <c r="M51" s="181">
        <v>17.2</v>
      </c>
      <c r="N51" s="181">
        <v>35.200000000000003</v>
      </c>
      <c r="O51" s="181">
        <v>36.200000000000003</v>
      </c>
      <c r="P51" s="181">
        <v>38.1</v>
      </c>
      <c r="Q51" s="182">
        <v>41.2</v>
      </c>
      <c r="R51" s="389"/>
    </row>
    <row r="52" spans="1:18">
      <c r="A52" s="137"/>
      <c r="B52" s="24"/>
      <c r="C52" s="24"/>
      <c r="D52" s="24"/>
      <c r="E52" s="24"/>
      <c r="F52" s="24"/>
      <c r="G52" s="24"/>
      <c r="H52" s="24"/>
      <c r="I52" s="24"/>
      <c r="J52" s="24"/>
      <c r="K52" s="24"/>
    </row>
    <row r="53" spans="1:18" ht="14.7" customHeight="1">
      <c r="A53" s="136" t="s">
        <v>185</v>
      </c>
      <c r="B53" s="24"/>
      <c r="C53" s="24"/>
      <c r="D53" s="24"/>
      <c r="E53" s="24"/>
      <c r="F53" s="24"/>
      <c r="G53" s="24"/>
      <c r="H53" s="24"/>
      <c r="I53" s="24"/>
      <c r="J53" s="24"/>
      <c r="K53" s="24"/>
    </row>
    <row r="54" spans="1:18">
      <c r="A54" s="142" t="s">
        <v>725</v>
      </c>
    </row>
    <row r="56" spans="1:18" ht="27.6" customHeight="1">
      <c r="A56" s="874" t="s">
        <v>731</v>
      </c>
      <c r="B56" s="874"/>
      <c r="C56" s="874"/>
      <c r="D56" s="874"/>
      <c r="E56" s="874"/>
      <c r="F56" s="874"/>
      <c r="G56" s="874"/>
      <c r="H56" s="874"/>
      <c r="I56" s="874"/>
      <c r="J56" s="874"/>
      <c r="K56" s="874"/>
      <c r="L56" s="874"/>
      <c r="M56" s="874"/>
      <c r="N56" s="874"/>
      <c r="O56" s="874"/>
      <c r="P56" s="874"/>
      <c r="Q56" s="874"/>
    </row>
  </sheetData>
  <mergeCells count="17">
    <mergeCell ref="A40:A42"/>
    <mergeCell ref="A43:A45"/>
    <mergeCell ref="A46:A48"/>
    <mergeCell ref="A49:A51"/>
    <mergeCell ref="A56:Q56"/>
    <mergeCell ref="A4:A6"/>
    <mergeCell ref="A7:A9"/>
    <mergeCell ref="A10:A12"/>
    <mergeCell ref="A13:A15"/>
    <mergeCell ref="A16:A18"/>
    <mergeCell ref="A34:A36"/>
    <mergeCell ref="A37:A39"/>
    <mergeCell ref="A19:A21"/>
    <mergeCell ref="A22:A24"/>
    <mergeCell ref="A25:A27"/>
    <mergeCell ref="A28:A30"/>
    <mergeCell ref="A31:A33"/>
  </mergeCells>
  <hyperlinks>
    <hyperlink ref="T3" location="'TC4'!A1" display="Back to Content Page" xr:uid="{CF9F3AF8-7118-4471-8504-DEDA7A12C36A}"/>
  </hyperlinks>
  <pageMargins left="0.7" right="0.7" top="0.75" bottom="0.75" header="0.3" footer="0.3"/>
  <pageSetup scale="54" orientation="landscape" r:id="rId1"/>
  <headerFooter>
    <oddFooter>&amp;C&amp;P</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B01E2-1E22-4F09-AF7C-315AED829752}">
  <sheetPr>
    <pageSetUpPr fitToPage="1"/>
  </sheetPr>
  <dimension ref="A1:U56"/>
  <sheetViews>
    <sheetView zoomScaleNormal="100" workbookViewId="0">
      <selection activeCell="S3" sqref="S3"/>
    </sheetView>
  </sheetViews>
  <sheetFormatPr defaultColWidth="9.21875" defaultRowHeight="14.4"/>
  <cols>
    <col min="1" max="1" width="33.77734375" customWidth="1"/>
    <col min="2" max="2" width="9" customWidth="1"/>
    <col min="3" max="17" width="7" customWidth="1"/>
  </cols>
  <sheetData>
    <row r="1" spans="1:19">
      <c r="A1" s="32" t="s">
        <v>736</v>
      </c>
      <c r="B1" s="11"/>
      <c r="C1" s="11"/>
      <c r="D1" s="11"/>
      <c r="E1" s="11"/>
      <c r="F1" s="11"/>
      <c r="G1" s="24"/>
      <c r="H1" s="24"/>
      <c r="I1" s="24"/>
      <c r="J1" s="24"/>
      <c r="K1" s="24"/>
      <c r="L1" s="11"/>
      <c r="M1" s="11"/>
      <c r="N1" s="11"/>
      <c r="O1" s="11"/>
      <c r="P1" s="11"/>
      <c r="Q1" s="11"/>
    </row>
    <row r="2" spans="1:19" ht="15" thickBot="1">
      <c r="A2" s="11"/>
      <c r="B2" s="11"/>
      <c r="C2" s="11"/>
      <c r="D2" s="11"/>
      <c r="E2" s="11"/>
      <c r="F2" s="11"/>
      <c r="G2" s="24"/>
      <c r="H2" s="24"/>
      <c r="I2" s="24"/>
      <c r="J2" s="24"/>
      <c r="K2" s="24"/>
      <c r="L2" s="11"/>
      <c r="M2" s="11"/>
      <c r="N2" s="11"/>
      <c r="O2" s="11"/>
      <c r="P2" s="11"/>
      <c r="Q2" s="11"/>
    </row>
    <row r="3" spans="1:19">
      <c r="A3" s="311" t="s">
        <v>187</v>
      </c>
      <c r="B3" s="535" t="s">
        <v>297</v>
      </c>
      <c r="C3" s="465">
        <v>2010</v>
      </c>
      <c r="D3" s="195">
        <v>2011</v>
      </c>
      <c r="E3" s="195">
        <v>2012</v>
      </c>
      <c r="F3" s="287">
        <v>2013</v>
      </c>
      <c r="G3" s="287">
        <v>2014</v>
      </c>
      <c r="H3" s="287">
        <v>2015</v>
      </c>
      <c r="I3" s="195">
        <v>2016</v>
      </c>
      <c r="J3" s="195">
        <v>2017</v>
      </c>
      <c r="K3" s="195">
        <v>2018</v>
      </c>
      <c r="L3" s="195">
        <v>2019</v>
      </c>
      <c r="M3" s="195">
        <v>2020</v>
      </c>
      <c r="N3" s="195">
        <v>2021</v>
      </c>
      <c r="O3" s="195">
        <v>2022</v>
      </c>
      <c r="P3" s="195">
        <v>2023</v>
      </c>
      <c r="Q3" s="167">
        <v>2024</v>
      </c>
      <c r="S3" s="856" t="s">
        <v>166</v>
      </c>
    </row>
    <row r="4" spans="1:19">
      <c r="A4" s="920" t="s">
        <v>167</v>
      </c>
      <c r="B4" s="536" t="s">
        <v>71</v>
      </c>
      <c r="C4" s="544"/>
      <c r="D4" s="109">
        <v>10</v>
      </c>
      <c r="E4" s="102"/>
      <c r="F4" s="102"/>
      <c r="G4" s="102">
        <v>30.6</v>
      </c>
      <c r="H4" s="102"/>
      <c r="I4" s="102"/>
      <c r="J4" s="102"/>
      <c r="K4" s="102"/>
      <c r="L4" s="102">
        <v>23.1</v>
      </c>
      <c r="M4" s="102"/>
      <c r="N4" s="102">
        <v>21.7</v>
      </c>
      <c r="O4" s="109">
        <v>24.806000000000001</v>
      </c>
      <c r="P4" s="102">
        <v>21.4</v>
      </c>
      <c r="Q4" s="191">
        <v>24.6</v>
      </c>
      <c r="S4" s="48"/>
    </row>
    <row r="5" spans="1:19">
      <c r="A5" s="920"/>
      <c r="B5" s="536" t="s">
        <v>299</v>
      </c>
      <c r="C5" s="544"/>
      <c r="D5" s="102">
        <v>7.6</v>
      </c>
      <c r="E5" s="102"/>
      <c r="F5" s="102"/>
      <c r="G5" s="102">
        <v>24.5</v>
      </c>
      <c r="H5" s="102"/>
      <c r="I5" s="102"/>
      <c r="J5" s="102"/>
      <c r="K5" s="102"/>
      <c r="L5" s="102">
        <v>19.600000000000001</v>
      </c>
      <c r="M5" s="102"/>
      <c r="N5" s="102">
        <v>20.8</v>
      </c>
      <c r="O5" s="109">
        <v>23.501000000000001</v>
      </c>
      <c r="P5" s="102">
        <v>20.9</v>
      </c>
      <c r="Q5" s="191">
        <v>23.1</v>
      </c>
    </row>
    <row r="6" spans="1:19">
      <c r="A6" s="920"/>
      <c r="B6" s="536" t="s">
        <v>298</v>
      </c>
      <c r="C6" s="544"/>
      <c r="D6" s="102">
        <v>12.2</v>
      </c>
      <c r="E6" s="102"/>
      <c r="F6" s="102"/>
      <c r="G6" s="102">
        <v>36.200000000000003</v>
      </c>
      <c r="H6" s="102"/>
      <c r="I6" s="102"/>
      <c r="J6" s="102"/>
      <c r="K6" s="102"/>
      <c r="L6" s="102">
        <v>26.3</v>
      </c>
      <c r="M6" s="102"/>
      <c r="N6" s="102">
        <v>22.6</v>
      </c>
      <c r="O6" s="109">
        <v>26.07</v>
      </c>
      <c r="P6" s="102">
        <v>21.9</v>
      </c>
      <c r="Q6" s="191">
        <v>26</v>
      </c>
    </row>
    <row r="7" spans="1:19">
      <c r="A7" s="920" t="s">
        <v>168</v>
      </c>
      <c r="B7" s="536" t="s">
        <v>71</v>
      </c>
      <c r="C7" s="544"/>
      <c r="D7" s="102"/>
      <c r="E7" s="102"/>
      <c r="F7" s="102"/>
      <c r="G7" s="102"/>
      <c r="H7" s="109">
        <v>42.4</v>
      </c>
      <c r="I7" s="109">
        <v>42.4</v>
      </c>
      <c r="J7" s="109">
        <v>42.4</v>
      </c>
      <c r="K7" s="109">
        <v>42.4</v>
      </c>
      <c r="L7" s="109">
        <v>32.4</v>
      </c>
      <c r="M7" s="109">
        <v>36.5</v>
      </c>
      <c r="N7" s="109" t="s">
        <v>737</v>
      </c>
      <c r="O7" s="109">
        <v>39.9</v>
      </c>
      <c r="P7" s="109">
        <v>39.433238965149506</v>
      </c>
      <c r="Q7" s="191">
        <v>38</v>
      </c>
      <c r="R7" s="48"/>
    </row>
    <row r="8" spans="1:19">
      <c r="A8" s="920"/>
      <c r="B8" s="536" t="s">
        <v>299</v>
      </c>
      <c r="C8" s="544"/>
      <c r="D8" s="102"/>
      <c r="E8" s="102"/>
      <c r="F8" s="102"/>
      <c r="G8" s="102"/>
      <c r="H8" s="109">
        <v>38.799999999999997</v>
      </c>
      <c r="I8" s="109">
        <v>38.799999999999997</v>
      </c>
      <c r="J8" s="109">
        <v>38.799999999999997</v>
      </c>
      <c r="K8" s="109">
        <v>38.799999999999997</v>
      </c>
      <c r="L8" s="109">
        <v>31.8</v>
      </c>
      <c r="M8" s="109">
        <v>34.200000000000003</v>
      </c>
      <c r="N8" s="109" t="s">
        <v>738</v>
      </c>
      <c r="O8" s="109">
        <v>36.200000000000003</v>
      </c>
      <c r="P8" s="109">
        <v>38.180741501589331</v>
      </c>
      <c r="Q8" s="191">
        <v>37.799999999999997</v>
      </c>
    </row>
    <row r="9" spans="1:19">
      <c r="A9" s="920"/>
      <c r="B9" s="536" t="s">
        <v>298</v>
      </c>
      <c r="C9" s="544"/>
      <c r="D9" s="102"/>
      <c r="E9" s="102"/>
      <c r="F9" s="102"/>
      <c r="G9" s="102"/>
      <c r="H9" s="109">
        <v>45.8</v>
      </c>
      <c r="I9" s="109">
        <v>45.8</v>
      </c>
      <c r="J9" s="109">
        <v>45.8</v>
      </c>
      <c r="K9" s="109">
        <v>45.8</v>
      </c>
      <c r="L9" s="109">
        <v>33</v>
      </c>
      <c r="M9" s="109">
        <v>38.799999999999997</v>
      </c>
      <c r="N9" s="109" t="s">
        <v>739</v>
      </c>
      <c r="O9" s="109">
        <v>43.4</v>
      </c>
      <c r="P9" s="109">
        <v>40.699918954082335</v>
      </c>
      <c r="Q9" s="191">
        <v>38.200000000000003</v>
      </c>
    </row>
    <row r="10" spans="1:19">
      <c r="A10" s="920" t="s">
        <v>188</v>
      </c>
      <c r="B10" s="536" t="s">
        <v>71</v>
      </c>
      <c r="C10" s="544"/>
      <c r="D10" s="102"/>
      <c r="E10" s="102"/>
      <c r="F10" s="102"/>
      <c r="G10" s="320">
        <v>27.6</v>
      </c>
      <c r="H10" s="102"/>
      <c r="I10" s="102"/>
      <c r="J10" s="102"/>
      <c r="K10" s="102"/>
      <c r="L10" s="102"/>
      <c r="M10" s="102"/>
      <c r="N10" s="117">
        <v>21.167999999999999</v>
      </c>
      <c r="O10" s="320"/>
      <c r="P10" s="109"/>
      <c r="Q10" s="168"/>
    </row>
    <row r="11" spans="1:19">
      <c r="A11" s="920"/>
      <c r="B11" s="536" t="s">
        <v>299</v>
      </c>
      <c r="C11" s="544"/>
      <c r="D11" s="102"/>
      <c r="E11" s="102"/>
      <c r="F11" s="102"/>
      <c r="G11" s="320">
        <v>21.4</v>
      </c>
      <c r="H11" s="102"/>
      <c r="I11" s="102"/>
      <c r="J11" s="102"/>
      <c r="K11" s="102"/>
      <c r="L11" s="102"/>
      <c r="M11" s="102"/>
      <c r="N11" s="117">
        <v>19.606000000000002</v>
      </c>
      <c r="O11" s="320"/>
      <c r="P11" s="109"/>
      <c r="Q11" s="168"/>
    </row>
    <row r="12" spans="1:19">
      <c r="A12" s="920"/>
      <c r="B12" s="536" t="s">
        <v>298</v>
      </c>
      <c r="C12" s="544"/>
      <c r="D12" s="102"/>
      <c r="E12" s="102"/>
      <c r="F12" s="102"/>
      <c r="G12" s="320">
        <v>33.1</v>
      </c>
      <c r="H12" s="102"/>
      <c r="I12" s="102"/>
      <c r="J12" s="102"/>
      <c r="K12" s="102"/>
      <c r="L12" s="102"/>
      <c r="M12" s="102"/>
      <c r="N12" s="117">
        <v>22.834</v>
      </c>
      <c r="O12" s="320"/>
      <c r="P12" s="109"/>
      <c r="Q12" s="168"/>
    </row>
    <row r="13" spans="1:19">
      <c r="A13" s="920" t="s">
        <v>189</v>
      </c>
      <c r="B13" s="536" t="s">
        <v>71</v>
      </c>
      <c r="C13" s="544"/>
      <c r="D13" s="102"/>
      <c r="E13" s="320">
        <v>21.4</v>
      </c>
      <c r="F13" s="102"/>
      <c r="G13" s="102"/>
      <c r="H13" s="102"/>
      <c r="I13" s="102"/>
      <c r="J13" s="102"/>
      <c r="K13" s="102"/>
      <c r="L13" s="102"/>
      <c r="M13" s="102">
        <v>31.4</v>
      </c>
      <c r="N13" s="102"/>
      <c r="O13" s="102"/>
      <c r="P13" s="109"/>
      <c r="Q13" s="168"/>
    </row>
    <row r="14" spans="1:19">
      <c r="A14" s="920"/>
      <c r="B14" s="536" t="s">
        <v>299</v>
      </c>
      <c r="C14" s="544"/>
      <c r="D14" s="102"/>
      <c r="E14" s="320">
        <v>16.399999999999999</v>
      </c>
      <c r="F14" s="102"/>
      <c r="G14" s="102"/>
      <c r="H14" s="102"/>
      <c r="I14" s="102"/>
      <c r="J14" s="102"/>
      <c r="K14" s="102"/>
      <c r="L14" s="102"/>
      <c r="M14" s="102">
        <v>28.7</v>
      </c>
      <c r="N14" s="102"/>
      <c r="O14" s="102"/>
      <c r="P14" s="109"/>
      <c r="Q14" s="168"/>
    </row>
    <row r="15" spans="1:19">
      <c r="A15" s="920"/>
      <c r="B15" s="536" t="s">
        <v>298</v>
      </c>
      <c r="C15" s="544"/>
      <c r="D15" s="102"/>
      <c r="E15" s="320">
        <v>25.8</v>
      </c>
      <c r="F15" s="102"/>
      <c r="G15" s="102"/>
      <c r="H15" s="102"/>
      <c r="I15" s="102"/>
      <c r="J15" s="102"/>
      <c r="K15" s="102"/>
      <c r="L15" s="102"/>
      <c r="M15" s="102">
        <v>33.9</v>
      </c>
      <c r="N15" s="102"/>
      <c r="O15" s="102"/>
      <c r="P15" s="109"/>
      <c r="Q15" s="168"/>
    </row>
    <row r="16" spans="1:19">
      <c r="A16" s="920" t="s">
        <v>172</v>
      </c>
      <c r="B16" s="536" t="s">
        <v>71</v>
      </c>
      <c r="C16" s="544"/>
      <c r="D16" s="102"/>
      <c r="E16" s="102"/>
      <c r="F16" s="102"/>
      <c r="G16" s="102"/>
      <c r="H16" s="102"/>
      <c r="I16" s="320">
        <v>35.5</v>
      </c>
      <c r="J16" s="102"/>
      <c r="K16" s="102"/>
      <c r="L16" s="102"/>
      <c r="M16" s="102"/>
      <c r="N16" s="320">
        <v>34.299999999999997</v>
      </c>
      <c r="O16" s="320"/>
      <c r="P16" s="102">
        <v>36.5</v>
      </c>
      <c r="Q16" s="168"/>
    </row>
    <row r="17" spans="1:21">
      <c r="A17" s="920"/>
      <c r="B17" s="536" t="s">
        <v>299</v>
      </c>
      <c r="C17" s="544"/>
      <c r="D17" s="102"/>
      <c r="E17" s="102"/>
      <c r="F17" s="102"/>
      <c r="G17" s="102"/>
      <c r="H17" s="102"/>
      <c r="I17" s="320">
        <v>29.9</v>
      </c>
      <c r="J17" s="102"/>
      <c r="K17" s="102"/>
      <c r="L17" s="102"/>
      <c r="M17" s="102"/>
      <c r="N17" s="320">
        <v>29.8</v>
      </c>
      <c r="O17" s="320"/>
      <c r="P17" s="102">
        <v>33.9</v>
      </c>
      <c r="Q17" s="168"/>
    </row>
    <row r="18" spans="1:21">
      <c r="A18" s="920"/>
      <c r="B18" s="536" t="s">
        <v>298</v>
      </c>
      <c r="C18" s="544"/>
      <c r="D18" s="102"/>
      <c r="E18" s="102"/>
      <c r="F18" s="102"/>
      <c r="G18" s="102"/>
      <c r="H18" s="102"/>
      <c r="I18" s="320">
        <v>41.2</v>
      </c>
      <c r="J18" s="102"/>
      <c r="K18" s="102"/>
      <c r="L18" s="102"/>
      <c r="M18" s="102"/>
      <c r="N18" s="320">
        <v>38.9</v>
      </c>
      <c r="O18" s="320"/>
      <c r="P18" s="102">
        <v>39</v>
      </c>
      <c r="Q18" s="168"/>
    </row>
    <row r="19" spans="1:21">
      <c r="A19" s="920" t="s">
        <v>173</v>
      </c>
      <c r="B19" s="536" t="s">
        <v>71</v>
      </c>
      <c r="C19" s="544"/>
      <c r="D19" s="102"/>
      <c r="E19" s="102"/>
      <c r="F19" s="102"/>
      <c r="G19" s="102"/>
      <c r="H19" s="102"/>
      <c r="I19" s="102"/>
      <c r="J19" s="102"/>
      <c r="K19" s="102"/>
      <c r="L19" s="102">
        <v>35.200000000000003</v>
      </c>
      <c r="M19" s="102"/>
      <c r="N19" s="102"/>
      <c r="O19" s="102"/>
      <c r="P19" s="109"/>
      <c r="Q19" s="191">
        <v>38</v>
      </c>
    </row>
    <row r="20" spans="1:21">
      <c r="A20" s="920"/>
      <c r="B20" s="536" t="s">
        <v>299</v>
      </c>
      <c r="C20" s="544"/>
      <c r="D20" s="102"/>
      <c r="E20" s="102"/>
      <c r="F20" s="102"/>
      <c r="G20" s="102"/>
      <c r="H20" s="102"/>
      <c r="I20" s="102"/>
      <c r="J20" s="102"/>
      <c r="K20" s="102"/>
      <c r="L20" s="102">
        <v>28.2</v>
      </c>
      <c r="M20" s="102"/>
      <c r="N20" s="102"/>
      <c r="O20" s="102"/>
      <c r="P20" s="109"/>
      <c r="Q20" s="191">
        <v>32.700000000000003</v>
      </c>
    </row>
    <row r="21" spans="1:21">
      <c r="A21" s="920"/>
      <c r="B21" s="536" t="s">
        <v>298</v>
      </c>
      <c r="C21" s="544"/>
      <c r="D21" s="102"/>
      <c r="E21" s="102"/>
      <c r="F21" s="102"/>
      <c r="G21" s="102"/>
      <c r="H21" s="102"/>
      <c r="I21" s="102"/>
      <c r="J21" s="102"/>
      <c r="K21" s="102"/>
      <c r="L21" s="102">
        <v>42.1</v>
      </c>
      <c r="M21" s="102"/>
      <c r="N21" s="102"/>
      <c r="O21" s="102"/>
      <c r="P21" s="109"/>
      <c r="Q21" s="191">
        <v>43.4</v>
      </c>
    </row>
    <row r="22" spans="1:21">
      <c r="A22" s="920" t="s">
        <v>174</v>
      </c>
      <c r="B22" s="536" t="s">
        <v>71</v>
      </c>
      <c r="C22" s="544"/>
      <c r="D22" s="102"/>
      <c r="E22" s="320">
        <v>3.8</v>
      </c>
      <c r="F22" s="102"/>
      <c r="G22" s="102"/>
      <c r="H22" s="102"/>
      <c r="I22" s="102"/>
      <c r="J22" s="102"/>
      <c r="K22" s="102"/>
      <c r="L22" s="102"/>
      <c r="M22" s="102"/>
      <c r="N22" s="102"/>
      <c r="O22" s="102">
        <v>24.3</v>
      </c>
      <c r="P22" s="109"/>
      <c r="Q22" s="168"/>
    </row>
    <row r="23" spans="1:21">
      <c r="A23" s="920"/>
      <c r="B23" s="536" t="s">
        <v>299</v>
      </c>
      <c r="C23" s="544"/>
      <c r="D23" s="102"/>
      <c r="E23" s="320">
        <v>3.3</v>
      </c>
      <c r="F23" s="102"/>
      <c r="G23" s="102"/>
      <c r="H23" s="102"/>
      <c r="I23" s="102"/>
      <c r="J23" s="102"/>
      <c r="K23" s="102"/>
      <c r="L23" s="102"/>
      <c r="M23" s="102"/>
      <c r="N23" s="102"/>
      <c r="O23" s="102">
        <v>18.399999999999999</v>
      </c>
      <c r="P23" s="109"/>
      <c r="Q23" s="168"/>
    </row>
    <row r="24" spans="1:21">
      <c r="A24" s="920"/>
      <c r="B24" s="536" t="s">
        <v>298</v>
      </c>
      <c r="C24" s="544"/>
      <c r="D24" s="102"/>
      <c r="E24" s="320">
        <v>4.3</v>
      </c>
      <c r="F24" s="102"/>
      <c r="G24" s="102"/>
      <c r="H24" s="102"/>
      <c r="I24" s="102"/>
      <c r="J24" s="102"/>
      <c r="K24" s="102"/>
      <c r="L24" s="102"/>
      <c r="M24" s="102"/>
      <c r="N24" s="102"/>
      <c r="O24" s="102">
        <v>30</v>
      </c>
      <c r="P24" s="109"/>
      <c r="Q24" s="168"/>
      <c r="R24" s="55" t="s">
        <v>76</v>
      </c>
    </row>
    <row r="25" spans="1:21">
      <c r="A25" s="920" t="s">
        <v>175</v>
      </c>
      <c r="B25" s="536" t="s">
        <v>71</v>
      </c>
      <c r="C25" s="544"/>
      <c r="D25" s="102">
        <v>18.100000000000001</v>
      </c>
      <c r="E25" s="102"/>
      <c r="F25" s="320">
        <v>19.5</v>
      </c>
      <c r="G25" s="102"/>
      <c r="H25" s="102"/>
      <c r="I25" s="102"/>
      <c r="J25" s="102">
        <v>20.9</v>
      </c>
      <c r="K25" s="102"/>
      <c r="L25" s="102"/>
      <c r="M25" s="102">
        <v>19.399999999999999</v>
      </c>
      <c r="N25" s="102"/>
      <c r="O25" s="102"/>
      <c r="P25" s="109"/>
      <c r="Q25" s="191">
        <v>39.4</v>
      </c>
    </row>
    <row r="26" spans="1:21">
      <c r="A26" s="920"/>
      <c r="B26" s="536" t="s">
        <v>299</v>
      </c>
      <c r="C26" s="544"/>
      <c r="D26" s="102">
        <v>13</v>
      </c>
      <c r="E26" s="102"/>
      <c r="F26" s="320">
        <v>13.8</v>
      </c>
      <c r="G26" s="102"/>
      <c r="H26" s="102"/>
      <c r="I26" s="102"/>
      <c r="J26" s="102">
        <v>15.1</v>
      </c>
      <c r="K26" s="102"/>
      <c r="L26" s="102"/>
      <c r="M26" s="102">
        <v>13.7</v>
      </c>
      <c r="N26" s="102"/>
      <c r="O26" s="102"/>
      <c r="P26" s="109"/>
      <c r="Q26" s="191">
        <v>32.799999999999997</v>
      </c>
    </row>
    <row r="27" spans="1:21">
      <c r="A27" s="920"/>
      <c r="B27" s="536" t="s">
        <v>298</v>
      </c>
      <c r="C27" s="544"/>
      <c r="D27" s="102">
        <v>22.6</v>
      </c>
      <c r="E27" s="102"/>
      <c r="F27" s="320">
        <v>24.3</v>
      </c>
      <c r="G27" s="102"/>
      <c r="H27" s="102"/>
      <c r="I27" s="102"/>
      <c r="J27" s="102">
        <v>26.3</v>
      </c>
      <c r="K27" s="102"/>
      <c r="L27" s="102"/>
      <c r="M27" s="102">
        <v>24.9</v>
      </c>
      <c r="N27" s="102"/>
      <c r="O27" s="102"/>
      <c r="P27" s="109"/>
      <c r="Q27" s="191">
        <v>45.4</v>
      </c>
    </row>
    <row r="28" spans="1:21">
      <c r="A28" s="920" t="s">
        <v>740</v>
      </c>
      <c r="B28" s="536" t="s">
        <v>71</v>
      </c>
      <c r="C28" s="545">
        <v>21.5</v>
      </c>
      <c r="D28" s="320">
        <v>21.5</v>
      </c>
      <c r="E28" s="320">
        <v>21.6</v>
      </c>
      <c r="F28" s="320">
        <v>21.2</v>
      </c>
      <c r="G28" s="320">
        <v>20.9</v>
      </c>
      <c r="H28" s="320">
        <v>20.100000000000001</v>
      </c>
      <c r="I28" s="320">
        <v>20.3</v>
      </c>
      <c r="J28" s="320">
        <v>19.899999999999999</v>
      </c>
      <c r="K28" s="320">
        <v>20.5</v>
      </c>
      <c r="L28" s="320">
        <v>18.100000000000001</v>
      </c>
      <c r="M28" s="102"/>
      <c r="N28" s="320">
        <v>31.2</v>
      </c>
      <c r="O28" s="320">
        <v>20.7</v>
      </c>
      <c r="P28" s="320">
        <v>17.399999999999999</v>
      </c>
      <c r="Q28" s="433">
        <v>13.9</v>
      </c>
      <c r="R28" s="7"/>
      <c r="S28" s="7"/>
      <c r="T28" s="7"/>
      <c r="U28" s="7"/>
    </row>
    <row r="29" spans="1:21">
      <c r="A29" s="920"/>
      <c r="B29" s="536" t="s">
        <v>299</v>
      </c>
      <c r="C29" s="545">
        <v>15.2</v>
      </c>
      <c r="D29" s="320">
        <v>15.4</v>
      </c>
      <c r="E29" s="320">
        <v>16.2</v>
      </c>
      <c r="F29" s="320">
        <v>15</v>
      </c>
      <c r="G29" s="320">
        <v>15.4</v>
      </c>
      <c r="H29" s="320">
        <v>15.7</v>
      </c>
      <c r="I29" s="320">
        <v>15.1</v>
      </c>
      <c r="J29" s="320">
        <v>14.8</v>
      </c>
      <c r="K29" s="320">
        <v>17.100000000000001</v>
      </c>
      <c r="L29" s="320">
        <v>14.9</v>
      </c>
      <c r="M29" s="102"/>
      <c r="N29" s="320">
        <v>29.9</v>
      </c>
      <c r="O29" s="320">
        <v>18.7</v>
      </c>
      <c r="P29" s="320">
        <v>14.6</v>
      </c>
      <c r="Q29" s="433">
        <v>10.9</v>
      </c>
    </row>
    <row r="30" spans="1:21">
      <c r="A30" s="920"/>
      <c r="B30" s="536" t="s">
        <v>298</v>
      </c>
      <c r="C30" s="544">
        <v>27.9</v>
      </c>
      <c r="D30" s="102">
        <v>27.7</v>
      </c>
      <c r="E30" s="102">
        <v>27.1</v>
      </c>
      <c r="F30" s="102">
        <v>27.4</v>
      </c>
      <c r="G30" s="102">
        <v>26.4</v>
      </c>
      <c r="H30" s="102">
        <v>24.5</v>
      </c>
      <c r="I30" s="102">
        <v>25.6</v>
      </c>
      <c r="J30" s="102">
        <v>25.1</v>
      </c>
      <c r="K30" s="320">
        <v>23.9</v>
      </c>
      <c r="L30" s="320">
        <v>21.2</v>
      </c>
      <c r="M30" s="102"/>
      <c r="N30" s="320">
        <v>32.5</v>
      </c>
      <c r="O30" s="320">
        <v>22.8</v>
      </c>
      <c r="P30" s="320">
        <v>20.2</v>
      </c>
      <c r="Q30" s="433">
        <v>16.899999999999999</v>
      </c>
    </row>
    <row r="31" spans="1:21">
      <c r="A31" s="920" t="s">
        <v>177</v>
      </c>
      <c r="B31" s="536" t="s">
        <v>71</v>
      </c>
      <c r="C31" s="544"/>
      <c r="D31" s="102"/>
      <c r="E31" s="102"/>
      <c r="F31" s="102"/>
      <c r="G31" s="102"/>
      <c r="H31" s="102"/>
      <c r="I31" s="102"/>
      <c r="J31" s="102"/>
      <c r="K31" s="102"/>
      <c r="L31" s="102"/>
      <c r="M31" s="102"/>
      <c r="N31" s="102"/>
      <c r="O31" s="102"/>
      <c r="P31" s="109"/>
      <c r="Q31" s="168"/>
    </row>
    <row r="32" spans="1:21">
      <c r="A32" s="920"/>
      <c r="B32" s="536" t="s">
        <v>299</v>
      </c>
      <c r="C32" s="544"/>
      <c r="D32" s="102"/>
      <c r="E32" s="102"/>
      <c r="F32" s="102"/>
      <c r="G32" s="102"/>
      <c r="H32" s="102"/>
      <c r="I32" s="102"/>
      <c r="J32" s="102"/>
      <c r="K32" s="102"/>
      <c r="L32" s="102"/>
      <c r="M32" s="102"/>
      <c r="N32" s="102"/>
      <c r="O32" s="102"/>
      <c r="P32" s="109"/>
      <c r="Q32" s="168"/>
    </row>
    <row r="33" spans="1:19">
      <c r="A33" s="920"/>
      <c r="B33" s="536" t="s">
        <v>298</v>
      </c>
      <c r="C33" s="544"/>
      <c r="D33" s="102"/>
      <c r="E33" s="102"/>
      <c r="F33" s="102"/>
      <c r="G33" s="102"/>
      <c r="H33" s="102"/>
      <c r="I33" s="102"/>
      <c r="J33" s="102"/>
      <c r="K33" s="102"/>
      <c r="L33" s="102"/>
      <c r="M33" s="102"/>
      <c r="N33" s="102"/>
      <c r="O33" s="102"/>
      <c r="P33" s="109"/>
      <c r="Q33" s="168"/>
    </row>
    <row r="34" spans="1:19">
      <c r="A34" s="920" t="s">
        <v>178</v>
      </c>
      <c r="B34" s="536" t="s">
        <v>71</v>
      </c>
      <c r="C34" s="544">
        <v>34.1</v>
      </c>
      <c r="D34" s="102"/>
      <c r="E34" s="320">
        <v>31.1</v>
      </c>
      <c r="F34" s="320">
        <v>32</v>
      </c>
      <c r="G34" s="320">
        <v>30.5</v>
      </c>
      <c r="H34" s="102"/>
      <c r="I34" s="320">
        <v>33.5</v>
      </c>
      <c r="J34" s="102"/>
      <c r="K34" s="320">
        <v>31.9</v>
      </c>
      <c r="L34" s="102"/>
      <c r="M34" s="102"/>
      <c r="N34" s="102"/>
      <c r="O34" s="102"/>
      <c r="P34" s="109"/>
      <c r="Q34" s="168"/>
    </row>
    <row r="35" spans="1:19">
      <c r="A35" s="920"/>
      <c r="B35" s="536" t="s">
        <v>299</v>
      </c>
      <c r="C35" s="544">
        <v>30.2</v>
      </c>
      <c r="D35" s="102"/>
      <c r="E35" s="320">
        <v>27</v>
      </c>
      <c r="F35" s="320">
        <v>27.2</v>
      </c>
      <c r="G35" s="320">
        <v>27.8</v>
      </c>
      <c r="H35" s="102"/>
      <c r="I35" s="320">
        <v>28</v>
      </c>
      <c r="J35" s="102"/>
      <c r="K35" s="320">
        <v>29.4</v>
      </c>
      <c r="L35" s="102"/>
      <c r="M35" s="102"/>
      <c r="N35" s="102"/>
      <c r="O35" s="102"/>
      <c r="P35" s="109"/>
      <c r="Q35" s="168"/>
    </row>
    <row r="36" spans="1:19">
      <c r="A36" s="920"/>
      <c r="B36" s="536" t="s">
        <v>298</v>
      </c>
      <c r="C36" s="544">
        <v>37.700000000000003</v>
      </c>
      <c r="D36" s="102"/>
      <c r="E36" s="320">
        <v>35.200000000000003</v>
      </c>
      <c r="F36" s="320">
        <v>36.5</v>
      </c>
      <c r="G36" s="320">
        <v>33</v>
      </c>
      <c r="H36" s="102"/>
      <c r="I36" s="320">
        <v>38.700000000000003</v>
      </c>
      <c r="J36" s="102"/>
      <c r="K36" s="320">
        <v>34.299999999999997</v>
      </c>
      <c r="L36" s="102"/>
      <c r="M36" s="102"/>
      <c r="N36" s="102"/>
      <c r="O36" s="102"/>
      <c r="P36" s="109"/>
      <c r="Q36" s="168"/>
    </row>
    <row r="37" spans="1:19">
      <c r="A37" s="920" t="s">
        <v>179</v>
      </c>
      <c r="B37" s="536" t="s">
        <v>71</v>
      </c>
      <c r="C37" s="544"/>
      <c r="D37" s="102"/>
      <c r="E37" s="102"/>
      <c r="F37" s="102"/>
      <c r="G37" s="102"/>
      <c r="H37" s="102"/>
      <c r="I37" s="102"/>
      <c r="J37" s="102"/>
      <c r="K37" s="102"/>
      <c r="L37" s="102">
        <v>21.8</v>
      </c>
      <c r="M37" s="117">
        <v>26</v>
      </c>
      <c r="N37" s="102"/>
      <c r="O37" s="102"/>
      <c r="P37" s="102">
        <v>20.399999999999999</v>
      </c>
      <c r="Q37" s="191">
        <v>16.899999999999999</v>
      </c>
    </row>
    <row r="38" spans="1:19">
      <c r="A38" s="920"/>
      <c r="B38" s="536" t="s">
        <v>299</v>
      </c>
      <c r="C38" s="544"/>
      <c r="D38" s="102"/>
      <c r="E38" s="102"/>
      <c r="F38" s="102"/>
      <c r="G38" s="102"/>
      <c r="H38" s="102"/>
      <c r="I38" s="102"/>
      <c r="J38" s="102"/>
      <c r="K38" s="102"/>
      <c r="L38" s="102">
        <v>21.3</v>
      </c>
      <c r="M38" s="320">
        <v>29.8</v>
      </c>
      <c r="N38" s="102"/>
      <c r="O38" s="102"/>
      <c r="P38" s="102">
        <v>23.5</v>
      </c>
      <c r="Q38" s="191">
        <v>18</v>
      </c>
      <c r="S38" t="s">
        <v>76</v>
      </c>
    </row>
    <row r="39" spans="1:19">
      <c r="A39" s="920"/>
      <c r="B39" s="536" t="s">
        <v>298</v>
      </c>
      <c r="C39" s="544"/>
      <c r="D39" s="102"/>
      <c r="E39" s="102"/>
      <c r="F39" s="102"/>
      <c r="G39" s="102"/>
      <c r="H39" s="102"/>
      <c r="I39" s="102"/>
      <c r="J39" s="102"/>
      <c r="K39" s="102"/>
      <c r="L39" s="102">
        <v>22.4</v>
      </c>
      <c r="M39" s="320">
        <v>22.2</v>
      </c>
      <c r="N39" s="102"/>
      <c r="O39" s="102"/>
      <c r="P39" s="102">
        <v>17.100000000000001</v>
      </c>
      <c r="Q39" s="191">
        <v>15.8</v>
      </c>
    </row>
    <row r="40" spans="1:19">
      <c r="A40" s="920" t="s">
        <v>180</v>
      </c>
      <c r="B40" s="536" t="s">
        <v>71</v>
      </c>
      <c r="C40" s="544"/>
      <c r="D40" s="102"/>
      <c r="E40" s="102"/>
      <c r="F40" s="320">
        <v>30.3</v>
      </c>
      <c r="G40" s="320">
        <v>29.9</v>
      </c>
      <c r="H40" s="320">
        <v>29</v>
      </c>
      <c r="I40" s="320">
        <v>29.3</v>
      </c>
      <c r="J40" s="320">
        <v>28.9</v>
      </c>
      <c r="K40" s="320">
        <v>29.6</v>
      </c>
      <c r="L40" s="320">
        <v>30.6</v>
      </c>
      <c r="M40" s="320">
        <v>29.9</v>
      </c>
      <c r="N40" s="320">
        <v>30.6</v>
      </c>
      <c r="O40" s="320">
        <v>32.9</v>
      </c>
      <c r="P40" s="117">
        <v>33.976999999999997</v>
      </c>
      <c r="Q40" s="433">
        <v>34.6</v>
      </c>
      <c r="S40" t="s">
        <v>76</v>
      </c>
    </row>
    <row r="41" spans="1:19">
      <c r="A41" s="920"/>
      <c r="B41" s="536" t="s">
        <v>299</v>
      </c>
      <c r="C41" s="544"/>
      <c r="D41" s="102"/>
      <c r="E41" s="102"/>
      <c r="F41" s="320">
        <v>27.7</v>
      </c>
      <c r="G41" s="320">
        <v>27.4</v>
      </c>
      <c r="H41" s="320">
        <v>26.3</v>
      </c>
      <c r="I41" s="320">
        <v>26.6</v>
      </c>
      <c r="J41" s="320">
        <v>26.1</v>
      </c>
      <c r="K41" s="320">
        <v>26.9</v>
      </c>
      <c r="L41" s="320">
        <v>28.7</v>
      </c>
      <c r="M41" s="320">
        <v>28.2</v>
      </c>
      <c r="N41" s="320">
        <v>28.8</v>
      </c>
      <c r="O41" s="320">
        <v>31.3</v>
      </c>
      <c r="P41" s="117">
        <v>32.453000000000003</v>
      </c>
      <c r="Q41" s="433">
        <v>33.6</v>
      </c>
    </row>
    <row r="42" spans="1:19">
      <c r="A42" s="920"/>
      <c r="B42" s="536" t="s">
        <v>298</v>
      </c>
      <c r="C42" s="544"/>
      <c r="D42" s="102"/>
      <c r="E42" s="102"/>
      <c r="F42" s="320">
        <v>33</v>
      </c>
      <c r="G42" s="320">
        <v>32.5</v>
      </c>
      <c r="H42" s="320">
        <v>31.6</v>
      </c>
      <c r="I42" s="320">
        <v>32</v>
      </c>
      <c r="J42" s="320">
        <v>31.7</v>
      </c>
      <c r="K42" s="320">
        <v>32.299999999999997</v>
      </c>
      <c r="L42" s="320">
        <v>32.4</v>
      </c>
      <c r="M42" s="320">
        <v>31.6</v>
      </c>
      <c r="N42" s="320">
        <v>32.4</v>
      </c>
      <c r="O42" s="320">
        <v>34.5</v>
      </c>
      <c r="P42" s="117">
        <v>35.506</v>
      </c>
      <c r="Q42" s="433">
        <v>35.6</v>
      </c>
    </row>
    <row r="43" spans="1:19">
      <c r="A43" s="920" t="s">
        <v>190</v>
      </c>
      <c r="B43" s="536" t="s">
        <v>71</v>
      </c>
      <c r="C43" s="545">
        <v>12.2</v>
      </c>
      <c r="D43" s="102"/>
      <c r="E43" s="320">
        <v>46.2</v>
      </c>
      <c r="F43" s="102"/>
      <c r="G43" s="320">
        <v>14.9</v>
      </c>
      <c r="H43" s="102"/>
      <c r="I43" s="102"/>
      <c r="J43" s="102"/>
      <c r="K43" s="102"/>
      <c r="L43" s="102"/>
      <c r="M43" s="320">
        <v>11.7</v>
      </c>
      <c r="N43" s="102"/>
      <c r="O43" s="102"/>
      <c r="P43" s="102"/>
      <c r="Q43" s="191">
        <v>12.8</v>
      </c>
    </row>
    <row r="44" spans="1:19">
      <c r="A44" s="920"/>
      <c r="B44" s="536" t="s">
        <v>299</v>
      </c>
      <c r="C44" s="545">
        <v>8.6999999999999993</v>
      </c>
      <c r="D44" s="102"/>
      <c r="E44" s="320">
        <v>40.6</v>
      </c>
      <c r="F44" s="102"/>
      <c r="G44" s="320">
        <v>10.6</v>
      </c>
      <c r="H44" s="102"/>
      <c r="I44" s="102"/>
      <c r="J44" s="102"/>
      <c r="K44" s="102"/>
      <c r="L44" s="102"/>
      <c r="M44" s="320">
        <v>7.3</v>
      </c>
      <c r="N44" s="102"/>
      <c r="O44" s="102"/>
      <c r="P44" s="102"/>
      <c r="Q44" s="191">
        <v>7.8</v>
      </c>
    </row>
    <row r="45" spans="1:19">
      <c r="A45" s="920"/>
      <c r="B45" s="536" t="s">
        <v>298</v>
      </c>
      <c r="C45" s="545">
        <v>15.7</v>
      </c>
      <c r="D45" s="102"/>
      <c r="E45" s="320">
        <v>51.7</v>
      </c>
      <c r="F45" s="102"/>
      <c r="G45" s="320">
        <v>19</v>
      </c>
      <c r="H45" s="102"/>
      <c r="I45" s="102"/>
      <c r="J45" s="102"/>
      <c r="K45" s="102"/>
      <c r="L45" s="102"/>
      <c r="M45" s="320">
        <v>15.8</v>
      </c>
      <c r="N45" s="102"/>
      <c r="O45" s="102"/>
      <c r="P45" s="102"/>
      <c r="Q45" s="191">
        <v>17.7</v>
      </c>
    </row>
    <row r="46" spans="1:19">
      <c r="A46" s="920" t="s">
        <v>182</v>
      </c>
      <c r="B46" s="536" t="s">
        <v>71</v>
      </c>
      <c r="C46" s="544"/>
      <c r="D46" s="102"/>
      <c r="E46" s="102"/>
      <c r="F46" s="102"/>
      <c r="G46" s="102"/>
      <c r="H46" s="102"/>
      <c r="I46" s="102"/>
      <c r="J46" s="102">
        <v>29.3</v>
      </c>
      <c r="K46" s="320">
        <v>32.799999999999997</v>
      </c>
      <c r="L46" s="320">
        <v>32.5</v>
      </c>
      <c r="M46" s="320">
        <v>31.1</v>
      </c>
      <c r="N46" s="320">
        <v>31.4</v>
      </c>
      <c r="O46" s="320">
        <v>29.4</v>
      </c>
      <c r="P46" s="102">
        <v>28.9</v>
      </c>
      <c r="Q46" s="191">
        <v>26.7</v>
      </c>
    </row>
    <row r="47" spans="1:19">
      <c r="A47" s="920"/>
      <c r="B47" s="536" t="s">
        <v>299</v>
      </c>
      <c r="C47" s="544"/>
      <c r="D47" s="102"/>
      <c r="E47" s="102"/>
      <c r="F47" s="102"/>
      <c r="G47" s="102"/>
      <c r="H47" s="102"/>
      <c r="I47" s="102"/>
      <c r="J47" s="102">
        <v>23.2</v>
      </c>
      <c r="K47" s="320">
        <v>28.3</v>
      </c>
      <c r="L47" s="320">
        <v>26.8</v>
      </c>
      <c r="M47" s="320">
        <v>25.8</v>
      </c>
      <c r="N47" s="320">
        <v>26.5</v>
      </c>
      <c r="O47" s="320">
        <v>25.2</v>
      </c>
      <c r="P47" s="102">
        <v>25.4</v>
      </c>
      <c r="Q47" s="168">
        <v>22</v>
      </c>
    </row>
    <row r="48" spans="1:19">
      <c r="A48" s="920"/>
      <c r="B48" s="536" t="s">
        <v>298</v>
      </c>
      <c r="C48" s="544"/>
      <c r="D48" s="102"/>
      <c r="E48" s="102"/>
      <c r="F48" s="102"/>
      <c r="G48" s="102"/>
      <c r="H48" s="102"/>
      <c r="I48" s="102"/>
      <c r="J48" s="102">
        <v>34.5</v>
      </c>
      <c r="K48" s="320">
        <v>36.9</v>
      </c>
      <c r="L48" s="320">
        <v>37.6</v>
      </c>
      <c r="M48" s="320">
        <v>35.5</v>
      </c>
      <c r="N48" s="320">
        <v>36.200000000000003</v>
      </c>
      <c r="O48" s="320">
        <v>33.5</v>
      </c>
      <c r="P48" s="102">
        <v>32.299999999999997</v>
      </c>
      <c r="Q48" s="191">
        <v>31.4</v>
      </c>
    </row>
    <row r="49" spans="1:17">
      <c r="A49" s="920" t="s">
        <v>183</v>
      </c>
      <c r="B49" s="536" t="s">
        <v>71</v>
      </c>
      <c r="C49" s="544"/>
      <c r="D49" s="320">
        <v>17.3</v>
      </c>
      <c r="E49" s="102"/>
      <c r="F49" s="102"/>
      <c r="G49" s="117">
        <v>16.600000000000001</v>
      </c>
      <c r="H49" s="109"/>
      <c r="I49" s="109"/>
      <c r="J49" s="109"/>
      <c r="K49" s="109"/>
      <c r="L49" s="117">
        <v>29.4</v>
      </c>
      <c r="M49" s="109"/>
      <c r="N49" s="117">
        <v>30.4</v>
      </c>
      <c r="O49" s="117">
        <v>32.200000000000003</v>
      </c>
      <c r="P49" s="109">
        <v>30</v>
      </c>
      <c r="Q49" s="168">
        <v>36</v>
      </c>
    </row>
    <row r="50" spans="1:17">
      <c r="A50" s="920"/>
      <c r="B50" s="536" t="s">
        <v>299</v>
      </c>
      <c r="C50" s="544"/>
      <c r="D50" s="320">
        <v>11</v>
      </c>
      <c r="E50" s="102"/>
      <c r="F50" s="102"/>
      <c r="G50" s="117">
        <v>11.2</v>
      </c>
      <c r="H50" s="109"/>
      <c r="I50" s="109"/>
      <c r="J50" s="109"/>
      <c r="K50" s="109"/>
      <c r="L50" s="117">
        <v>22.6</v>
      </c>
      <c r="M50" s="109"/>
      <c r="N50" s="117">
        <v>25.3</v>
      </c>
      <c r="O50" s="117">
        <v>26.6</v>
      </c>
      <c r="P50" s="109">
        <v>23.8</v>
      </c>
      <c r="Q50" s="168">
        <v>28.7</v>
      </c>
    </row>
    <row r="51" spans="1:17" ht="15" thickBot="1">
      <c r="A51" s="921"/>
      <c r="B51" s="537" t="s">
        <v>298</v>
      </c>
      <c r="C51" s="539"/>
      <c r="D51" s="317">
        <v>22.9</v>
      </c>
      <c r="E51" s="169"/>
      <c r="F51" s="169"/>
      <c r="G51" s="169">
        <v>21.8</v>
      </c>
      <c r="H51" s="169"/>
      <c r="I51" s="169"/>
      <c r="J51" s="169"/>
      <c r="K51" s="169"/>
      <c r="L51" s="181">
        <v>36.200000000000003</v>
      </c>
      <c r="M51" s="169"/>
      <c r="N51" s="181">
        <v>35.6</v>
      </c>
      <c r="O51" s="181">
        <v>37.700000000000003</v>
      </c>
      <c r="P51" s="169">
        <v>36</v>
      </c>
      <c r="Q51" s="170">
        <v>43</v>
      </c>
    </row>
    <row r="52" spans="1:17">
      <c r="A52" s="137"/>
      <c r="B52" s="24"/>
      <c r="C52" s="24"/>
      <c r="D52" s="24"/>
      <c r="E52" s="24"/>
      <c r="F52" s="24"/>
      <c r="G52" s="24"/>
      <c r="H52" s="24"/>
      <c r="I52" s="24"/>
      <c r="J52" s="24"/>
      <c r="K52" s="24"/>
    </row>
    <row r="53" spans="1:17" ht="14.7" customHeight="1">
      <c r="A53" s="136" t="s">
        <v>185</v>
      </c>
      <c r="B53" s="24"/>
      <c r="C53" s="24"/>
      <c r="D53" s="24"/>
      <c r="E53" s="24"/>
      <c r="F53" s="24"/>
      <c r="G53" s="24"/>
      <c r="H53" s="24"/>
      <c r="I53" s="24"/>
      <c r="J53" s="24"/>
      <c r="K53" s="24"/>
    </row>
    <row r="54" spans="1:17">
      <c r="A54" s="142" t="s">
        <v>725</v>
      </c>
    </row>
    <row r="55" spans="1:17">
      <c r="A55" s="142"/>
    </row>
    <row r="56" spans="1:17">
      <c r="A56" s="142" t="s">
        <v>741</v>
      </c>
    </row>
  </sheetData>
  <mergeCells count="16">
    <mergeCell ref="A40:A42"/>
    <mergeCell ref="A43:A45"/>
    <mergeCell ref="A46:A48"/>
    <mergeCell ref="A49:A51"/>
    <mergeCell ref="A22:A24"/>
    <mergeCell ref="A25:A27"/>
    <mergeCell ref="A28:A30"/>
    <mergeCell ref="A31:A33"/>
    <mergeCell ref="A34:A36"/>
    <mergeCell ref="A37:A39"/>
    <mergeCell ref="A19:A21"/>
    <mergeCell ref="A4:A6"/>
    <mergeCell ref="A7:A9"/>
    <mergeCell ref="A10:A12"/>
    <mergeCell ref="A13:A15"/>
    <mergeCell ref="A16:A18"/>
  </mergeCells>
  <hyperlinks>
    <hyperlink ref="S3" location="'TC4'!A1" display="Back to Content Page" xr:uid="{5DC6B551-41F8-4D5A-B93C-5B7AA7D2002C}"/>
  </hyperlinks>
  <pageMargins left="0.7" right="0.7" top="0.75" bottom="0.75" header="0.3" footer="0.3"/>
  <pageSetup scale="54" orientation="landscape" r:id="rId1"/>
  <headerFooter>
    <oddFooter>&amp;C&amp;P</oddFooter>
  </headerFooter>
  <ignoredErrors>
    <ignoredError sqref="N7:N9" numberStoredAsText="1"/>
  </ignoredError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S32"/>
  <sheetViews>
    <sheetView topLeftCell="B1" zoomScaleNormal="100" workbookViewId="0">
      <selection activeCell="R3" sqref="R3"/>
    </sheetView>
  </sheetViews>
  <sheetFormatPr defaultColWidth="9.21875" defaultRowHeight="14.4"/>
  <cols>
    <col min="1" max="1" width="33.77734375" customWidth="1"/>
    <col min="2" max="11" width="9" customWidth="1"/>
  </cols>
  <sheetData>
    <row r="1" spans="1:19">
      <c r="A1" s="32" t="s">
        <v>742</v>
      </c>
      <c r="B1" s="11"/>
      <c r="C1" s="11"/>
      <c r="D1" s="11"/>
      <c r="E1" s="11"/>
      <c r="F1" s="11"/>
      <c r="G1" s="11"/>
      <c r="H1" s="11"/>
      <c r="I1" s="11"/>
      <c r="J1" s="11"/>
      <c r="K1" s="11"/>
      <c r="L1" s="24"/>
      <c r="M1" s="24"/>
      <c r="N1" s="24"/>
      <c r="O1" s="24"/>
      <c r="P1" s="24"/>
      <c r="Q1" s="24"/>
      <c r="R1" s="24"/>
    </row>
    <row r="2" spans="1:19" ht="15" thickBot="1">
      <c r="A2" s="11"/>
      <c r="B2" s="11"/>
      <c r="C2" s="11"/>
      <c r="D2" s="11"/>
      <c r="E2" s="11"/>
      <c r="F2" s="11"/>
      <c r="G2" s="11"/>
      <c r="H2" s="11"/>
      <c r="I2" s="11"/>
      <c r="J2" s="11"/>
      <c r="K2" s="11"/>
      <c r="L2" s="24"/>
      <c r="M2" s="24"/>
      <c r="N2" s="24"/>
      <c r="O2" s="24"/>
      <c r="P2" s="24"/>
      <c r="Q2" s="24"/>
      <c r="R2" s="24"/>
    </row>
    <row r="3" spans="1:19" ht="15" thickBot="1">
      <c r="A3" s="1067" t="s">
        <v>366</v>
      </c>
      <c r="B3" s="1069" t="s">
        <v>743</v>
      </c>
      <c r="C3" s="1070"/>
      <c r="D3" s="1070"/>
      <c r="E3" s="1070"/>
      <c r="F3" s="1070"/>
      <c r="G3" s="1070"/>
      <c r="H3" s="1070"/>
      <c r="I3" s="1070"/>
      <c r="J3" s="1070"/>
      <c r="K3" s="1070"/>
      <c r="L3" s="1070"/>
      <c r="M3" s="1070"/>
      <c r="N3" s="1070"/>
      <c r="O3" s="1070"/>
      <c r="P3" s="1071"/>
      <c r="Q3" s="24"/>
      <c r="R3" s="856" t="s">
        <v>166</v>
      </c>
    </row>
    <row r="4" spans="1:19">
      <c r="A4" s="1068"/>
      <c r="B4" s="465">
        <v>2010</v>
      </c>
      <c r="C4" s="195">
        <v>2011</v>
      </c>
      <c r="D4" s="195">
        <v>2012</v>
      </c>
      <c r="E4" s="195">
        <v>2013</v>
      </c>
      <c r="F4" s="195">
        <v>2014</v>
      </c>
      <c r="G4" s="195">
        <v>2015</v>
      </c>
      <c r="H4" s="195">
        <v>2016</v>
      </c>
      <c r="I4" s="195">
        <v>2017</v>
      </c>
      <c r="J4" s="195">
        <v>2018</v>
      </c>
      <c r="K4" s="195">
        <v>2019</v>
      </c>
      <c r="L4" s="195">
        <v>2020</v>
      </c>
      <c r="M4" s="195">
        <v>2021</v>
      </c>
      <c r="N4" s="195">
        <v>2022</v>
      </c>
      <c r="O4" s="195">
        <v>2023</v>
      </c>
      <c r="P4" s="167">
        <v>2024</v>
      </c>
      <c r="Q4" s="24"/>
      <c r="R4" s="48"/>
    </row>
    <row r="5" spans="1:19">
      <c r="A5" s="398" t="s">
        <v>167</v>
      </c>
      <c r="B5" s="538"/>
      <c r="C5" s="109">
        <v>12.64</v>
      </c>
      <c r="D5" s="109"/>
      <c r="E5" s="109"/>
      <c r="F5" s="109">
        <v>5.7510000000000003</v>
      </c>
      <c r="G5" s="109"/>
      <c r="H5" s="109"/>
      <c r="I5" s="109"/>
      <c r="J5" s="109"/>
      <c r="K5" s="109">
        <v>18.591000000000001</v>
      </c>
      <c r="L5" s="109"/>
      <c r="M5" s="109">
        <v>17.111000000000001</v>
      </c>
      <c r="N5" s="109"/>
      <c r="O5" s="109"/>
      <c r="P5" s="168"/>
      <c r="Q5" s="24"/>
      <c r="R5" s="24"/>
    </row>
    <row r="6" spans="1:19">
      <c r="A6" s="398" t="s">
        <v>168</v>
      </c>
      <c r="B6" s="538">
        <v>6.9</v>
      </c>
      <c r="C6" s="109"/>
      <c r="D6" s="109"/>
      <c r="E6" s="109"/>
      <c r="F6" s="109"/>
      <c r="G6" s="109"/>
      <c r="H6" s="109"/>
      <c r="I6" s="109"/>
      <c r="J6" s="109"/>
      <c r="K6" s="109">
        <v>15.252000000000001</v>
      </c>
      <c r="L6" s="109">
        <v>16.552</v>
      </c>
      <c r="M6" s="109">
        <v>14.207000000000001</v>
      </c>
      <c r="N6" s="109">
        <v>18.481999999999999</v>
      </c>
      <c r="O6" s="109">
        <v>15.811999999999999</v>
      </c>
      <c r="P6" s="168">
        <v>19.885000000000002</v>
      </c>
      <c r="Q6" s="24"/>
      <c r="R6" s="24"/>
    </row>
    <row r="7" spans="1:19">
      <c r="A7" s="398" t="s">
        <v>188</v>
      </c>
      <c r="B7" s="538"/>
      <c r="C7" s="109"/>
      <c r="D7" s="109"/>
      <c r="E7" s="109"/>
      <c r="F7" s="109">
        <v>12.186</v>
      </c>
      <c r="G7" s="109"/>
      <c r="H7" s="109"/>
      <c r="I7" s="109"/>
      <c r="J7" s="109"/>
      <c r="K7" s="109"/>
      <c r="L7" s="109"/>
      <c r="M7" s="109">
        <v>10.968999999999999</v>
      </c>
      <c r="N7" s="109"/>
      <c r="O7" s="109"/>
      <c r="P7" s="168"/>
      <c r="Q7" s="48"/>
      <c r="R7" s="24"/>
    </row>
    <row r="8" spans="1:19">
      <c r="A8" s="398" t="s">
        <v>189</v>
      </c>
      <c r="B8" s="538"/>
      <c r="C8" s="109"/>
      <c r="D8" s="109">
        <v>11.92</v>
      </c>
      <c r="E8" s="109"/>
      <c r="F8" s="109"/>
      <c r="G8" s="109"/>
      <c r="H8" s="109">
        <v>16.143999999999998</v>
      </c>
      <c r="I8" s="109"/>
      <c r="J8" s="109"/>
      <c r="K8" s="109"/>
      <c r="L8" s="109">
        <v>5.4960000000000004</v>
      </c>
      <c r="M8" s="109"/>
      <c r="N8" s="109"/>
      <c r="O8" s="109"/>
      <c r="P8" s="168"/>
      <c r="Q8" s="24"/>
      <c r="R8" s="24"/>
    </row>
    <row r="9" spans="1:19">
      <c r="A9" s="398" t="s">
        <v>172</v>
      </c>
      <c r="B9" s="538"/>
      <c r="C9" s="109"/>
      <c r="D9" s="109"/>
      <c r="E9" s="109"/>
      <c r="F9" s="109"/>
      <c r="G9" s="109"/>
      <c r="H9" s="109">
        <v>11.342000000000001</v>
      </c>
      <c r="I9" s="109"/>
      <c r="J9" s="109"/>
      <c r="K9" s="109"/>
      <c r="L9" s="109"/>
      <c r="M9" s="109">
        <v>20.251999999999999</v>
      </c>
      <c r="N9" s="109"/>
      <c r="O9" s="109">
        <v>22.771999999999998</v>
      </c>
      <c r="P9" s="168"/>
      <c r="Q9" s="24"/>
      <c r="R9" s="24"/>
    </row>
    <row r="10" spans="1:19">
      <c r="A10" s="398" t="s">
        <v>173</v>
      </c>
      <c r="B10" s="538"/>
      <c r="C10" s="109"/>
      <c r="D10" s="109"/>
      <c r="E10" s="109"/>
      <c r="F10" s="109"/>
      <c r="G10" s="109"/>
      <c r="H10" s="109"/>
      <c r="I10" s="109"/>
      <c r="J10" s="109"/>
      <c r="K10" s="109">
        <v>12.170999999999999</v>
      </c>
      <c r="L10" s="109"/>
      <c r="M10" s="109"/>
      <c r="N10" s="109"/>
      <c r="O10" s="109"/>
      <c r="P10" s="168">
        <v>19.681999999999999</v>
      </c>
      <c r="Q10" s="24"/>
      <c r="R10" s="24"/>
    </row>
    <row r="11" spans="1:19">
      <c r="A11" s="398" t="s">
        <v>174</v>
      </c>
      <c r="B11" s="538"/>
      <c r="C11" s="109">
        <v>4.51</v>
      </c>
      <c r="D11" s="109"/>
      <c r="E11" s="109">
        <v>10</v>
      </c>
      <c r="F11" s="109"/>
      <c r="G11" s="109">
        <v>8.4510000000000005</v>
      </c>
      <c r="H11" s="109"/>
      <c r="I11" s="109"/>
      <c r="J11" s="109"/>
      <c r="K11" s="109"/>
      <c r="L11" s="109"/>
      <c r="M11" s="109"/>
      <c r="N11" s="109"/>
      <c r="O11" s="109"/>
      <c r="P11" s="168"/>
      <c r="Q11" s="24"/>
      <c r="R11" s="24"/>
    </row>
    <row r="12" spans="1:19">
      <c r="A12" s="398" t="s">
        <v>175</v>
      </c>
      <c r="B12" s="538">
        <v>3.59</v>
      </c>
      <c r="C12" s="109"/>
      <c r="D12" s="109">
        <v>7.01</v>
      </c>
      <c r="E12" s="109">
        <v>6.68</v>
      </c>
      <c r="F12" s="109"/>
      <c r="G12" s="109"/>
      <c r="H12" s="109"/>
      <c r="I12" s="109">
        <v>5.6459999999999999</v>
      </c>
      <c r="J12" s="109"/>
      <c r="K12" s="109"/>
      <c r="L12" s="109">
        <v>2.3359999999999999</v>
      </c>
      <c r="M12" s="109"/>
      <c r="N12" s="109"/>
      <c r="O12" s="109"/>
      <c r="P12" s="168">
        <v>11.35</v>
      </c>
      <c r="Q12" s="24"/>
      <c r="R12" s="24"/>
    </row>
    <row r="13" spans="1:19">
      <c r="A13" s="398" t="s">
        <v>176</v>
      </c>
      <c r="B13" s="538"/>
      <c r="C13" s="109"/>
      <c r="D13" s="109">
        <v>2.29</v>
      </c>
      <c r="E13" s="109"/>
      <c r="F13" s="109">
        <v>7.117</v>
      </c>
      <c r="G13" s="109">
        <v>8.1319999999999997</v>
      </c>
      <c r="H13" s="109">
        <v>7.851</v>
      </c>
      <c r="I13" s="109">
        <v>7.31</v>
      </c>
      <c r="J13" s="109">
        <v>7.0309999999999997</v>
      </c>
      <c r="K13" s="109">
        <v>6.0250000000000004</v>
      </c>
      <c r="L13" s="109">
        <v>5.3879999999999999</v>
      </c>
      <c r="M13" s="109">
        <v>4.9630000000000001</v>
      </c>
      <c r="N13" s="109">
        <v>3.9809999999999999</v>
      </c>
      <c r="O13" s="109">
        <v>3.7930000000000001</v>
      </c>
      <c r="P13" s="168">
        <v>3.6829999999999998</v>
      </c>
      <c r="Q13" s="7"/>
      <c r="R13" s="7"/>
      <c r="S13" s="7"/>
    </row>
    <row r="14" spans="1:19">
      <c r="A14" s="398" t="s">
        <v>177</v>
      </c>
      <c r="B14" s="538"/>
      <c r="C14" s="109"/>
      <c r="D14" s="109"/>
      <c r="E14" s="109"/>
      <c r="F14" s="109"/>
      <c r="G14" s="109">
        <v>7.3319999999999999</v>
      </c>
      <c r="H14" s="109"/>
      <c r="I14" s="109"/>
      <c r="J14" s="109"/>
      <c r="K14" s="109"/>
      <c r="L14" s="109"/>
      <c r="M14" s="109"/>
      <c r="N14" s="109">
        <v>9.3010000000000002</v>
      </c>
      <c r="O14" s="109"/>
      <c r="P14" s="168"/>
      <c r="Q14" s="24"/>
      <c r="R14" s="24"/>
    </row>
    <row r="15" spans="1:19">
      <c r="A15" s="398" t="s">
        <v>178</v>
      </c>
      <c r="B15" s="538">
        <v>6.65</v>
      </c>
      <c r="C15" s="109"/>
      <c r="D15" s="109">
        <v>3.67</v>
      </c>
      <c r="E15" s="109">
        <v>5.49</v>
      </c>
      <c r="F15" s="109">
        <v>5.6950000000000003</v>
      </c>
      <c r="G15" s="109"/>
      <c r="H15" s="109">
        <v>11.076000000000001</v>
      </c>
      <c r="I15" s="109"/>
      <c r="J15" s="109">
        <v>12.18</v>
      </c>
      <c r="K15" s="109"/>
      <c r="L15" s="109"/>
      <c r="M15" s="109"/>
      <c r="N15" s="109"/>
      <c r="O15" s="109"/>
      <c r="P15" s="168"/>
      <c r="Q15" s="24"/>
      <c r="R15" s="24"/>
    </row>
    <row r="16" spans="1:19">
      <c r="A16" s="398" t="s">
        <v>179</v>
      </c>
      <c r="B16" s="538"/>
      <c r="C16" s="109"/>
      <c r="D16" s="109"/>
      <c r="E16" s="109"/>
      <c r="F16" s="109">
        <v>3.3050000000000002</v>
      </c>
      <c r="G16" s="109">
        <v>3.6549999999999998</v>
      </c>
      <c r="H16" s="109">
        <v>3.242</v>
      </c>
      <c r="I16" s="109">
        <v>3.22</v>
      </c>
      <c r="J16" s="109">
        <v>2.5390000000000001</v>
      </c>
      <c r="K16" s="109">
        <v>1.976</v>
      </c>
      <c r="L16" s="109">
        <v>4.4160000000000004</v>
      </c>
      <c r="M16" s="109"/>
      <c r="N16" s="109"/>
      <c r="O16" s="109">
        <v>1.399</v>
      </c>
      <c r="P16" s="168">
        <v>1.73</v>
      </c>
      <c r="Q16" s="24"/>
      <c r="R16" s="24"/>
    </row>
    <row r="17" spans="1:18" s="31" customFormat="1">
      <c r="A17" s="532" t="s">
        <v>180</v>
      </c>
      <c r="B17" s="538">
        <v>6.76</v>
      </c>
      <c r="C17" s="109">
        <v>6.36</v>
      </c>
      <c r="D17" s="109"/>
      <c r="E17" s="109">
        <v>7.26</v>
      </c>
      <c r="F17" s="109">
        <v>8.2490000000000006</v>
      </c>
      <c r="G17" s="109">
        <v>8.8800000000000008</v>
      </c>
      <c r="H17" s="109">
        <v>10.202999999999999</v>
      </c>
      <c r="I17" s="109">
        <v>9.8030000000000008</v>
      </c>
      <c r="J17" s="109">
        <v>9.4860000000000007</v>
      </c>
      <c r="K17" s="109">
        <v>10.843999999999999</v>
      </c>
      <c r="L17" s="109">
        <v>11.811</v>
      </c>
      <c r="M17" s="109">
        <v>14.782999999999999</v>
      </c>
      <c r="N17" s="109">
        <v>14.233000000000001</v>
      </c>
      <c r="O17" s="109">
        <v>13.079000000000001</v>
      </c>
      <c r="P17" s="168">
        <v>12.771000000000001</v>
      </c>
      <c r="Q17" s="37"/>
      <c r="R17" s="37"/>
    </row>
    <row r="18" spans="1:18">
      <c r="A18" s="398" t="s">
        <v>190</v>
      </c>
      <c r="B18" s="538">
        <v>12.18</v>
      </c>
      <c r="C18" s="109">
        <v>4.0199999999999996</v>
      </c>
      <c r="D18" s="109">
        <v>8.5</v>
      </c>
      <c r="E18" s="109">
        <v>5.0199999999999996</v>
      </c>
      <c r="F18" s="109">
        <v>5</v>
      </c>
      <c r="G18" s="109"/>
      <c r="H18" s="109"/>
      <c r="I18" s="109"/>
      <c r="J18" s="109"/>
      <c r="K18" s="109"/>
      <c r="L18" s="109">
        <v>6.36</v>
      </c>
      <c r="M18" s="109"/>
      <c r="N18" s="109"/>
      <c r="O18" s="109"/>
      <c r="P18" s="168">
        <v>5.54</v>
      </c>
      <c r="Q18" s="24"/>
      <c r="R18" s="24"/>
    </row>
    <row r="19" spans="1:18">
      <c r="A19" s="398" t="s">
        <v>182</v>
      </c>
      <c r="B19" s="538"/>
      <c r="C19" s="109"/>
      <c r="D19" s="109"/>
      <c r="E19" s="109"/>
      <c r="F19" s="109"/>
      <c r="G19" s="109">
        <v>0.64600000000000002</v>
      </c>
      <c r="H19" s="109"/>
      <c r="I19" s="109">
        <v>5.9809999999999999</v>
      </c>
      <c r="J19" s="109">
        <v>7.585</v>
      </c>
      <c r="K19" s="109">
        <v>8.3190000000000008</v>
      </c>
      <c r="L19" s="109">
        <v>8.9770000000000003</v>
      </c>
      <c r="M19" s="109">
        <v>7.4550000000000001</v>
      </c>
      <c r="N19" s="109">
        <v>10.436</v>
      </c>
      <c r="O19" s="109">
        <v>9.702</v>
      </c>
      <c r="P19" s="168"/>
      <c r="Q19" s="24"/>
      <c r="R19" s="24"/>
    </row>
    <row r="20" spans="1:18" ht="15" thickBot="1">
      <c r="A20" s="533" t="s">
        <v>183</v>
      </c>
      <c r="B20" s="539"/>
      <c r="C20" s="169">
        <v>6.72</v>
      </c>
      <c r="D20" s="169"/>
      <c r="E20" s="169"/>
      <c r="F20" s="169">
        <v>9.3699999999999992</v>
      </c>
      <c r="G20" s="169"/>
      <c r="H20" s="169"/>
      <c r="I20" s="169"/>
      <c r="J20" s="169"/>
      <c r="K20" s="169">
        <v>5.6150000000000002</v>
      </c>
      <c r="L20" s="169"/>
      <c r="M20" s="169">
        <v>7.0880000000000001</v>
      </c>
      <c r="N20" s="169">
        <v>5.9450000000000003</v>
      </c>
      <c r="O20" s="169">
        <v>5.9329999999999998</v>
      </c>
      <c r="P20" s="170">
        <v>7.7190000000000003</v>
      </c>
      <c r="Q20" s="24"/>
      <c r="R20" s="24"/>
    </row>
    <row r="21" spans="1:18">
      <c r="A21" s="137"/>
      <c r="B21" s="24"/>
      <c r="C21" s="24"/>
      <c r="D21" s="24"/>
      <c r="E21" s="24"/>
      <c r="F21" s="24"/>
      <c r="G21" s="24"/>
      <c r="H21" s="24"/>
      <c r="I21" s="24"/>
      <c r="J21" s="24"/>
      <c r="K21" s="24"/>
      <c r="L21" s="24"/>
      <c r="M21" s="24"/>
      <c r="N21" s="24"/>
      <c r="O21" s="24"/>
      <c r="P21" s="24"/>
      <c r="Q21" s="24"/>
      <c r="R21" s="24"/>
    </row>
    <row r="22" spans="1:18" ht="14.7" customHeight="1">
      <c r="A22" s="136" t="s">
        <v>185</v>
      </c>
      <c r="B22" s="28"/>
      <c r="C22" s="28"/>
      <c r="D22" s="28"/>
      <c r="E22" s="28"/>
      <c r="F22" s="28"/>
      <c r="G22" s="28"/>
      <c r="H22" s="28"/>
      <c r="I22" s="28"/>
      <c r="J22" s="28"/>
      <c r="K22" s="24"/>
      <c r="L22" s="24"/>
      <c r="M22" s="24"/>
      <c r="N22" s="24"/>
      <c r="O22" s="24"/>
      <c r="P22" s="24"/>
      <c r="Q22" s="24"/>
      <c r="R22" s="24"/>
    </row>
    <row r="23" spans="1:18" ht="14.55" customHeight="1">
      <c r="A23" s="139" t="s">
        <v>744</v>
      </c>
      <c r="B23" s="138"/>
      <c r="C23" s="138"/>
      <c r="D23" s="138"/>
      <c r="E23" s="138"/>
      <c r="F23" s="138"/>
      <c r="G23" s="138"/>
      <c r="H23" s="138"/>
      <c r="I23" s="138"/>
      <c r="J23" s="138"/>
      <c r="K23" s="138"/>
      <c r="L23" s="24"/>
      <c r="M23" s="24"/>
      <c r="N23" s="24"/>
      <c r="O23" s="24"/>
      <c r="P23" s="24"/>
      <c r="Q23" s="24"/>
      <c r="R23" s="24"/>
    </row>
    <row r="24" spans="1:18">
      <c r="A24" s="138"/>
      <c r="B24" s="138"/>
      <c r="C24" s="138"/>
      <c r="D24" s="138"/>
      <c r="E24" s="138"/>
      <c r="F24" s="138"/>
      <c r="G24" s="138"/>
      <c r="H24" s="138"/>
      <c r="I24" s="138"/>
      <c r="J24" s="138"/>
      <c r="K24" s="138"/>
      <c r="L24" s="24"/>
      <c r="M24" s="24"/>
      <c r="N24" s="24"/>
      <c r="O24" s="24"/>
      <c r="P24" s="24"/>
      <c r="Q24" s="24"/>
      <c r="R24" s="24"/>
    </row>
    <row r="25" spans="1:18">
      <c r="A25" s="24"/>
      <c r="B25" s="24"/>
      <c r="C25" s="24"/>
      <c r="D25" s="24"/>
      <c r="E25" s="24"/>
      <c r="F25" s="24"/>
      <c r="G25" s="24"/>
      <c r="H25" s="24"/>
      <c r="I25" s="24"/>
      <c r="J25" s="24"/>
      <c r="K25" s="24"/>
      <c r="L25" s="24"/>
      <c r="M25" s="24"/>
      <c r="N25" s="24"/>
      <c r="O25" s="24"/>
      <c r="P25" s="24"/>
      <c r="Q25" s="24"/>
      <c r="R25" s="24"/>
    </row>
    <row r="26" spans="1:18">
      <c r="A26" s="24"/>
      <c r="B26" s="24"/>
      <c r="C26" s="24"/>
      <c r="D26" s="24"/>
      <c r="E26" s="24"/>
      <c r="F26" s="24"/>
      <c r="G26" s="24"/>
      <c r="H26" s="24"/>
      <c r="I26" s="24"/>
      <c r="J26" s="24"/>
      <c r="K26" s="24"/>
      <c r="L26" s="24"/>
      <c r="M26" s="24"/>
      <c r="N26" s="24"/>
      <c r="O26" s="24"/>
      <c r="P26" s="24"/>
      <c r="Q26" s="24"/>
      <c r="R26" s="24"/>
    </row>
    <row r="27" spans="1:18">
      <c r="A27" s="24"/>
      <c r="B27" s="24"/>
      <c r="C27" s="24"/>
      <c r="D27" s="24"/>
      <c r="E27" s="24"/>
      <c r="F27" s="24"/>
      <c r="G27" s="24"/>
      <c r="H27" s="24"/>
      <c r="I27" s="24"/>
      <c r="J27" s="24"/>
      <c r="K27" s="24"/>
      <c r="L27" s="24"/>
      <c r="M27" s="24"/>
      <c r="N27" s="24"/>
      <c r="O27" s="24"/>
      <c r="P27" s="24"/>
      <c r="Q27" s="24"/>
      <c r="R27" s="24"/>
    </row>
    <row r="28" spans="1:18">
      <c r="A28" s="24"/>
      <c r="B28" s="24"/>
      <c r="C28" s="24"/>
      <c r="D28" s="24"/>
      <c r="E28" s="24"/>
      <c r="F28" s="24"/>
      <c r="G28" s="24"/>
      <c r="H28" s="24"/>
      <c r="I28" s="24"/>
      <c r="J28" s="24"/>
      <c r="K28" s="24"/>
      <c r="L28" s="24"/>
      <c r="M28" s="24"/>
      <c r="N28" s="24"/>
      <c r="O28" s="24"/>
      <c r="P28" s="24"/>
      <c r="Q28" s="24"/>
      <c r="R28" s="24"/>
    </row>
    <row r="29" spans="1:18">
      <c r="A29" s="24"/>
      <c r="B29" s="24"/>
      <c r="C29" s="24"/>
      <c r="D29" s="24"/>
      <c r="E29" s="24"/>
      <c r="F29" s="24"/>
      <c r="G29" s="24"/>
      <c r="H29" s="24"/>
      <c r="I29" s="24"/>
      <c r="J29" s="24"/>
      <c r="K29" s="24"/>
      <c r="L29" s="24"/>
      <c r="M29" s="24"/>
      <c r="N29" s="24"/>
      <c r="O29" s="24"/>
      <c r="P29" s="24"/>
      <c r="Q29" s="24"/>
      <c r="R29" s="24"/>
    </row>
    <row r="30" spans="1:18">
      <c r="A30" s="24"/>
      <c r="B30" s="24"/>
      <c r="C30" s="24"/>
      <c r="D30" s="24"/>
      <c r="E30" s="24"/>
      <c r="F30" s="24"/>
      <c r="G30" s="24"/>
      <c r="H30" s="24"/>
      <c r="I30" s="24"/>
      <c r="J30" s="24"/>
      <c r="K30" s="24"/>
      <c r="L30" s="24"/>
      <c r="M30" s="24"/>
      <c r="N30" s="24"/>
      <c r="O30" s="24"/>
      <c r="P30" s="24"/>
      <c r="Q30" s="24"/>
      <c r="R30" s="24"/>
    </row>
    <row r="31" spans="1:18">
      <c r="A31" s="24"/>
      <c r="B31" s="24"/>
      <c r="C31" s="24"/>
      <c r="D31" s="24"/>
      <c r="E31" s="24"/>
      <c r="F31" s="24"/>
      <c r="G31" s="24"/>
      <c r="H31" s="24"/>
      <c r="I31" s="24"/>
      <c r="J31" s="24"/>
      <c r="K31" s="24"/>
      <c r="L31" s="24"/>
      <c r="M31" s="24"/>
      <c r="N31" s="24"/>
      <c r="O31" s="24"/>
      <c r="P31" s="24"/>
      <c r="Q31" s="24"/>
      <c r="R31" s="24"/>
    </row>
    <row r="32" spans="1:18">
      <c r="A32" s="24"/>
      <c r="B32" s="24"/>
      <c r="C32" s="24"/>
      <c r="D32" s="24"/>
      <c r="E32" s="24"/>
      <c r="F32" s="24"/>
      <c r="G32" s="24"/>
      <c r="H32" s="24"/>
      <c r="I32" s="24"/>
      <c r="J32" s="24"/>
      <c r="K32" s="24"/>
      <c r="L32" s="24"/>
      <c r="M32" s="24"/>
      <c r="N32" s="24"/>
      <c r="O32" s="24"/>
      <c r="P32" s="24"/>
      <c r="Q32" s="24"/>
      <c r="R32" s="24"/>
    </row>
  </sheetData>
  <mergeCells count="2">
    <mergeCell ref="A3:A4"/>
    <mergeCell ref="B3:P3"/>
  </mergeCells>
  <hyperlinks>
    <hyperlink ref="R3" location="'TC4'!A1" display="Back to Content Page" xr:uid="{3FBDC157-B5BD-4B68-A245-EA2F6F4AE1D1}"/>
  </hyperlinks>
  <pageMargins left="0.7" right="0.7" top="0.75" bottom="0.75" header="0.3" footer="0.3"/>
  <pageSetup scale="92" orientation="landscape"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4"/>
  <sheetViews>
    <sheetView topLeftCell="B1" workbookViewId="0">
      <selection activeCell="M3" sqref="M3"/>
    </sheetView>
  </sheetViews>
  <sheetFormatPr defaultColWidth="9.21875" defaultRowHeight="14.4"/>
  <cols>
    <col min="1" max="1" width="33.77734375" customWidth="1"/>
    <col min="2" max="2" width="14.77734375" customWidth="1"/>
    <col min="3" max="3" width="17.21875" customWidth="1"/>
    <col min="4" max="8" width="10.44140625" customWidth="1"/>
    <col min="9" max="9" width="11.5546875" customWidth="1"/>
    <col min="10" max="10" width="14.21875" customWidth="1"/>
  </cols>
  <sheetData>
    <row r="1" spans="1:13">
      <c r="A1" s="16" t="s">
        <v>209</v>
      </c>
      <c r="B1" s="15"/>
      <c r="C1" s="24"/>
      <c r="D1" s="24"/>
      <c r="E1" s="24"/>
      <c r="F1" s="24"/>
      <c r="G1" s="24"/>
      <c r="H1" s="24"/>
      <c r="I1" s="24"/>
    </row>
    <row r="2" spans="1:13" ht="15" customHeight="1" thickBot="1">
      <c r="A2" s="15"/>
      <c r="B2" s="15"/>
      <c r="C2" s="24"/>
      <c r="D2" s="24"/>
      <c r="E2" s="24"/>
      <c r="F2" s="24"/>
      <c r="G2" s="24"/>
      <c r="H2" s="24"/>
      <c r="I2" s="24"/>
    </row>
    <row r="3" spans="1:13" ht="42.75" customHeight="1">
      <c r="A3" s="882" t="s">
        <v>187</v>
      </c>
      <c r="B3" s="884" t="s">
        <v>210</v>
      </c>
      <c r="C3" s="886" t="s">
        <v>211</v>
      </c>
      <c r="D3" s="886"/>
      <c r="E3" s="886"/>
      <c r="F3" s="886"/>
      <c r="G3" s="886"/>
      <c r="H3" s="886"/>
      <c r="I3" s="886"/>
      <c r="J3" s="887" t="s">
        <v>212</v>
      </c>
      <c r="M3" s="856" t="s">
        <v>166</v>
      </c>
    </row>
    <row r="4" spans="1:13" ht="64.2" customHeight="1">
      <c r="A4" s="883"/>
      <c r="B4" s="885"/>
      <c r="C4" s="177" t="s">
        <v>213</v>
      </c>
      <c r="D4" s="177">
        <v>1</v>
      </c>
      <c r="E4" s="177">
        <v>2</v>
      </c>
      <c r="F4" s="177">
        <v>3</v>
      </c>
      <c r="G4" s="177">
        <v>4</v>
      </c>
      <c r="H4" s="177">
        <v>5</v>
      </c>
      <c r="I4" s="177" t="s">
        <v>214</v>
      </c>
      <c r="J4" s="888"/>
    </row>
    <row r="5" spans="1:13">
      <c r="A5" s="827" t="s">
        <v>167</v>
      </c>
      <c r="B5" s="178">
        <v>2014</v>
      </c>
      <c r="C5" s="111">
        <f>SUM(D5:I5)</f>
        <v>5544834.2399593852</v>
      </c>
      <c r="D5" s="111">
        <v>658889.0879944854</v>
      </c>
      <c r="E5" s="111">
        <v>621133.91999511805</v>
      </c>
      <c r="F5" s="111">
        <v>726732.86399334855</v>
      </c>
      <c r="G5" s="111">
        <v>790258.65599228407</v>
      </c>
      <c r="H5" s="111">
        <v>765460.6079926996</v>
      </c>
      <c r="I5" s="111">
        <v>1982359.1039914498</v>
      </c>
      <c r="J5" s="230">
        <v>2097370.3185206945</v>
      </c>
      <c r="K5" s="179"/>
      <c r="M5" s="48"/>
    </row>
    <row r="6" spans="1:13">
      <c r="A6" s="827" t="s">
        <v>168</v>
      </c>
      <c r="B6" s="178">
        <v>2011</v>
      </c>
      <c r="C6" s="111">
        <f>SUM(D6:I6)</f>
        <v>550917</v>
      </c>
      <c r="D6" s="111">
        <v>152936</v>
      </c>
      <c r="E6" s="111">
        <v>99431</v>
      </c>
      <c r="F6" s="111">
        <v>77150</v>
      </c>
      <c r="G6" s="111">
        <v>65043</v>
      </c>
      <c r="H6" s="111">
        <v>49718</v>
      </c>
      <c r="I6" s="111">
        <v>106639</v>
      </c>
      <c r="J6" s="230"/>
      <c r="K6" s="179"/>
    </row>
    <row r="7" spans="1:13">
      <c r="A7" s="827" t="s">
        <v>188</v>
      </c>
      <c r="B7" s="178" t="s">
        <v>170</v>
      </c>
      <c r="C7" s="111" t="s">
        <v>170</v>
      </c>
      <c r="D7" s="111" t="s">
        <v>170</v>
      </c>
      <c r="E7" s="111" t="s">
        <v>170</v>
      </c>
      <c r="F7" s="111" t="s">
        <v>170</v>
      </c>
      <c r="G7" s="111" t="s">
        <v>170</v>
      </c>
      <c r="H7" s="111" t="s">
        <v>170</v>
      </c>
      <c r="I7" s="111" t="s">
        <v>170</v>
      </c>
      <c r="J7" s="230" t="s">
        <v>170</v>
      </c>
      <c r="K7" s="179"/>
    </row>
    <row r="8" spans="1:13">
      <c r="A8" s="827" t="s">
        <v>189</v>
      </c>
      <c r="B8" s="178">
        <v>2013</v>
      </c>
      <c r="C8" s="111">
        <v>15258700</v>
      </c>
      <c r="D8" s="111">
        <v>1113885</v>
      </c>
      <c r="E8" s="111">
        <v>1495353</v>
      </c>
      <c r="F8" s="111">
        <v>1739492</v>
      </c>
      <c r="G8" s="111">
        <v>2166735</v>
      </c>
      <c r="H8" s="111">
        <v>2090442</v>
      </c>
      <c r="I8" s="111">
        <v>6652793</v>
      </c>
      <c r="J8" s="230">
        <v>3799416</v>
      </c>
      <c r="K8" s="179"/>
    </row>
    <row r="9" spans="1:13">
      <c r="A9" s="827" t="s">
        <v>172</v>
      </c>
      <c r="B9" s="178">
        <v>2007</v>
      </c>
      <c r="C9" s="111">
        <f>SUM(D9:I9)</f>
        <v>212195</v>
      </c>
      <c r="D9" s="111">
        <v>37461</v>
      </c>
      <c r="E9" s="111">
        <v>27942</v>
      </c>
      <c r="F9" s="111">
        <v>24314</v>
      </c>
      <c r="G9" s="111">
        <v>23999</v>
      </c>
      <c r="H9" s="111">
        <v>21826</v>
      </c>
      <c r="I9" s="111">
        <v>76653</v>
      </c>
      <c r="J9" s="230"/>
      <c r="K9" s="179"/>
    </row>
    <row r="10" spans="1:13">
      <c r="A10" s="827" t="s">
        <v>173</v>
      </c>
      <c r="B10" s="178">
        <v>2016</v>
      </c>
      <c r="C10" s="111">
        <v>537457</v>
      </c>
      <c r="D10" s="111">
        <v>104535.38650000002</v>
      </c>
      <c r="E10" s="111">
        <v>83305.835000000006</v>
      </c>
      <c r="F10" s="111">
        <v>92980.061000000002</v>
      </c>
      <c r="G10" s="111">
        <v>88680.404999999999</v>
      </c>
      <c r="H10" s="111">
        <v>66107.21100000001</v>
      </c>
      <c r="I10" s="111">
        <v>101848.10150000006</v>
      </c>
      <c r="J10" s="230">
        <v>199112</v>
      </c>
      <c r="K10" s="179"/>
    </row>
    <row r="11" spans="1:13">
      <c r="A11" s="827" t="s">
        <v>174</v>
      </c>
      <c r="B11" s="178">
        <v>2018</v>
      </c>
      <c r="C11" s="111">
        <v>6079876</v>
      </c>
      <c r="D11" s="111">
        <v>548562</v>
      </c>
      <c r="E11" s="111">
        <v>860439</v>
      </c>
      <c r="F11" s="111">
        <v>1155973</v>
      </c>
      <c r="G11" s="111">
        <v>1127897</v>
      </c>
      <c r="H11" s="111">
        <v>878940</v>
      </c>
      <c r="I11" s="111">
        <v>1508065</v>
      </c>
      <c r="J11" s="230">
        <v>1459400</v>
      </c>
      <c r="K11" s="179"/>
    </row>
    <row r="12" spans="1:13">
      <c r="A12" s="827" t="s">
        <v>175</v>
      </c>
      <c r="B12" s="178" t="s">
        <v>215</v>
      </c>
      <c r="C12" s="111" t="s">
        <v>215</v>
      </c>
      <c r="D12" s="111" t="s">
        <v>215</v>
      </c>
      <c r="E12" s="111" t="s">
        <v>215</v>
      </c>
      <c r="F12" s="111" t="s">
        <v>215</v>
      </c>
      <c r="G12" s="111" t="s">
        <v>215</v>
      </c>
      <c r="H12" s="111" t="s">
        <v>215</v>
      </c>
      <c r="I12" s="111" t="s">
        <v>215</v>
      </c>
      <c r="J12" s="230"/>
      <c r="K12" s="179"/>
    </row>
    <row r="13" spans="1:13">
      <c r="A13" s="827" t="s">
        <v>176</v>
      </c>
      <c r="B13" s="178">
        <v>2011</v>
      </c>
      <c r="C13" s="111">
        <f>SUM(D13:I13)</f>
        <v>348266</v>
      </c>
      <c r="D13" s="111">
        <v>34739</v>
      </c>
      <c r="E13" s="111">
        <v>65044</v>
      </c>
      <c r="F13" s="111">
        <v>77817</v>
      </c>
      <c r="G13" s="111">
        <v>93801</v>
      </c>
      <c r="H13" s="111">
        <v>46337</v>
      </c>
      <c r="I13" s="111">
        <v>30528</v>
      </c>
      <c r="J13" s="230">
        <v>73081</v>
      </c>
      <c r="K13" s="179"/>
    </row>
    <row r="14" spans="1:13">
      <c r="A14" s="827" t="s">
        <v>177</v>
      </c>
      <c r="B14" s="178">
        <v>2017</v>
      </c>
      <c r="C14" s="111">
        <v>6145684</v>
      </c>
      <c r="D14" s="111">
        <v>598123</v>
      </c>
      <c r="E14" s="111">
        <v>819096</v>
      </c>
      <c r="F14" s="111">
        <v>1023874</v>
      </c>
      <c r="G14" s="111">
        <v>1014868</v>
      </c>
      <c r="H14" s="111">
        <v>881229</v>
      </c>
      <c r="I14" s="111">
        <v>1808494</v>
      </c>
      <c r="J14" s="230">
        <v>2079027</v>
      </c>
      <c r="K14" s="179"/>
    </row>
    <row r="15" spans="1:13">
      <c r="A15" s="827" t="s">
        <v>178</v>
      </c>
      <c r="B15" s="178">
        <v>2011</v>
      </c>
      <c r="C15" s="111">
        <f>SUM(D15:I15)</f>
        <v>464839</v>
      </c>
      <c r="D15" s="111">
        <v>78160</v>
      </c>
      <c r="E15" s="111">
        <v>72724</v>
      </c>
      <c r="F15" s="111">
        <v>64845</v>
      </c>
      <c r="G15" s="111">
        <v>59339</v>
      </c>
      <c r="H15" s="111">
        <v>49679</v>
      </c>
      <c r="I15" s="111">
        <v>140092</v>
      </c>
      <c r="J15" s="230">
        <v>226841.432</v>
      </c>
      <c r="K15" s="179"/>
    </row>
    <row r="16" spans="1:13">
      <c r="A16" s="827" t="s">
        <v>179</v>
      </c>
      <c r="B16" s="178">
        <v>2010</v>
      </c>
      <c r="C16" s="111">
        <f>SUM(D16:I16)</f>
        <v>22885</v>
      </c>
      <c r="D16" s="111">
        <v>4008</v>
      </c>
      <c r="E16" s="111">
        <v>4451</v>
      </c>
      <c r="F16" s="111">
        <v>5086</v>
      </c>
      <c r="G16" s="111">
        <v>4791</v>
      </c>
      <c r="H16" s="111">
        <v>2966</v>
      </c>
      <c r="I16" s="111">
        <v>1583</v>
      </c>
      <c r="J16" s="230"/>
      <c r="K16" s="179"/>
    </row>
    <row r="17" spans="1:11">
      <c r="A17" s="827" t="s">
        <v>180</v>
      </c>
      <c r="B17" s="178">
        <v>2016</v>
      </c>
      <c r="C17" s="111">
        <v>16923309</v>
      </c>
      <c r="D17" s="111">
        <v>4364124</v>
      </c>
      <c r="E17" s="111">
        <v>3426901</v>
      </c>
      <c r="F17" s="111">
        <v>2785686</v>
      </c>
      <c r="G17" s="111">
        <v>2480391</v>
      </c>
      <c r="H17" s="111">
        <v>1636574</v>
      </c>
      <c r="I17" s="111">
        <v>2229633</v>
      </c>
      <c r="J17" s="230"/>
      <c r="K17" s="179"/>
    </row>
    <row r="18" spans="1:11">
      <c r="A18" s="827" t="s">
        <v>190</v>
      </c>
      <c r="B18" s="178">
        <v>2018</v>
      </c>
      <c r="C18" s="111">
        <v>11191131</v>
      </c>
      <c r="D18" s="111"/>
      <c r="E18" s="111"/>
      <c r="F18" s="111"/>
      <c r="G18" s="111"/>
      <c r="H18" s="111"/>
      <c r="I18" s="111"/>
      <c r="J18" s="230">
        <v>3738169</v>
      </c>
      <c r="K18" s="179"/>
    </row>
    <row r="19" spans="1:11">
      <c r="A19" s="827" t="s">
        <v>182</v>
      </c>
      <c r="B19" s="178">
        <v>2010</v>
      </c>
      <c r="C19" s="111">
        <f>SUM(D19:I19)</f>
        <v>2543768</v>
      </c>
      <c r="D19" s="111">
        <v>163630</v>
      </c>
      <c r="E19" s="111">
        <v>225661</v>
      </c>
      <c r="F19" s="111">
        <v>320669</v>
      </c>
      <c r="G19" s="111">
        <v>371193</v>
      </c>
      <c r="H19" s="111">
        <v>368344</v>
      </c>
      <c r="I19" s="111">
        <v>1094271</v>
      </c>
      <c r="J19" s="230"/>
      <c r="K19" s="179"/>
    </row>
    <row r="20" spans="1:11" ht="15" thickBot="1">
      <c r="A20" s="828" t="s">
        <v>183</v>
      </c>
      <c r="B20" s="829">
        <v>2022</v>
      </c>
      <c r="C20" s="401">
        <v>3818734</v>
      </c>
      <c r="D20" s="401">
        <v>580976</v>
      </c>
      <c r="E20" s="401">
        <v>528343</v>
      </c>
      <c r="F20" s="401">
        <v>649145</v>
      </c>
      <c r="G20" s="401">
        <v>663710</v>
      </c>
      <c r="H20" s="401">
        <v>563517</v>
      </c>
      <c r="I20" s="401">
        <v>833043</v>
      </c>
      <c r="J20" s="387">
        <v>1505006</v>
      </c>
      <c r="K20" s="179"/>
    </row>
    <row r="21" spans="1:11" ht="15" hidden="1" customHeight="1">
      <c r="A21" s="824" t="s">
        <v>196</v>
      </c>
      <c r="B21" s="825"/>
      <c r="C21" s="232"/>
      <c r="D21" s="232"/>
      <c r="E21" s="232"/>
      <c r="F21" s="232"/>
      <c r="G21" s="232"/>
      <c r="H21" s="232"/>
      <c r="I21" s="232"/>
      <c r="J21" s="826"/>
      <c r="K21" s="179"/>
    </row>
    <row r="22" spans="1:11">
      <c r="A22" s="24"/>
      <c r="B22" s="24"/>
      <c r="C22" s="24"/>
      <c r="D22" s="24"/>
      <c r="E22" s="24"/>
      <c r="F22" s="24"/>
      <c r="G22" s="24"/>
      <c r="H22" s="24"/>
      <c r="I22" s="24"/>
    </row>
    <row r="23" spans="1:11">
      <c r="A23" s="136" t="s">
        <v>192</v>
      </c>
      <c r="B23" s="24"/>
      <c r="D23" s="24"/>
      <c r="E23" s="24"/>
      <c r="F23" s="24"/>
      <c r="G23" s="24"/>
      <c r="H23" s="24"/>
      <c r="I23" s="24"/>
    </row>
    <row r="24" spans="1:11">
      <c r="A24" s="137"/>
      <c r="B24" s="35" t="s">
        <v>76</v>
      </c>
      <c r="C24" s="35" t="s">
        <v>76</v>
      </c>
      <c r="D24" s="24"/>
      <c r="E24" s="24"/>
      <c r="F24" s="24"/>
      <c r="G24" s="24"/>
      <c r="H24" s="24"/>
      <c r="I24" s="24"/>
    </row>
    <row r="25" spans="1:11">
      <c r="A25" s="142" t="s">
        <v>186</v>
      </c>
    </row>
    <row r="34" ht="15" customHeight="1"/>
  </sheetData>
  <mergeCells count="4">
    <mergeCell ref="A3:A4"/>
    <mergeCell ref="B3:B4"/>
    <mergeCell ref="C3:I3"/>
    <mergeCell ref="J3:J4"/>
  </mergeCells>
  <hyperlinks>
    <hyperlink ref="M3" location="'TC1'!A1" display="Back to Content Page" xr:uid="{661DEE78-64C3-4241-9A45-E75500CA1194}"/>
  </hyperlinks>
  <pageMargins left="0.7" right="0.7" top="0.75" bottom="0.75" header="0.3" footer="0.3"/>
  <pageSetup scale="85" orientation="landscape" r:id="rId1"/>
  <headerFooter>
    <oddFooter>&amp;C&amp;P</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V56"/>
  <sheetViews>
    <sheetView zoomScaleNormal="100" workbookViewId="0">
      <selection activeCell="T3" sqref="T3"/>
    </sheetView>
  </sheetViews>
  <sheetFormatPr defaultColWidth="9.21875" defaultRowHeight="14.4"/>
  <cols>
    <col min="1" max="1" width="33.77734375" customWidth="1"/>
    <col min="2" max="2" width="16" customWidth="1"/>
    <col min="3" max="18" width="7" customWidth="1"/>
  </cols>
  <sheetData>
    <row r="1" spans="1:20">
      <c r="A1" s="32" t="s">
        <v>745</v>
      </c>
      <c r="B1" s="11"/>
      <c r="C1" s="11"/>
      <c r="D1" s="11"/>
      <c r="E1" s="11"/>
      <c r="F1" s="11"/>
      <c r="G1" s="24"/>
      <c r="H1" s="24"/>
      <c r="I1" s="24"/>
      <c r="J1" s="24"/>
      <c r="K1" s="24"/>
      <c r="L1" s="11"/>
      <c r="M1" s="24"/>
      <c r="N1" s="24"/>
      <c r="O1" s="24"/>
      <c r="P1" s="24"/>
      <c r="Q1" s="24"/>
      <c r="R1" s="11"/>
    </row>
    <row r="2" spans="1:20" ht="15" thickBot="1">
      <c r="A2" s="11"/>
      <c r="B2" s="11"/>
      <c r="C2" s="11"/>
      <c r="D2" s="11"/>
      <c r="E2" s="11"/>
      <c r="F2" s="11"/>
      <c r="G2" s="24"/>
      <c r="H2" s="24"/>
      <c r="I2" s="24"/>
      <c r="J2" s="24"/>
      <c r="K2" s="24"/>
      <c r="L2" s="11"/>
      <c r="M2" s="24"/>
      <c r="N2" s="24"/>
      <c r="O2" s="24"/>
      <c r="P2" s="24"/>
      <c r="Q2" s="24"/>
      <c r="R2" s="11"/>
    </row>
    <row r="3" spans="1:20">
      <c r="A3" s="311" t="s">
        <v>187</v>
      </c>
      <c r="B3" s="535" t="s">
        <v>746</v>
      </c>
      <c r="C3" s="465">
        <v>2010</v>
      </c>
      <c r="D3" s="195">
        <v>2011</v>
      </c>
      <c r="E3" s="195">
        <v>2012</v>
      </c>
      <c r="F3" s="287">
        <v>2013</v>
      </c>
      <c r="G3" s="287">
        <v>2014</v>
      </c>
      <c r="H3" s="287">
        <v>2015</v>
      </c>
      <c r="I3" s="195">
        <v>2016</v>
      </c>
      <c r="J3" s="195">
        <v>2017</v>
      </c>
      <c r="K3" s="195">
        <v>2018</v>
      </c>
      <c r="L3" s="167">
        <v>2019</v>
      </c>
      <c r="M3" s="195">
        <v>2020</v>
      </c>
      <c r="N3" s="167">
        <v>2021</v>
      </c>
      <c r="O3" s="167">
        <v>2022</v>
      </c>
      <c r="P3" s="167">
        <v>2023</v>
      </c>
      <c r="Q3" s="167">
        <v>2024</v>
      </c>
      <c r="R3" s="85"/>
      <c r="T3" s="856" t="s">
        <v>166</v>
      </c>
    </row>
    <row r="4" spans="1:20">
      <c r="A4" s="920" t="s">
        <v>167</v>
      </c>
      <c r="B4" s="600" t="s">
        <v>403</v>
      </c>
      <c r="C4" s="603">
        <v>48.726001739502003</v>
      </c>
      <c r="D4" s="99">
        <v>51.2179985046387</v>
      </c>
      <c r="E4" s="99">
        <v>50.876998901367202</v>
      </c>
      <c r="F4" s="99">
        <v>50.330001831054702</v>
      </c>
      <c r="G4" s="99">
        <v>49.777000427246101</v>
      </c>
      <c r="H4" s="99">
        <v>34.200000000000003</v>
      </c>
      <c r="I4" s="99">
        <v>34.200000000000003</v>
      </c>
      <c r="J4" s="111"/>
      <c r="K4" s="99">
        <v>45.978792460478402</v>
      </c>
      <c r="L4" s="99">
        <v>53.107419914993898</v>
      </c>
      <c r="M4" s="99">
        <v>57.337023652099802</v>
      </c>
      <c r="N4" s="99">
        <v>55.133451144096298</v>
      </c>
      <c r="O4" s="99">
        <v>51.964940959617202</v>
      </c>
      <c r="P4" s="99">
        <v>51.116501640849698</v>
      </c>
      <c r="Q4" s="425">
        <v>46.570551962547398</v>
      </c>
      <c r="R4" s="47"/>
      <c r="S4" s="48"/>
    </row>
    <row r="5" spans="1:20">
      <c r="A5" s="920"/>
      <c r="B5" s="600" t="s">
        <v>747</v>
      </c>
      <c r="C5" s="603">
        <v>8.1470003128051793</v>
      </c>
      <c r="D5" s="99">
        <v>7.9629998207092303</v>
      </c>
      <c r="E5" s="99">
        <v>8.1059999465942401</v>
      </c>
      <c r="F5" s="99">
        <v>8.1700000762939506</v>
      </c>
      <c r="G5" s="99">
        <v>8.1979999542236293</v>
      </c>
      <c r="H5" s="99">
        <v>8.1</v>
      </c>
      <c r="I5" s="99">
        <v>8.1</v>
      </c>
      <c r="J5" s="111"/>
      <c r="K5" s="99">
        <v>8.1097283204335007</v>
      </c>
      <c r="L5" s="99">
        <v>6.8973163970360298</v>
      </c>
      <c r="M5" s="99">
        <v>5.7042036482035696</v>
      </c>
      <c r="N5" s="99">
        <v>6.4389366623680999</v>
      </c>
      <c r="O5" s="99">
        <v>7.0772698956877402</v>
      </c>
      <c r="P5" s="99">
        <v>4.6788986800517796</v>
      </c>
      <c r="Q5" s="425">
        <v>4.8435971903754202</v>
      </c>
      <c r="R5" s="47"/>
    </row>
    <row r="6" spans="1:20">
      <c r="A6" s="920"/>
      <c r="B6" s="600" t="s">
        <v>419</v>
      </c>
      <c r="C6" s="603">
        <v>43.126998901367202</v>
      </c>
      <c r="D6" s="99">
        <v>40.819000244140597</v>
      </c>
      <c r="E6" s="99">
        <v>41.015998840332003</v>
      </c>
      <c r="F6" s="99">
        <v>41.500999450683601</v>
      </c>
      <c r="G6" s="99">
        <v>42.025001525878899</v>
      </c>
      <c r="H6" s="99">
        <v>57.1</v>
      </c>
      <c r="I6" s="99">
        <v>57.1</v>
      </c>
      <c r="J6" s="111"/>
      <c r="K6" s="99">
        <v>45.065668917007699</v>
      </c>
      <c r="L6" s="99">
        <v>39.590674463170998</v>
      </c>
      <c r="M6" s="99">
        <v>36.9587726996957</v>
      </c>
      <c r="N6" s="99">
        <v>38.427612193533903</v>
      </c>
      <c r="O6" s="99">
        <v>40.957789144697003</v>
      </c>
      <c r="P6" s="88" t="s">
        <v>170</v>
      </c>
      <c r="Q6" s="425">
        <v>45.252246383686703</v>
      </c>
      <c r="R6" s="47"/>
    </row>
    <row r="7" spans="1:20">
      <c r="A7" s="920" t="s">
        <v>168</v>
      </c>
      <c r="B7" s="600" t="s">
        <v>403</v>
      </c>
      <c r="C7" s="603">
        <v>26.426315516973574</v>
      </c>
      <c r="D7" s="99">
        <v>15.327826753485585</v>
      </c>
      <c r="E7" s="99">
        <v>15.327826753485585</v>
      </c>
      <c r="F7" s="99">
        <v>25.462102974618698</v>
      </c>
      <c r="G7" s="99">
        <v>25.462102974618698</v>
      </c>
      <c r="H7" s="99">
        <v>11.6</v>
      </c>
      <c r="I7" s="99">
        <v>11.6</v>
      </c>
      <c r="J7" s="99">
        <v>11.6</v>
      </c>
      <c r="K7" s="99">
        <v>11.6</v>
      </c>
      <c r="L7" s="99">
        <v>7</v>
      </c>
      <c r="M7" s="98">
        <v>8.1999999999999993</v>
      </c>
      <c r="N7" s="98">
        <v>7.5</v>
      </c>
      <c r="O7" s="99">
        <v>9.5</v>
      </c>
      <c r="P7" s="99">
        <v>9.8269626789210456</v>
      </c>
      <c r="Q7" s="425">
        <v>18.106370268946002</v>
      </c>
      <c r="R7" s="47"/>
      <c r="S7" s="48"/>
    </row>
    <row r="8" spans="1:20">
      <c r="A8" s="920"/>
      <c r="B8" s="600" t="s">
        <v>747</v>
      </c>
      <c r="C8" s="603">
        <v>17.522047529468615</v>
      </c>
      <c r="D8" s="99">
        <v>18.199189155857233</v>
      </c>
      <c r="E8" s="99">
        <v>18.199189155857233</v>
      </c>
      <c r="F8" s="99">
        <v>13.408691450990846</v>
      </c>
      <c r="G8" s="99">
        <v>13.408691450990846</v>
      </c>
      <c r="H8" s="99">
        <v>13.3</v>
      </c>
      <c r="I8" s="99">
        <v>13.3</v>
      </c>
      <c r="J8" s="99">
        <v>13.3</v>
      </c>
      <c r="K8" s="99">
        <v>13.3</v>
      </c>
      <c r="L8" s="99">
        <v>17.100000000000001</v>
      </c>
      <c r="M8" s="99">
        <v>15</v>
      </c>
      <c r="N8" s="99">
        <v>17.899999999999999</v>
      </c>
      <c r="O8" s="99">
        <v>17</v>
      </c>
      <c r="P8" s="99">
        <v>17.364091015145522</v>
      </c>
      <c r="Q8" s="425">
        <v>15.7493729962167</v>
      </c>
      <c r="R8" s="47"/>
    </row>
    <row r="9" spans="1:20">
      <c r="A9" s="920"/>
      <c r="B9" s="600" t="s">
        <v>419</v>
      </c>
      <c r="C9" s="603">
        <v>56.043352950313242</v>
      </c>
      <c r="D9" s="99">
        <v>66.325926874159919</v>
      </c>
      <c r="E9" s="99">
        <v>66.325926874159919</v>
      </c>
      <c r="F9" s="99">
        <v>60.775461131149221</v>
      </c>
      <c r="G9" s="99">
        <v>60.775461131149221</v>
      </c>
      <c r="H9" s="99">
        <v>75.099999999999994</v>
      </c>
      <c r="I9" s="99">
        <v>75.099999999999994</v>
      </c>
      <c r="J9" s="99">
        <v>75.099999999999994</v>
      </c>
      <c r="K9" s="99">
        <v>75.099999999999994</v>
      </c>
      <c r="L9" s="99">
        <v>76</v>
      </c>
      <c r="M9" s="98">
        <v>76.8</v>
      </c>
      <c r="N9" s="98">
        <v>74.599999999999994</v>
      </c>
      <c r="O9" s="99">
        <v>73.5</v>
      </c>
      <c r="P9" s="99">
        <v>72.808946305933432</v>
      </c>
      <c r="Q9" s="425">
        <v>66.144256734837199</v>
      </c>
      <c r="R9" s="47"/>
    </row>
    <row r="10" spans="1:20">
      <c r="A10" s="920" t="s">
        <v>188</v>
      </c>
      <c r="B10" s="600" t="s">
        <v>403</v>
      </c>
      <c r="C10" s="603">
        <v>45.5246894076312</v>
      </c>
      <c r="D10" s="99">
        <v>43.600043822809802</v>
      </c>
      <c r="E10" s="99">
        <v>41.780902305056102</v>
      </c>
      <c r="F10" s="99">
        <v>39.8173500450673</v>
      </c>
      <c r="G10" s="99">
        <v>38.0053923156756</v>
      </c>
      <c r="H10" s="99">
        <v>37.802445402209798</v>
      </c>
      <c r="I10" s="99">
        <v>37.119319069186297</v>
      </c>
      <c r="J10" s="99">
        <v>36.180638387038798</v>
      </c>
      <c r="K10" s="99">
        <v>35.237676860377597</v>
      </c>
      <c r="L10" s="99">
        <v>34.563363353474799</v>
      </c>
      <c r="M10" s="99">
        <v>35.6951406568731</v>
      </c>
      <c r="N10" s="99">
        <v>35.212651493641403</v>
      </c>
      <c r="O10" s="99">
        <v>34.932347547327801</v>
      </c>
      <c r="P10" s="99">
        <v>34.618638093895399</v>
      </c>
      <c r="Q10" s="425">
        <v>34.065434403698198</v>
      </c>
      <c r="R10" s="47"/>
    </row>
    <row r="11" spans="1:20">
      <c r="A11" s="920"/>
      <c r="B11" s="600" t="s">
        <v>747</v>
      </c>
      <c r="C11" s="603">
        <v>16.900269201117201</v>
      </c>
      <c r="D11" s="99">
        <v>17.440869639313899</v>
      </c>
      <c r="E11" s="99">
        <v>17.951035162668401</v>
      </c>
      <c r="F11" s="99">
        <v>18.5325646389234</v>
      </c>
      <c r="G11" s="99">
        <v>19.032897518546399</v>
      </c>
      <c r="H11" s="99">
        <v>18.282637230886898</v>
      </c>
      <c r="I11" s="99">
        <v>17.580138216460998</v>
      </c>
      <c r="J11" s="99">
        <v>16.869683753874199</v>
      </c>
      <c r="K11" s="99">
        <v>16.164375220191999</v>
      </c>
      <c r="L11" s="99">
        <v>15.456393960847601</v>
      </c>
      <c r="M11" s="99">
        <v>15.072186467211701</v>
      </c>
      <c r="N11" s="99">
        <v>14.695443609247301</v>
      </c>
      <c r="O11" s="99">
        <v>14.7185600207939</v>
      </c>
      <c r="P11" s="99">
        <v>14.7483434371916</v>
      </c>
      <c r="Q11" s="425">
        <v>14.775443842014999</v>
      </c>
      <c r="R11" s="47"/>
    </row>
    <row r="12" spans="1:20">
      <c r="A12" s="920"/>
      <c r="B12" s="600" t="s">
        <v>419</v>
      </c>
      <c r="C12" s="603">
        <v>37.575041391251602</v>
      </c>
      <c r="D12" s="99">
        <v>38.959086537876303</v>
      </c>
      <c r="E12" s="99">
        <v>40.268062532275501</v>
      </c>
      <c r="F12" s="99">
        <v>41.650085316009402</v>
      </c>
      <c r="G12" s="99">
        <v>42.961710165778001</v>
      </c>
      <c r="H12" s="99">
        <v>43.915434146744801</v>
      </c>
      <c r="I12" s="99">
        <v>45.300054661877198</v>
      </c>
      <c r="J12" s="99">
        <v>46.949217328832397</v>
      </c>
      <c r="K12" s="99">
        <v>48.597947919430403</v>
      </c>
      <c r="L12" s="99">
        <v>49.980242685677602</v>
      </c>
      <c r="M12" s="99">
        <v>49.232672875915199</v>
      </c>
      <c r="N12" s="99">
        <v>50.091904897111299</v>
      </c>
      <c r="O12" s="99">
        <v>50.348731426260997</v>
      </c>
      <c r="P12" s="99">
        <v>50.633018468913001</v>
      </c>
      <c r="Q12" s="425">
        <v>51.1591217542869</v>
      </c>
      <c r="R12" s="47"/>
    </row>
    <row r="13" spans="1:20">
      <c r="A13" s="920" t="s">
        <v>189</v>
      </c>
      <c r="B13" s="600" t="s">
        <v>403</v>
      </c>
      <c r="C13" s="603">
        <v>66.163049915455503</v>
      </c>
      <c r="D13" s="99">
        <v>64.417320856901497</v>
      </c>
      <c r="E13" s="99">
        <v>62.641602791221601</v>
      </c>
      <c r="F13" s="99">
        <v>61.264654212660702</v>
      </c>
      <c r="G13" s="99">
        <v>59.868449750089503</v>
      </c>
      <c r="H13" s="99">
        <v>60.184097452603702</v>
      </c>
      <c r="I13" s="99">
        <v>60.3102619261741</v>
      </c>
      <c r="J13" s="99">
        <v>60.240804603163902</v>
      </c>
      <c r="K13" s="99">
        <v>59.676883316964002</v>
      </c>
      <c r="L13" s="99">
        <v>59.3584094811143</v>
      </c>
      <c r="M13" s="99">
        <v>60.9301166255959</v>
      </c>
      <c r="N13" s="99">
        <v>61.414281950091201</v>
      </c>
      <c r="O13" s="99">
        <v>60.382829705976299</v>
      </c>
      <c r="P13" s="99">
        <v>59.524268871932897</v>
      </c>
      <c r="Q13" s="425">
        <v>58.899291853908501</v>
      </c>
      <c r="R13" s="84"/>
    </row>
    <row r="14" spans="1:20">
      <c r="A14" s="920"/>
      <c r="B14" s="600" t="s">
        <v>747</v>
      </c>
      <c r="C14" s="603">
        <v>8.1839858185292407</v>
      </c>
      <c r="D14" s="99">
        <v>8.3184770905345005</v>
      </c>
      <c r="E14" s="99">
        <v>8.4556215631748994</v>
      </c>
      <c r="F14" s="99">
        <v>8.7002185249909498</v>
      </c>
      <c r="G14" s="99">
        <v>8.9550044454380604</v>
      </c>
      <c r="H14" s="99">
        <v>8.4927454106280695</v>
      </c>
      <c r="I14" s="99">
        <v>8.37815681628466</v>
      </c>
      <c r="J14" s="99">
        <v>8.3687799044252493</v>
      </c>
      <c r="K14" s="99">
        <v>8.4899723156012108</v>
      </c>
      <c r="L14" s="99">
        <v>8.3161322140838205</v>
      </c>
      <c r="M14" s="99">
        <v>8.1559699298805608</v>
      </c>
      <c r="N14" s="99">
        <v>7.8482284230680301</v>
      </c>
      <c r="O14" s="99">
        <v>8.0310368695116008</v>
      </c>
      <c r="P14" s="99">
        <v>7.9775287848102598</v>
      </c>
      <c r="Q14" s="425">
        <v>8.0057573623288505</v>
      </c>
      <c r="R14" s="84"/>
    </row>
    <row r="15" spans="1:20">
      <c r="A15" s="920"/>
      <c r="B15" s="600" t="s">
        <v>419</v>
      </c>
      <c r="C15" s="603">
        <v>25.6529642660152</v>
      </c>
      <c r="D15" s="99">
        <v>27.264202052563999</v>
      </c>
      <c r="E15" s="99">
        <v>28.902775645603601</v>
      </c>
      <c r="F15" s="99">
        <v>30.0351233917036</v>
      </c>
      <c r="G15" s="99">
        <v>31.176549545478899</v>
      </c>
      <c r="H15" s="99">
        <v>31.3231534747114</v>
      </c>
      <c r="I15" s="99">
        <v>31.3115741626453</v>
      </c>
      <c r="J15" s="99">
        <v>31.390415492410899</v>
      </c>
      <c r="K15" s="99">
        <v>31.833147701538699</v>
      </c>
      <c r="L15" s="99">
        <v>32.3254485638777</v>
      </c>
      <c r="M15" s="99">
        <v>30.913907012137301</v>
      </c>
      <c r="N15" s="99">
        <v>30.737492731879801</v>
      </c>
      <c r="O15" s="99">
        <v>31.5861275252675</v>
      </c>
      <c r="P15" s="99">
        <v>32.498202343256899</v>
      </c>
      <c r="Q15" s="425">
        <v>33.094964555511702</v>
      </c>
      <c r="R15" s="84"/>
    </row>
    <row r="16" spans="1:20">
      <c r="A16" s="920" t="s">
        <v>172</v>
      </c>
      <c r="B16" s="600" t="s">
        <v>403</v>
      </c>
      <c r="C16" s="603">
        <v>15.0638973939735</v>
      </c>
      <c r="D16" s="99">
        <v>14.744064721004101</v>
      </c>
      <c r="E16" s="99">
        <v>14.4386452958368</v>
      </c>
      <c r="F16" s="99">
        <v>14.123658438056101</v>
      </c>
      <c r="G16" s="99">
        <v>13.8157871203368</v>
      </c>
      <c r="H16" s="99">
        <v>13.455813887870001</v>
      </c>
      <c r="I16" s="99">
        <v>13.1979572489291</v>
      </c>
      <c r="J16" s="99">
        <v>13.0660704052538</v>
      </c>
      <c r="K16" s="99">
        <v>13.098606645230401</v>
      </c>
      <c r="L16" s="99">
        <v>12.9095843554448</v>
      </c>
      <c r="M16" s="99">
        <v>13.443469242438301</v>
      </c>
      <c r="N16" s="99">
        <v>13.402181078049299</v>
      </c>
      <c r="O16" s="99">
        <v>14.512058491729</v>
      </c>
      <c r="P16" s="99">
        <v>15.2459544084511</v>
      </c>
      <c r="Q16" s="425">
        <v>14.9084546422065</v>
      </c>
      <c r="R16" s="84"/>
    </row>
    <row r="17" spans="1:22">
      <c r="A17" s="920"/>
      <c r="B17" s="600" t="s">
        <v>747</v>
      </c>
      <c r="C17" s="603">
        <v>25.863598152104299</v>
      </c>
      <c r="D17" s="99">
        <v>25.798049296839601</v>
      </c>
      <c r="E17" s="99">
        <v>25.819093727658998</v>
      </c>
      <c r="F17" s="99">
        <v>25.654631277454499</v>
      </c>
      <c r="G17" s="99">
        <v>25.421649252209701</v>
      </c>
      <c r="H17" s="99">
        <v>24.754874298129302</v>
      </c>
      <c r="I17" s="99">
        <v>24.451771837437999</v>
      </c>
      <c r="J17" s="99">
        <v>23.063293008342701</v>
      </c>
      <c r="K17" s="99">
        <v>21.544122901036101</v>
      </c>
      <c r="L17" s="99">
        <v>20.3945199126027</v>
      </c>
      <c r="M17" s="99">
        <v>18.999024797993901</v>
      </c>
      <c r="N17" s="99">
        <v>17.891161969523498</v>
      </c>
      <c r="O17" s="99">
        <v>21.7343604017817</v>
      </c>
      <c r="P17" s="99">
        <v>26.096625991279701</v>
      </c>
      <c r="Q17" s="425">
        <v>26.0814979165539</v>
      </c>
      <c r="R17" s="84"/>
    </row>
    <row r="18" spans="1:22">
      <c r="A18" s="920"/>
      <c r="B18" s="600" t="s">
        <v>419</v>
      </c>
      <c r="C18" s="603">
        <v>59.0725044539221</v>
      </c>
      <c r="D18" s="99">
        <v>59.458264025404503</v>
      </c>
      <c r="E18" s="99">
        <v>59.742631397636003</v>
      </c>
      <c r="F18" s="99">
        <v>60.221710284489397</v>
      </c>
      <c r="G18" s="99">
        <v>60.762563627453403</v>
      </c>
      <c r="H18" s="99">
        <v>61.789664512852298</v>
      </c>
      <c r="I18" s="99">
        <v>62.3506169080554</v>
      </c>
      <c r="J18" s="99">
        <v>63.8706365864034</v>
      </c>
      <c r="K18" s="99">
        <v>65.357627724187196</v>
      </c>
      <c r="L18" s="99">
        <v>66.695895731952604</v>
      </c>
      <c r="M18" s="99">
        <v>67.557505959567806</v>
      </c>
      <c r="N18" s="99">
        <v>68.706656952427196</v>
      </c>
      <c r="O18" s="99">
        <v>63.7535811064892</v>
      </c>
      <c r="P18" s="99">
        <v>58.657053814414901</v>
      </c>
      <c r="Q18" s="425">
        <v>59.010408211122503</v>
      </c>
      <c r="R18" s="84"/>
    </row>
    <row r="19" spans="1:22">
      <c r="A19" s="920" t="s">
        <v>173</v>
      </c>
      <c r="B19" s="600" t="s">
        <v>403</v>
      </c>
      <c r="C19" s="603">
        <v>32.3101522828375</v>
      </c>
      <c r="D19" s="99">
        <v>32.044700335224398</v>
      </c>
      <c r="E19" s="99">
        <v>31.598826241878001</v>
      </c>
      <c r="F19" s="99">
        <v>31.371337767448001</v>
      </c>
      <c r="G19" s="99">
        <v>31.141904166378499</v>
      </c>
      <c r="H19" s="99">
        <v>29.890583010784901</v>
      </c>
      <c r="I19" s="99">
        <v>29.751877497588499</v>
      </c>
      <c r="J19" s="99">
        <v>30.1976087558198</v>
      </c>
      <c r="K19" s="99">
        <v>30.290543800903698</v>
      </c>
      <c r="L19" s="99">
        <v>29.8342908721852</v>
      </c>
      <c r="M19" s="99">
        <v>31.4884203063088</v>
      </c>
      <c r="N19" s="99">
        <v>32.032652988830399</v>
      </c>
      <c r="O19" s="99">
        <v>31.677047536723201</v>
      </c>
      <c r="P19" s="99">
        <v>31.5398786752197</v>
      </c>
      <c r="Q19" s="425">
        <v>31.1243641704975</v>
      </c>
      <c r="R19" s="84"/>
    </row>
    <row r="20" spans="1:22">
      <c r="A20" s="920"/>
      <c r="B20" s="600" t="s">
        <v>747</v>
      </c>
      <c r="C20" s="603">
        <v>32.273901155258798</v>
      </c>
      <c r="D20" s="99">
        <v>32.667099395584501</v>
      </c>
      <c r="E20" s="99">
        <v>33.080416404667098</v>
      </c>
      <c r="F20" s="99">
        <v>33.175078579983897</v>
      </c>
      <c r="G20" s="99">
        <v>33.470627010531302</v>
      </c>
      <c r="H20" s="99">
        <v>32.720027942319099</v>
      </c>
      <c r="I20" s="99">
        <v>33.450748702402301</v>
      </c>
      <c r="J20" s="99">
        <v>33.273390416765103</v>
      </c>
      <c r="K20" s="99">
        <v>33.507142961587398</v>
      </c>
      <c r="L20" s="99">
        <v>34.374487560366298</v>
      </c>
      <c r="M20" s="99">
        <v>33.278288093026497</v>
      </c>
      <c r="N20" s="99">
        <v>33.024569556098498</v>
      </c>
      <c r="O20" s="99">
        <v>33.087313528598003</v>
      </c>
      <c r="P20" s="99">
        <v>32.975112652797002</v>
      </c>
      <c r="Q20" s="425">
        <v>33.108016211952197</v>
      </c>
      <c r="R20" s="84"/>
    </row>
    <row r="21" spans="1:22">
      <c r="A21" s="920"/>
      <c r="B21" s="600" t="s">
        <v>419</v>
      </c>
      <c r="C21" s="603">
        <v>35.415806053657299</v>
      </c>
      <c r="D21" s="99">
        <v>35.288059772789197</v>
      </c>
      <c r="E21" s="99">
        <v>35.320757353454901</v>
      </c>
      <c r="F21" s="99">
        <v>35.453723412432801</v>
      </c>
      <c r="G21" s="99">
        <v>35.387327671263002</v>
      </c>
      <c r="H21" s="99">
        <v>37.389246484043603</v>
      </c>
      <c r="I21" s="99">
        <v>36.797373800009197</v>
      </c>
      <c r="J21" s="99">
        <v>36.529000827415103</v>
      </c>
      <c r="K21" s="99">
        <v>36.202313237509003</v>
      </c>
      <c r="L21" s="99">
        <v>35.791221567448503</v>
      </c>
      <c r="M21" s="99">
        <v>35.233142021207399</v>
      </c>
      <c r="N21" s="99">
        <v>34.942629650486502</v>
      </c>
      <c r="O21" s="99">
        <v>35.235638934678803</v>
      </c>
      <c r="P21" s="99">
        <v>35.485008671983302</v>
      </c>
      <c r="Q21" s="425">
        <v>35.767619617550302</v>
      </c>
      <c r="R21" s="84"/>
    </row>
    <row r="22" spans="1:22">
      <c r="A22" s="920" t="s">
        <v>174</v>
      </c>
      <c r="B22" s="600" t="s">
        <v>403</v>
      </c>
      <c r="C22" s="603">
        <v>67.687563317598006</v>
      </c>
      <c r="D22" s="99">
        <v>67.054822169503296</v>
      </c>
      <c r="E22" s="99">
        <v>66.762596269738395</v>
      </c>
      <c r="F22" s="99">
        <v>66.058373937924202</v>
      </c>
      <c r="G22" s="99">
        <v>65.297104645261896</v>
      </c>
      <c r="H22" s="99">
        <v>74.644274873811199</v>
      </c>
      <c r="I22" s="99">
        <v>73.817222520822696</v>
      </c>
      <c r="J22" s="99">
        <v>72.850458747857502</v>
      </c>
      <c r="K22" s="99">
        <v>72.004633017577802</v>
      </c>
      <c r="L22" s="99">
        <v>70.880430904177999</v>
      </c>
      <c r="M22" s="99">
        <v>71.4401687596838</v>
      </c>
      <c r="N22" s="99">
        <v>71.061720157497206</v>
      </c>
      <c r="O22" s="99">
        <v>70.066448833829995</v>
      </c>
      <c r="P22" s="99">
        <v>69.891536119673106</v>
      </c>
      <c r="Q22" s="425">
        <v>69.518242898219498</v>
      </c>
      <c r="R22" s="84"/>
    </row>
    <row r="23" spans="1:22">
      <c r="A23" s="920"/>
      <c r="B23" s="600" t="s">
        <v>747</v>
      </c>
      <c r="C23" s="603">
        <v>7.3490632741449504</v>
      </c>
      <c r="D23" s="99">
        <v>7.3944843905165198</v>
      </c>
      <c r="E23" s="99">
        <v>7.3771928440551999</v>
      </c>
      <c r="F23" s="99">
        <v>7.4326485331400303</v>
      </c>
      <c r="G23" s="99">
        <v>7.5199772090355497</v>
      </c>
      <c r="H23" s="99">
        <v>9.2112709221296107</v>
      </c>
      <c r="I23" s="99">
        <v>9.2381473620413797</v>
      </c>
      <c r="J23" s="99">
        <v>9.3657863161998307</v>
      </c>
      <c r="K23" s="99">
        <v>9.5227795805470805</v>
      </c>
      <c r="L23" s="99">
        <v>9.6589452243186908</v>
      </c>
      <c r="M23" s="99">
        <v>9.5911668606840195</v>
      </c>
      <c r="N23" s="99">
        <v>9.5980177982128296</v>
      </c>
      <c r="O23" s="99">
        <v>9.8594609674192508</v>
      </c>
      <c r="P23" s="99">
        <v>9.8359201171984605</v>
      </c>
      <c r="Q23" s="425">
        <v>9.8644679028311693</v>
      </c>
      <c r="R23" s="84"/>
    </row>
    <row r="24" spans="1:22">
      <c r="A24" s="920"/>
      <c r="B24" s="600" t="s">
        <v>419</v>
      </c>
      <c r="C24" s="603">
        <v>24.963373408257102</v>
      </c>
      <c r="D24" s="99">
        <v>25.550693439980201</v>
      </c>
      <c r="E24" s="99">
        <v>25.8601937365246</v>
      </c>
      <c r="F24" s="99">
        <v>26.5089943709077</v>
      </c>
      <c r="G24" s="99">
        <v>27.1829016209313</v>
      </c>
      <c r="H24" s="99">
        <v>16.1444622241955</v>
      </c>
      <c r="I24" s="99">
        <v>16.944630117135901</v>
      </c>
      <c r="J24" s="99">
        <v>17.7837549359426</v>
      </c>
      <c r="K24" s="99">
        <v>18.472572658311002</v>
      </c>
      <c r="L24" s="99">
        <v>19.460623871503302</v>
      </c>
      <c r="M24" s="99">
        <v>18.968671462280799</v>
      </c>
      <c r="N24" s="99">
        <v>19.340275756635201</v>
      </c>
      <c r="O24" s="99">
        <v>20.0740968032148</v>
      </c>
      <c r="P24" s="99">
        <v>20.2725437631284</v>
      </c>
      <c r="Q24" s="425">
        <v>20.617289198949301</v>
      </c>
      <c r="R24" s="84"/>
      <c r="S24" s="55" t="s">
        <v>76</v>
      </c>
    </row>
    <row r="25" spans="1:22">
      <c r="A25" s="920" t="s">
        <v>175</v>
      </c>
      <c r="B25" s="600" t="s">
        <v>403</v>
      </c>
      <c r="C25" s="603">
        <v>73.311299860765502</v>
      </c>
      <c r="D25" s="99">
        <v>71.245854520315007</v>
      </c>
      <c r="E25" s="99">
        <v>68.872882852344304</v>
      </c>
      <c r="F25" s="99">
        <v>71.242867243784502</v>
      </c>
      <c r="G25" s="99">
        <v>73.106830569855106</v>
      </c>
      <c r="H25" s="99">
        <v>65.342489740248098</v>
      </c>
      <c r="I25" s="99">
        <v>65.168240773508501</v>
      </c>
      <c r="J25" s="99">
        <v>64.807580660330203</v>
      </c>
      <c r="K25" s="99">
        <v>64.361927347632204</v>
      </c>
      <c r="L25" s="99">
        <v>63.884522084341398</v>
      </c>
      <c r="M25" s="99">
        <v>64.919849568840306</v>
      </c>
      <c r="N25" s="99">
        <v>65.250223218430406</v>
      </c>
      <c r="O25" s="99">
        <v>65.415724626985806</v>
      </c>
      <c r="P25" s="99">
        <v>65.2994551680775</v>
      </c>
      <c r="Q25" s="425">
        <v>65.238619920511098</v>
      </c>
      <c r="R25" s="84"/>
    </row>
    <row r="26" spans="1:22">
      <c r="A26" s="920"/>
      <c r="B26" s="600" t="s">
        <v>747</v>
      </c>
      <c r="C26" s="603">
        <v>5.9848479838224904</v>
      </c>
      <c r="D26" s="99">
        <v>6.7585556331911603</v>
      </c>
      <c r="E26" s="99">
        <v>7.6891946828209496</v>
      </c>
      <c r="F26" s="99">
        <v>8.1794968160845603</v>
      </c>
      <c r="G26" s="99">
        <v>8.6952103175133395</v>
      </c>
      <c r="H26" s="99">
        <v>7.4618491939915996</v>
      </c>
      <c r="I26" s="99">
        <v>7.4632826925216804</v>
      </c>
      <c r="J26" s="99">
        <v>7.4760786419733796</v>
      </c>
      <c r="K26" s="99">
        <v>7.50319005806998</v>
      </c>
      <c r="L26" s="99">
        <v>7.5247038034104703</v>
      </c>
      <c r="M26" s="99">
        <v>7.41322618455309</v>
      </c>
      <c r="N26" s="99">
        <v>7.3544460125739199</v>
      </c>
      <c r="O26" s="99">
        <v>7.3176077000143103</v>
      </c>
      <c r="P26" s="99">
        <v>7.3286639879321998</v>
      </c>
      <c r="Q26" s="425">
        <v>7.3268054101268296</v>
      </c>
      <c r="R26" s="84"/>
    </row>
    <row r="27" spans="1:22">
      <c r="A27" s="920"/>
      <c r="B27" s="600" t="s">
        <v>419</v>
      </c>
      <c r="C27" s="603">
        <v>20.703861881210599</v>
      </c>
      <c r="D27" s="99">
        <v>21.9955898464938</v>
      </c>
      <c r="E27" s="99">
        <v>23.437922464834699</v>
      </c>
      <c r="F27" s="99">
        <v>20.577627446858699</v>
      </c>
      <c r="G27" s="99">
        <v>18.197950863689002</v>
      </c>
      <c r="H27" s="99">
        <v>27.1956442126505</v>
      </c>
      <c r="I27" s="99">
        <v>27.368459801502699</v>
      </c>
      <c r="J27" s="99">
        <v>27.716357313789299</v>
      </c>
      <c r="K27" s="99">
        <v>28.134882594297899</v>
      </c>
      <c r="L27" s="99">
        <v>28.590789629468901</v>
      </c>
      <c r="M27" s="99">
        <v>27.666924246606602</v>
      </c>
      <c r="N27" s="99">
        <v>27.395330768995699</v>
      </c>
      <c r="O27" s="99">
        <v>27.266667672999901</v>
      </c>
      <c r="P27" s="99">
        <v>27.371867351372099</v>
      </c>
      <c r="Q27" s="425">
        <v>27.4345746693621</v>
      </c>
      <c r="R27" s="84"/>
    </row>
    <row r="28" spans="1:22">
      <c r="A28" s="920" t="s">
        <v>176</v>
      </c>
      <c r="B28" s="600" t="s">
        <v>403</v>
      </c>
      <c r="C28" s="603">
        <v>8.6300901972194506</v>
      </c>
      <c r="D28" s="99">
        <v>7.7260000253388599</v>
      </c>
      <c r="E28" s="99">
        <v>7.6642916528844296</v>
      </c>
      <c r="F28" s="99">
        <v>7.1509547163756304</v>
      </c>
      <c r="G28" s="99">
        <v>7.3458908550237298</v>
      </c>
      <c r="H28" s="99">
        <v>7.1212879019359203</v>
      </c>
      <c r="I28" s="99">
        <v>6.8090719369585404</v>
      </c>
      <c r="J28" s="99">
        <v>6.5681056440749304</v>
      </c>
      <c r="K28" s="99">
        <v>5.8497279373536202</v>
      </c>
      <c r="L28" s="99">
        <v>5.2629292120729998</v>
      </c>
      <c r="M28" s="99">
        <v>5.3178581428673404</v>
      </c>
      <c r="N28" s="99">
        <v>5.3394164147472001</v>
      </c>
      <c r="O28" s="99">
        <v>5.4671148375558696</v>
      </c>
      <c r="P28" s="99">
        <v>5.0717369644636303</v>
      </c>
      <c r="Q28" s="425">
        <v>4.8939219705681403</v>
      </c>
      <c r="R28" s="15"/>
      <c r="S28" s="7"/>
      <c r="T28" s="7"/>
      <c r="U28" s="7"/>
      <c r="V28" s="7"/>
    </row>
    <row r="29" spans="1:22">
      <c r="A29" s="920"/>
      <c r="B29" s="600" t="s">
        <v>747</v>
      </c>
      <c r="C29" s="603">
        <v>28.7098598879899</v>
      </c>
      <c r="D29" s="99">
        <v>28.142245131771102</v>
      </c>
      <c r="E29" s="99">
        <v>27.988449744768001</v>
      </c>
      <c r="F29" s="99">
        <v>27.0576806356869</v>
      </c>
      <c r="G29" s="99">
        <v>26.370795549831001</v>
      </c>
      <c r="H29" s="99">
        <v>25.004054139404399</v>
      </c>
      <c r="I29" s="99">
        <v>25.826113813868599</v>
      </c>
      <c r="J29" s="99">
        <v>24.263961449986201</v>
      </c>
      <c r="K29" s="99">
        <v>23.697985906596099</v>
      </c>
      <c r="L29" s="99">
        <v>23.5062910161048</v>
      </c>
      <c r="M29" s="99">
        <v>23.4043954957972</v>
      </c>
      <c r="N29" s="99">
        <v>22.131324869860201</v>
      </c>
      <c r="O29" s="99">
        <v>22.795261073793199</v>
      </c>
      <c r="P29" s="99">
        <v>21.157754898704699</v>
      </c>
      <c r="Q29" s="425">
        <v>20.982617535789899</v>
      </c>
      <c r="R29" s="15"/>
    </row>
    <row r="30" spans="1:22">
      <c r="A30" s="920"/>
      <c r="B30" s="600" t="s">
        <v>419</v>
      </c>
      <c r="C30" s="603">
        <v>62.660049914790598</v>
      </c>
      <c r="D30" s="99">
        <v>64.131754842890004</v>
      </c>
      <c r="E30" s="99">
        <v>64.347258602347594</v>
      </c>
      <c r="F30" s="99">
        <v>65.791190238661699</v>
      </c>
      <c r="G30" s="99">
        <v>66.283140705906803</v>
      </c>
      <c r="H30" s="99">
        <v>67.874657958659697</v>
      </c>
      <c r="I30" s="99">
        <v>67.364814249172795</v>
      </c>
      <c r="J30" s="99">
        <v>69.167932905938798</v>
      </c>
      <c r="K30" s="99">
        <v>70.452455507215205</v>
      </c>
      <c r="L30" s="99">
        <v>71.230779771822199</v>
      </c>
      <c r="M30" s="99">
        <v>71.277746361335403</v>
      </c>
      <c r="N30" s="99">
        <v>72.529258715392601</v>
      </c>
      <c r="O30" s="99">
        <v>71.737624088650904</v>
      </c>
      <c r="P30" s="99">
        <v>73.770508136831594</v>
      </c>
      <c r="Q30" s="425">
        <v>74.123627151975697</v>
      </c>
      <c r="R30" s="15"/>
    </row>
    <row r="31" spans="1:22">
      <c r="A31" s="920" t="s">
        <v>177</v>
      </c>
      <c r="B31" s="600" t="s">
        <v>403</v>
      </c>
      <c r="C31" s="603">
        <v>76.566001892089801</v>
      </c>
      <c r="D31" s="99">
        <v>75.735000610351605</v>
      </c>
      <c r="E31" s="99">
        <v>74.872001647949205</v>
      </c>
      <c r="F31" s="99">
        <v>73.920997619628906</v>
      </c>
      <c r="G31" s="99">
        <v>72.983001708984403</v>
      </c>
      <c r="H31" s="99">
        <v>72.115997314453097</v>
      </c>
      <c r="I31" s="99">
        <v>72.027000427246094</v>
      </c>
      <c r="J31" s="99">
        <v>71.920997619628906</v>
      </c>
      <c r="K31" s="99">
        <v>71.692001342773395</v>
      </c>
      <c r="L31" s="99">
        <v>73.599999999999994</v>
      </c>
      <c r="M31" s="99">
        <v>73.599999999999994</v>
      </c>
      <c r="N31" s="94"/>
      <c r="O31" s="94">
        <v>74.7</v>
      </c>
      <c r="P31" s="94">
        <v>69.484581487529994</v>
      </c>
      <c r="Q31" s="563">
        <v>73.073198554799404</v>
      </c>
      <c r="R31" s="47"/>
    </row>
    <row r="32" spans="1:22">
      <c r="A32" s="920"/>
      <c r="B32" s="600" t="s">
        <v>747</v>
      </c>
      <c r="C32" s="603">
        <v>5.3330001831054696</v>
      </c>
      <c r="D32" s="99">
        <v>5.7270002365112296</v>
      </c>
      <c r="E32" s="99">
        <v>6.1180000305175799</v>
      </c>
      <c r="F32" s="99">
        <v>6.5240001678466797</v>
      </c>
      <c r="G32" s="99">
        <v>7.1300001144409197</v>
      </c>
      <c r="H32" s="99">
        <v>7.7459998130798304</v>
      </c>
      <c r="I32" s="99">
        <v>7.7270002365112296</v>
      </c>
      <c r="J32" s="99">
        <v>7.7740001678466797</v>
      </c>
      <c r="K32" s="99">
        <v>7.8819999694824201</v>
      </c>
      <c r="L32" s="99">
        <v>4</v>
      </c>
      <c r="M32" s="99">
        <v>4</v>
      </c>
      <c r="N32" s="94"/>
      <c r="O32" s="94">
        <v>3.2</v>
      </c>
      <c r="P32" s="94">
        <v>9.0602525432552401</v>
      </c>
      <c r="Q32" s="563">
        <v>6.4281236519146496</v>
      </c>
      <c r="R32" s="47"/>
    </row>
    <row r="33" spans="1:20">
      <c r="A33" s="920"/>
      <c r="B33" s="600" t="s">
        <v>419</v>
      </c>
      <c r="C33" s="603">
        <v>18.100999832153299</v>
      </c>
      <c r="D33" s="99">
        <v>18.537000656127901</v>
      </c>
      <c r="E33" s="99">
        <v>19.0100002288818</v>
      </c>
      <c r="F33" s="99">
        <v>19.555000305175799</v>
      </c>
      <c r="G33" s="99">
        <v>19.886999130248999</v>
      </c>
      <c r="H33" s="99">
        <v>20.1380004882813</v>
      </c>
      <c r="I33" s="99">
        <v>20.246000289916999</v>
      </c>
      <c r="J33" s="99">
        <v>20.304000854492202</v>
      </c>
      <c r="K33" s="99">
        <v>20.426000595092798</v>
      </c>
      <c r="L33" s="99">
        <v>22.4</v>
      </c>
      <c r="M33" s="99">
        <v>22.4</v>
      </c>
      <c r="N33" s="94"/>
      <c r="O33" s="94">
        <v>22.1</v>
      </c>
      <c r="P33" s="94">
        <v>21.4551589065297</v>
      </c>
      <c r="Q33" s="563">
        <v>20.498670720203201</v>
      </c>
      <c r="R33" s="47"/>
    </row>
    <row r="34" spans="1:20">
      <c r="A34" s="920" t="s">
        <v>178</v>
      </c>
      <c r="B34" s="600" t="s">
        <v>403</v>
      </c>
      <c r="C34" s="603">
        <v>31.710769053871498</v>
      </c>
      <c r="D34" s="99">
        <v>29.526243208560199</v>
      </c>
      <c r="E34" s="99">
        <v>27.367711240001601</v>
      </c>
      <c r="F34" s="99">
        <v>31.392282989749202</v>
      </c>
      <c r="G34" s="99">
        <v>29.3210559975794</v>
      </c>
      <c r="H34" s="99">
        <v>24.408753922305198</v>
      </c>
      <c r="I34" s="99">
        <v>20.071277288451299</v>
      </c>
      <c r="J34" s="99">
        <v>21.387187328429398</v>
      </c>
      <c r="K34" s="99">
        <v>22.590615560879101</v>
      </c>
      <c r="L34" s="99">
        <v>22.854692200622502</v>
      </c>
      <c r="M34" s="99">
        <v>23.592595082635</v>
      </c>
      <c r="N34" s="99">
        <v>23.486740699667799</v>
      </c>
      <c r="O34" s="99">
        <v>23.231554661037698</v>
      </c>
      <c r="P34" s="99">
        <v>22.942092640021301</v>
      </c>
      <c r="Q34" s="425">
        <v>22.641173111392501</v>
      </c>
      <c r="R34" s="389"/>
    </row>
    <row r="35" spans="1:20">
      <c r="A35" s="920"/>
      <c r="B35" s="600" t="s">
        <v>747</v>
      </c>
      <c r="C35" s="603">
        <v>12.6678041018687</v>
      </c>
      <c r="D35" s="99">
        <v>13.2563157995544</v>
      </c>
      <c r="E35" s="99">
        <v>13.884425114214199</v>
      </c>
      <c r="F35" s="99">
        <v>14.4431470779116</v>
      </c>
      <c r="G35" s="99">
        <v>14.831966001224099</v>
      </c>
      <c r="H35" s="99">
        <v>17.003193087903799</v>
      </c>
      <c r="I35" s="99">
        <v>19.333546198474899</v>
      </c>
      <c r="J35" s="99">
        <v>17.6271021822091</v>
      </c>
      <c r="K35" s="99">
        <v>16.220575981668599</v>
      </c>
      <c r="L35" s="99">
        <v>16.215660673977698</v>
      </c>
      <c r="M35" s="99">
        <v>16.032518781877101</v>
      </c>
      <c r="N35" s="99">
        <v>16.165638242131699</v>
      </c>
      <c r="O35" s="99">
        <v>16.281431820678801</v>
      </c>
      <c r="P35" s="99">
        <v>16.392392043926101</v>
      </c>
      <c r="Q35" s="425">
        <v>16.471709261677901</v>
      </c>
      <c r="R35" s="389"/>
    </row>
    <row r="36" spans="1:20">
      <c r="A36" s="920"/>
      <c r="B36" s="600" t="s">
        <v>419</v>
      </c>
      <c r="C36" s="603">
        <v>55.621426844259901</v>
      </c>
      <c r="D36" s="99">
        <v>57.217440991885397</v>
      </c>
      <c r="E36" s="99">
        <v>58.747713462710998</v>
      </c>
      <c r="F36" s="99">
        <v>54.164569932339099</v>
      </c>
      <c r="G36" s="99">
        <v>55.847115536697899</v>
      </c>
      <c r="H36" s="99">
        <v>58.588191099129403</v>
      </c>
      <c r="I36" s="99">
        <v>60.595176513073802</v>
      </c>
      <c r="J36" s="99">
        <v>60.985845385147698</v>
      </c>
      <c r="K36" s="99">
        <v>61.188808457452303</v>
      </c>
      <c r="L36" s="99">
        <v>60.929647125399804</v>
      </c>
      <c r="M36" s="99">
        <v>60.374754309714099</v>
      </c>
      <c r="N36" s="99">
        <v>60.347621058200502</v>
      </c>
      <c r="O36" s="99">
        <v>60.487013518283497</v>
      </c>
      <c r="P36" s="99">
        <v>60.665402290795903</v>
      </c>
      <c r="Q36" s="425">
        <v>60.887117626929502</v>
      </c>
      <c r="R36" s="389"/>
    </row>
    <row r="37" spans="1:20">
      <c r="A37" s="920" t="s">
        <v>179</v>
      </c>
      <c r="B37" s="600" t="s">
        <v>403</v>
      </c>
      <c r="C37" s="604"/>
      <c r="D37" s="94"/>
      <c r="E37" s="94"/>
      <c r="F37" s="94"/>
      <c r="G37" s="94"/>
      <c r="H37" s="94" t="s">
        <v>491</v>
      </c>
      <c r="I37" s="94" t="s">
        <v>491</v>
      </c>
      <c r="J37" s="94" t="s">
        <v>491</v>
      </c>
      <c r="K37" s="94" t="s">
        <v>491</v>
      </c>
      <c r="L37" s="94" t="s">
        <v>491</v>
      </c>
      <c r="M37" s="94" t="s">
        <v>491</v>
      </c>
      <c r="N37" s="94" t="s">
        <v>491</v>
      </c>
      <c r="O37" s="94" t="s">
        <v>491</v>
      </c>
      <c r="P37" s="94" t="s">
        <v>491</v>
      </c>
      <c r="Q37" s="563" t="s">
        <v>491</v>
      </c>
      <c r="R37" s="15"/>
    </row>
    <row r="38" spans="1:20">
      <c r="A38" s="920"/>
      <c r="B38" s="600" t="s">
        <v>747</v>
      </c>
      <c r="C38" s="604"/>
      <c r="D38" s="94"/>
      <c r="E38" s="94"/>
      <c r="F38" s="94"/>
      <c r="G38" s="94"/>
      <c r="H38" s="94" t="s">
        <v>491</v>
      </c>
      <c r="I38" s="94" t="s">
        <v>491</v>
      </c>
      <c r="J38" s="94" t="s">
        <v>491</v>
      </c>
      <c r="K38" s="94" t="s">
        <v>491</v>
      </c>
      <c r="L38" s="94" t="s">
        <v>491</v>
      </c>
      <c r="M38" s="94" t="s">
        <v>491</v>
      </c>
      <c r="N38" s="94" t="s">
        <v>491</v>
      </c>
      <c r="O38" s="94" t="s">
        <v>491</v>
      </c>
      <c r="P38" s="94" t="s">
        <v>491</v>
      </c>
      <c r="Q38" s="563" t="s">
        <v>491</v>
      </c>
      <c r="R38" s="15"/>
      <c r="T38" t="s">
        <v>76</v>
      </c>
    </row>
    <row r="39" spans="1:20">
      <c r="A39" s="920"/>
      <c r="B39" s="600" t="s">
        <v>419</v>
      </c>
      <c r="C39" s="604"/>
      <c r="D39" s="94"/>
      <c r="E39" s="94"/>
      <c r="F39" s="94"/>
      <c r="G39" s="94"/>
      <c r="H39" s="94" t="s">
        <v>491</v>
      </c>
      <c r="I39" s="94" t="s">
        <v>491</v>
      </c>
      <c r="J39" s="94" t="s">
        <v>491</v>
      </c>
      <c r="K39" s="94" t="s">
        <v>491</v>
      </c>
      <c r="L39" s="94" t="s">
        <v>491</v>
      </c>
      <c r="M39" s="94" t="s">
        <v>491</v>
      </c>
      <c r="N39" s="94" t="s">
        <v>491</v>
      </c>
      <c r="O39" s="94" t="s">
        <v>491</v>
      </c>
      <c r="P39" s="94" t="s">
        <v>491</v>
      </c>
      <c r="Q39" s="563" t="s">
        <v>491</v>
      </c>
      <c r="R39" s="15"/>
    </row>
    <row r="40" spans="1:20">
      <c r="A40" s="920" t="s">
        <v>180</v>
      </c>
      <c r="B40" s="600" t="s">
        <v>403</v>
      </c>
      <c r="C40" s="603">
        <v>4.8251613074208652</v>
      </c>
      <c r="D40" s="99">
        <v>4.5780529218808912</v>
      </c>
      <c r="E40" s="99">
        <v>4.8266744513342923</v>
      </c>
      <c r="F40" s="99">
        <v>4.9776304580759607</v>
      </c>
      <c r="G40" s="99">
        <v>4.631531039798725</v>
      </c>
      <c r="H40" s="99">
        <v>5.5724566442542001</v>
      </c>
      <c r="I40" s="99">
        <v>5.5226452363505096</v>
      </c>
      <c r="J40" s="99">
        <v>5.2366269768513503</v>
      </c>
      <c r="K40" s="99">
        <v>5.1227701954314497</v>
      </c>
      <c r="L40" s="99">
        <v>5.2454668193233003</v>
      </c>
      <c r="M40" s="99">
        <v>5.4628647245875799</v>
      </c>
      <c r="N40" s="99">
        <v>5.6921585584790204</v>
      </c>
      <c r="O40" s="99">
        <v>5.5432197099461504</v>
      </c>
      <c r="P40" s="99">
        <v>5.4973294848690903</v>
      </c>
      <c r="Q40" s="425">
        <v>5.4389975309084502</v>
      </c>
      <c r="R40" s="47"/>
      <c r="T40" t="s">
        <v>76</v>
      </c>
    </row>
    <row r="41" spans="1:20">
      <c r="A41" s="920"/>
      <c r="B41" s="600" t="s">
        <v>747</v>
      </c>
      <c r="C41" s="603">
        <v>24.435333446239888</v>
      </c>
      <c r="D41" s="99">
        <v>24.194809529420006</v>
      </c>
      <c r="E41" s="99">
        <v>23.462615309786603</v>
      </c>
      <c r="F41" s="99">
        <v>23.507524189867382</v>
      </c>
      <c r="G41" s="99">
        <v>23.462694838998278</v>
      </c>
      <c r="H41" s="99">
        <v>23.847772490537398</v>
      </c>
      <c r="I41" s="99">
        <v>23.3624826079134</v>
      </c>
      <c r="J41" s="99">
        <v>23.352758098266001</v>
      </c>
      <c r="K41" s="99">
        <v>23.16101609619</v>
      </c>
      <c r="L41" s="99">
        <v>22.3037455528364</v>
      </c>
      <c r="M41" s="99">
        <v>21.1974768493832</v>
      </c>
      <c r="N41" s="99">
        <v>20.6409767190537</v>
      </c>
      <c r="O41" s="99">
        <v>21.096941056327701</v>
      </c>
      <c r="P41" s="99">
        <v>20.577377338795301</v>
      </c>
      <c r="Q41" s="425">
        <v>20.807972118534298</v>
      </c>
      <c r="R41" s="47"/>
    </row>
    <row r="42" spans="1:20">
      <c r="A42" s="920"/>
      <c r="B42" s="600" t="s">
        <v>419</v>
      </c>
      <c r="C42" s="603">
        <v>70.739505246339576</v>
      </c>
      <c r="D42" s="99">
        <v>71.227137548700796</v>
      </c>
      <c r="E42" s="99">
        <v>71.710710238877439</v>
      </c>
      <c r="F42" s="99">
        <v>71.514845352057534</v>
      </c>
      <c r="G42" s="99">
        <v>71.905774121204033</v>
      </c>
      <c r="H42" s="99">
        <v>70.579770865208403</v>
      </c>
      <c r="I42" s="99">
        <v>71.114872155736094</v>
      </c>
      <c r="J42" s="99">
        <v>71.410608937100406</v>
      </c>
      <c r="K42" s="99">
        <v>71.716213708378504</v>
      </c>
      <c r="L42" s="99">
        <v>72.450787627840299</v>
      </c>
      <c r="M42" s="99">
        <v>73.339658426029203</v>
      </c>
      <c r="N42" s="99">
        <v>73.666858269036197</v>
      </c>
      <c r="O42" s="99">
        <v>73.359839233726106</v>
      </c>
      <c r="P42" s="99">
        <v>73.925304633962895</v>
      </c>
      <c r="Q42" s="425">
        <v>73.753007945007795</v>
      </c>
      <c r="R42" s="47"/>
    </row>
    <row r="43" spans="1:20">
      <c r="A43" s="920" t="s">
        <v>190</v>
      </c>
      <c r="B43" s="600" t="s">
        <v>403</v>
      </c>
      <c r="C43" s="603">
        <v>70.520978709729704</v>
      </c>
      <c r="D43" s="99">
        <v>69.826491500328004</v>
      </c>
      <c r="E43" s="99">
        <v>69.395938400135293</v>
      </c>
      <c r="F43" s="99">
        <v>68.720532991044195</v>
      </c>
      <c r="G43" s="99">
        <v>68.050359350216098</v>
      </c>
      <c r="H43" s="99">
        <v>66.427903611304501</v>
      </c>
      <c r="I43" s="99">
        <v>65.981938964312604</v>
      </c>
      <c r="J43" s="99">
        <v>65.574061457007502</v>
      </c>
      <c r="K43" s="99">
        <v>65.1436788643543</v>
      </c>
      <c r="L43" s="99">
        <v>64.684548487805401</v>
      </c>
      <c r="M43" s="99">
        <v>65.793951747757006</v>
      </c>
      <c r="N43" s="99">
        <v>65.918976850893799</v>
      </c>
      <c r="O43" s="99">
        <v>65.5820823164579</v>
      </c>
      <c r="P43" s="99">
        <v>65.161640981077099</v>
      </c>
      <c r="Q43" s="425">
        <v>65.089791627637496</v>
      </c>
      <c r="R43" s="47"/>
    </row>
    <row r="44" spans="1:20">
      <c r="A44" s="920"/>
      <c r="B44" s="600" t="s">
        <v>747</v>
      </c>
      <c r="C44" s="603">
        <v>5.7622216763015803</v>
      </c>
      <c r="D44" s="99">
        <v>5.8952975221897104</v>
      </c>
      <c r="E44" s="99">
        <v>5.98355213721746</v>
      </c>
      <c r="F44" s="99">
        <v>6.1198910901432999</v>
      </c>
      <c r="G44" s="99">
        <v>6.2540152053820499</v>
      </c>
      <c r="H44" s="99">
        <v>7.8704300764264499</v>
      </c>
      <c r="I44" s="99">
        <v>7.9132105805382604</v>
      </c>
      <c r="J44" s="99">
        <v>7.9378893694080199</v>
      </c>
      <c r="K44" s="99">
        <v>7.9982335630761696</v>
      </c>
      <c r="L44" s="99">
        <v>8.0398316883816108</v>
      </c>
      <c r="M44" s="99">
        <v>7.9820786618977202</v>
      </c>
      <c r="N44" s="99">
        <v>7.9446935381266597</v>
      </c>
      <c r="O44" s="99">
        <v>8.0156309215591293</v>
      </c>
      <c r="P44" s="99">
        <v>8.0445381814529497</v>
      </c>
      <c r="Q44" s="425">
        <v>8.0511289126100802</v>
      </c>
      <c r="R44" s="47"/>
    </row>
    <row r="45" spans="1:20">
      <c r="A45" s="920"/>
      <c r="B45" s="600" t="s">
        <v>419</v>
      </c>
      <c r="C45" s="603">
        <v>23.7167996139687</v>
      </c>
      <c r="D45" s="99">
        <v>24.278210977482299</v>
      </c>
      <c r="E45" s="99">
        <v>24.620514127013902</v>
      </c>
      <c r="F45" s="99">
        <v>25.1595804493234</v>
      </c>
      <c r="G45" s="99">
        <v>25.695625444401902</v>
      </c>
      <c r="H45" s="99">
        <v>25.701666312269001</v>
      </c>
      <c r="I45" s="99">
        <v>26.104842358426399</v>
      </c>
      <c r="J45" s="99">
        <v>26.488037486439499</v>
      </c>
      <c r="K45" s="99">
        <v>26.858091332866099</v>
      </c>
      <c r="L45" s="99">
        <v>27.275619823812999</v>
      </c>
      <c r="M45" s="99">
        <v>26.223969590345298</v>
      </c>
      <c r="N45" s="99">
        <v>26.136329610979502</v>
      </c>
      <c r="O45" s="99">
        <v>26.402286761983</v>
      </c>
      <c r="P45" s="99">
        <v>26.793824015953401</v>
      </c>
      <c r="Q45" s="425">
        <v>26.859082538472101</v>
      </c>
      <c r="R45" s="47"/>
    </row>
    <row r="46" spans="1:20">
      <c r="A46" s="920" t="s">
        <v>182</v>
      </c>
      <c r="B46" s="600" t="s">
        <v>403</v>
      </c>
      <c r="C46" s="603">
        <v>60.0597466055656</v>
      </c>
      <c r="D46" s="99">
        <v>58.758122635007403</v>
      </c>
      <c r="E46" s="99">
        <v>57.177921010255702</v>
      </c>
      <c r="F46" s="99">
        <v>55.984848683514699</v>
      </c>
      <c r="G46" s="99">
        <v>54.691818118404598</v>
      </c>
      <c r="H46" s="99">
        <v>61.316461117631</v>
      </c>
      <c r="I46" s="99">
        <v>61.0880969604029</v>
      </c>
      <c r="J46" s="99">
        <v>60.866284563086801</v>
      </c>
      <c r="K46" s="99">
        <v>59.773456624148899</v>
      </c>
      <c r="L46" s="99">
        <v>57.366300365674903</v>
      </c>
      <c r="M46" s="99">
        <v>59.111728171137401</v>
      </c>
      <c r="N46" s="99">
        <v>57.809136101472703</v>
      </c>
      <c r="O46" s="99">
        <v>56.063284404591101</v>
      </c>
      <c r="P46" s="99">
        <v>55.968833819325098</v>
      </c>
      <c r="Q46" s="425">
        <v>55.3243375687222</v>
      </c>
      <c r="R46" s="389"/>
    </row>
    <row r="47" spans="1:20">
      <c r="A47" s="920"/>
      <c r="B47" s="600" t="s">
        <v>747</v>
      </c>
      <c r="C47" s="603">
        <v>8.6718093249898196</v>
      </c>
      <c r="D47" s="99">
        <v>9.2845477967925305</v>
      </c>
      <c r="E47" s="99">
        <v>10.065105740765899</v>
      </c>
      <c r="F47" s="99">
        <v>10.567984244658801</v>
      </c>
      <c r="G47" s="99">
        <v>11.0958380997488</v>
      </c>
      <c r="H47" s="99">
        <v>9.7368796571564094</v>
      </c>
      <c r="I47" s="99">
        <v>9.7512523968475708</v>
      </c>
      <c r="J47" s="99">
        <v>9.7533410660593791</v>
      </c>
      <c r="K47" s="99">
        <v>9.9458421816095903</v>
      </c>
      <c r="L47" s="99">
        <v>9.0913002418880708</v>
      </c>
      <c r="M47" s="99">
        <v>8.6711340388084093</v>
      </c>
      <c r="N47" s="99">
        <v>10.1766935470216</v>
      </c>
      <c r="O47" s="99">
        <v>9.7249918592439393</v>
      </c>
      <c r="P47" s="99">
        <v>9.9236380116809002</v>
      </c>
      <c r="Q47" s="425">
        <v>10.011385720303601</v>
      </c>
      <c r="R47" s="389"/>
    </row>
    <row r="48" spans="1:20">
      <c r="A48" s="920"/>
      <c r="B48" s="600" t="s">
        <v>419</v>
      </c>
      <c r="C48" s="603">
        <v>31.268444069444499</v>
      </c>
      <c r="D48" s="99">
        <v>31.957353844764501</v>
      </c>
      <c r="E48" s="99">
        <v>32.756973248978397</v>
      </c>
      <c r="F48" s="99">
        <v>33.447167071826499</v>
      </c>
      <c r="G48" s="99">
        <v>34.2123228344065</v>
      </c>
      <c r="H48" s="99">
        <v>28.946659225212599</v>
      </c>
      <c r="I48" s="99">
        <v>29.160650642749498</v>
      </c>
      <c r="J48" s="99">
        <v>29.3803928466249</v>
      </c>
      <c r="K48" s="99">
        <v>30.280719131451601</v>
      </c>
      <c r="L48" s="99">
        <v>33.542399392436998</v>
      </c>
      <c r="M48" s="99">
        <v>32.217121602750296</v>
      </c>
      <c r="N48" s="99">
        <v>32.014170351505697</v>
      </c>
      <c r="O48" s="99">
        <v>34.211708332652996</v>
      </c>
      <c r="P48" s="99">
        <v>34.107528168994001</v>
      </c>
      <c r="Q48" s="425">
        <v>34.6642767109741</v>
      </c>
      <c r="R48" s="389"/>
    </row>
    <row r="49" spans="1:18">
      <c r="A49" s="920" t="s">
        <v>183</v>
      </c>
      <c r="B49" s="600" t="s">
        <v>403</v>
      </c>
      <c r="C49" s="603">
        <v>67.156997680664105</v>
      </c>
      <c r="D49" s="99">
        <v>65.862998962402301</v>
      </c>
      <c r="E49" s="99">
        <v>65.525001525878906</v>
      </c>
      <c r="F49" s="99">
        <v>66.108001708984403</v>
      </c>
      <c r="G49" s="99">
        <v>67.25</v>
      </c>
      <c r="H49" s="99">
        <v>67.121002197265597</v>
      </c>
      <c r="I49" s="99">
        <v>67.192001342773395</v>
      </c>
      <c r="J49" s="99">
        <v>67.072998046875</v>
      </c>
      <c r="K49" s="99">
        <v>67.198997497558594</v>
      </c>
      <c r="L49" s="99">
        <v>36</v>
      </c>
      <c r="M49" s="99">
        <v>36</v>
      </c>
      <c r="N49" s="99">
        <v>20.3</v>
      </c>
      <c r="O49" s="99">
        <v>19.3</v>
      </c>
      <c r="P49" s="99">
        <v>18</v>
      </c>
      <c r="Q49" s="425">
        <v>20.3</v>
      </c>
      <c r="R49" s="389"/>
    </row>
    <row r="50" spans="1:18">
      <c r="A50" s="920"/>
      <c r="B50" s="600" t="s">
        <v>747</v>
      </c>
      <c r="C50" s="603">
        <v>8.6129999160766602</v>
      </c>
      <c r="D50" s="99">
        <v>9.0930004119872994</v>
      </c>
      <c r="E50" s="99">
        <v>8.7309999465942401</v>
      </c>
      <c r="F50" s="99">
        <v>8.0609998703002894</v>
      </c>
      <c r="G50" s="99">
        <v>7.3520002365112296</v>
      </c>
      <c r="H50" s="99">
        <v>7.28999996185303</v>
      </c>
      <c r="I50" s="99">
        <v>7.21799993515015</v>
      </c>
      <c r="J50" s="99">
        <v>7.2540001869201696</v>
      </c>
      <c r="K50" s="99">
        <v>7.2199997901916504</v>
      </c>
      <c r="L50" s="99">
        <v>15.5</v>
      </c>
      <c r="M50" s="99">
        <v>15.5</v>
      </c>
      <c r="N50" s="99">
        <v>18</v>
      </c>
      <c r="O50" s="99">
        <v>16.8</v>
      </c>
      <c r="P50" s="99">
        <v>9.6999999999999993</v>
      </c>
      <c r="Q50" s="425">
        <v>23.1</v>
      </c>
      <c r="R50" s="389"/>
    </row>
    <row r="51" spans="1:18" ht="15" thickBot="1">
      <c r="A51" s="921"/>
      <c r="B51" s="601" t="s">
        <v>419</v>
      </c>
      <c r="C51" s="605">
        <v>24.2299995422363</v>
      </c>
      <c r="D51" s="426">
        <v>25.044000625610401</v>
      </c>
      <c r="E51" s="426">
        <v>25.7439994812012</v>
      </c>
      <c r="F51" s="426">
        <v>25.830999374389599</v>
      </c>
      <c r="G51" s="426">
        <v>25.3980007171631</v>
      </c>
      <c r="H51" s="426">
        <v>25.5890007019043</v>
      </c>
      <c r="I51" s="426">
        <v>25.590000152587901</v>
      </c>
      <c r="J51" s="426">
        <v>25.673000335693398</v>
      </c>
      <c r="K51" s="426">
        <v>25.580999374389599</v>
      </c>
      <c r="L51" s="426">
        <v>48.5</v>
      </c>
      <c r="M51" s="426">
        <v>48.5</v>
      </c>
      <c r="N51" s="426">
        <v>61.7</v>
      </c>
      <c r="O51" s="426">
        <v>63.9</v>
      </c>
      <c r="P51" s="426">
        <v>72.3</v>
      </c>
      <c r="Q51" s="606">
        <v>56.6</v>
      </c>
      <c r="R51" s="389"/>
    </row>
    <row r="52" spans="1:18">
      <c r="A52" s="137"/>
      <c r="B52" s="24"/>
      <c r="C52" s="24"/>
      <c r="D52" s="24"/>
      <c r="E52" s="24"/>
      <c r="F52" s="24"/>
      <c r="G52" s="24"/>
      <c r="H52" s="24"/>
      <c r="I52" s="24"/>
      <c r="J52" s="24"/>
      <c r="K52" s="24"/>
      <c r="M52" s="24"/>
      <c r="N52" s="24"/>
      <c r="O52" s="24"/>
      <c r="P52" s="24"/>
      <c r="Q52" s="24"/>
    </row>
    <row r="53" spans="1:18" ht="14.7" customHeight="1">
      <c r="A53" s="136" t="s">
        <v>185</v>
      </c>
      <c r="B53" s="24"/>
      <c r="C53" s="24"/>
      <c r="D53" s="24"/>
      <c r="E53" s="24"/>
      <c r="F53" s="24"/>
      <c r="G53" s="24"/>
      <c r="H53" s="24"/>
      <c r="I53" s="24"/>
      <c r="J53" s="24"/>
      <c r="K53" s="24"/>
      <c r="M53" s="24"/>
      <c r="N53" s="24"/>
      <c r="O53" s="24"/>
      <c r="P53" s="24"/>
      <c r="Q53" s="24"/>
    </row>
    <row r="54" spans="1:18">
      <c r="A54" s="874" t="s">
        <v>748</v>
      </c>
      <c r="B54" s="874"/>
      <c r="C54" s="874"/>
      <c r="D54" s="874"/>
      <c r="E54" s="874"/>
      <c r="F54" s="874"/>
      <c r="G54" s="874"/>
      <c r="H54" s="874"/>
      <c r="I54" s="874"/>
      <c r="J54" s="874"/>
      <c r="K54" s="874"/>
      <c r="L54" s="874"/>
      <c r="M54" s="874"/>
      <c r="N54" s="874"/>
    </row>
    <row r="55" spans="1:18" ht="12.75" customHeight="1">
      <c r="A55" s="874"/>
      <c r="B55" s="874"/>
      <c r="C55" s="874"/>
      <c r="D55" s="874"/>
      <c r="E55" s="874"/>
      <c r="F55" s="874"/>
      <c r="G55" s="874"/>
      <c r="H55" s="874"/>
      <c r="I55" s="874"/>
      <c r="J55" s="874"/>
      <c r="K55" s="874"/>
      <c r="L55" s="874"/>
      <c r="M55" s="874"/>
      <c r="N55" s="874"/>
    </row>
    <row r="56" spans="1:18">
      <c r="A56" s="139" t="s">
        <v>749</v>
      </c>
    </row>
  </sheetData>
  <mergeCells count="17">
    <mergeCell ref="A43:A45"/>
    <mergeCell ref="A46:A48"/>
    <mergeCell ref="A49:A51"/>
    <mergeCell ref="A54:N55"/>
    <mergeCell ref="A40:A42"/>
    <mergeCell ref="A37:A39"/>
    <mergeCell ref="A4:A6"/>
    <mergeCell ref="A7:A9"/>
    <mergeCell ref="A10:A12"/>
    <mergeCell ref="A13:A15"/>
    <mergeCell ref="A16:A18"/>
    <mergeCell ref="A19:A21"/>
    <mergeCell ref="A22:A24"/>
    <mergeCell ref="A25:A27"/>
    <mergeCell ref="A28:A30"/>
    <mergeCell ref="A31:A33"/>
    <mergeCell ref="A34:A36"/>
  </mergeCells>
  <hyperlinks>
    <hyperlink ref="T3" location="'TC4'!A1" display="Back to Content Page" xr:uid="{3BB54C4D-52AC-4E59-89F0-2CEE1EB3755E}"/>
  </hyperlinks>
  <pageMargins left="0.7" right="0.7" top="0.75" bottom="0.75" header="0.3" footer="0.3"/>
  <pageSetup scale="58"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I46"/>
  <sheetViews>
    <sheetView topLeftCell="R1" workbookViewId="0">
      <selection activeCell="AH3" sqref="AH3"/>
    </sheetView>
  </sheetViews>
  <sheetFormatPr defaultColWidth="9.21875" defaultRowHeight="15" customHeight="1"/>
  <cols>
    <col min="1" max="1" width="33.77734375" customWidth="1"/>
    <col min="2" max="2" width="7.77734375" customWidth="1"/>
    <col min="3" max="3" width="7.21875" customWidth="1"/>
    <col min="4" max="4" width="7.77734375" customWidth="1"/>
    <col min="5" max="5" width="7.21875" customWidth="1"/>
    <col min="6" max="6" width="7.77734375" customWidth="1"/>
    <col min="7" max="7" width="7.21875" customWidth="1"/>
    <col min="8" max="8" width="7.77734375" customWidth="1"/>
    <col min="9" max="9" width="7.21875" customWidth="1"/>
    <col min="10" max="10" width="7.77734375" customWidth="1"/>
    <col min="11" max="11" width="7.21875" customWidth="1"/>
    <col min="12" max="12" width="7.77734375" customWidth="1"/>
    <col min="13" max="13" width="7.21875" customWidth="1"/>
    <col min="14" max="14" width="7.77734375" customWidth="1"/>
    <col min="15" max="15" width="7.21875" customWidth="1"/>
    <col min="16" max="16" width="7.77734375" customWidth="1"/>
    <col min="17" max="17" width="7.21875" customWidth="1"/>
  </cols>
  <sheetData>
    <row r="1" spans="1:35" ht="14.4">
      <c r="A1" s="16" t="s">
        <v>770</v>
      </c>
      <c r="B1" s="24"/>
      <c r="C1" s="24"/>
      <c r="D1" s="24"/>
      <c r="E1" s="24"/>
      <c r="F1" s="24"/>
      <c r="G1" s="24"/>
      <c r="H1" s="24"/>
      <c r="I1" s="24"/>
      <c r="J1" s="24"/>
      <c r="K1" s="24"/>
      <c r="L1" s="24"/>
      <c r="M1" s="24"/>
      <c r="N1" s="24"/>
      <c r="O1" s="24"/>
      <c r="P1" s="24"/>
      <c r="Q1" s="24"/>
      <c r="R1" s="24"/>
      <c r="S1" s="24"/>
      <c r="V1" s="24"/>
      <c r="W1" s="24"/>
      <c r="X1" s="24"/>
      <c r="Y1" s="24"/>
      <c r="Z1" s="24"/>
      <c r="AA1" s="24"/>
    </row>
    <row r="2" spans="1:35" thickBot="1">
      <c r="A2" s="15"/>
      <c r="B2" s="24"/>
      <c r="C2" s="24"/>
      <c r="D2" s="24"/>
      <c r="E2" s="24"/>
      <c r="F2" s="24"/>
      <c r="G2" s="24"/>
      <c r="H2" s="24"/>
      <c r="I2" s="24"/>
      <c r="J2" s="24"/>
      <c r="K2" s="24"/>
      <c r="L2" s="24"/>
      <c r="M2" s="24"/>
      <c r="N2" s="24"/>
      <c r="O2" s="24"/>
      <c r="P2" s="24"/>
      <c r="Q2" s="24"/>
      <c r="R2" s="24"/>
      <c r="S2" s="24"/>
      <c r="V2" s="24"/>
      <c r="W2" s="24"/>
      <c r="X2" s="24"/>
      <c r="Y2" s="24"/>
      <c r="Z2" s="24"/>
      <c r="AA2" s="24"/>
    </row>
    <row r="3" spans="1:35" ht="14.4">
      <c r="A3" s="895" t="s">
        <v>187</v>
      </c>
      <c r="B3" s="889">
        <v>2010</v>
      </c>
      <c r="C3" s="890"/>
      <c r="D3" s="889">
        <v>2011</v>
      </c>
      <c r="E3" s="890"/>
      <c r="F3" s="889">
        <v>2012</v>
      </c>
      <c r="G3" s="890"/>
      <c r="H3" s="889">
        <v>2013</v>
      </c>
      <c r="I3" s="890"/>
      <c r="J3" s="889">
        <v>2014</v>
      </c>
      <c r="K3" s="890"/>
      <c r="L3" s="889">
        <v>2015</v>
      </c>
      <c r="M3" s="890"/>
      <c r="N3" s="889">
        <v>2016</v>
      </c>
      <c r="O3" s="890"/>
      <c r="P3" s="891">
        <v>2017</v>
      </c>
      <c r="Q3" s="892"/>
      <c r="R3" s="891">
        <v>2018</v>
      </c>
      <c r="S3" s="892"/>
      <c r="T3" s="891">
        <v>2019</v>
      </c>
      <c r="U3" s="892"/>
      <c r="V3" s="891">
        <v>2020</v>
      </c>
      <c r="W3" s="892"/>
      <c r="X3" s="891">
        <v>2021</v>
      </c>
      <c r="Y3" s="892"/>
      <c r="Z3" s="891">
        <v>2022</v>
      </c>
      <c r="AA3" s="892"/>
      <c r="AB3" s="891">
        <v>2023</v>
      </c>
      <c r="AC3" s="892"/>
      <c r="AD3" s="891">
        <v>2024</v>
      </c>
      <c r="AE3" s="893"/>
      <c r="AH3" s="856" t="s">
        <v>166</v>
      </c>
    </row>
    <row r="4" spans="1:35" ht="14.4">
      <c r="A4" s="896"/>
      <c r="B4" s="611" t="s">
        <v>216</v>
      </c>
      <c r="C4" s="612" t="s">
        <v>217</v>
      </c>
      <c r="D4" s="612" t="s">
        <v>216</v>
      </c>
      <c r="E4" s="612" t="s">
        <v>217</v>
      </c>
      <c r="F4" s="612" t="s">
        <v>216</v>
      </c>
      <c r="G4" s="612" t="s">
        <v>217</v>
      </c>
      <c r="H4" s="612" t="s">
        <v>216</v>
      </c>
      <c r="I4" s="612" t="s">
        <v>217</v>
      </c>
      <c r="J4" s="612" t="s">
        <v>216</v>
      </c>
      <c r="K4" s="612" t="s">
        <v>217</v>
      </c>
      <c r="L4" s="612" t="s">
        <v>216</v>
      </c>
      <c r="M4" s="612" t="s">
        <v>217</v>
      </c>
      <c r="N4" s="612" t="s">
        <v>216</v>
      </c>
      <c r="O4" s="612" t="s">
        <v>217</v>
      </c>
      <c r="P4" s="612" t="s">
        <v>216</v>
      </c>
      <c r="Q4" s="612" t="s">
        <v>217</v>
      </c>
      <c r="R4" s="612" t="s">
        <v>216</v>
      </c>
      <c r="S4" s="612" t="s">
        <v>217</v>
      </c>
      <c r="T4" s="612" t="s">
        <v>216</v>
      </c>
      <c r="U4" s="612" t="s">
        <v>217</v>
      </c>
      <c r="V4" s="612" t="s">
        <v>216</v>
      </c>
      <c r="W4" s="612" t="s">
        <v>217</v>
      </c>
      <c r="X4" s="612" t="s">
        <v>216</v>
      </c>
      <c r="Y4" s="612" t="s">
        <v>217</v>
      </c>
      <c r="Z4" s="612" t="s">
        <v>216</v>
      </c>
      <c r="AA4" s="612" t="s">
        <v>217</v>
      </c>
      <c r="AB4" s="612" t="s">
        <v>216</v>
      </c>
      <c r="AC4" s="612" t="s">
        <v>217</v>
      </c>
      <c r="AD4" s="612" t="s">
        <v>216</v>
      </c>
      <c r="AE4" s="830" t="s">
        <v>217</v>
      </c>
    </row>
    <row r="5" spans="1:35" ht="14.4">
      <c r="A5" s="791" t="s">
        <v>167</v>
      </c>
      <c r="B5" s="109">
        <v>58.378999999999998</v>
      </c>
      <c r="C5" s="109">
        <v>41.621000000000002</v>
      </c>
      <c r="D5" s="109">
        <v>55.4</v>
      </c>
      <c r="E5" s="109">
        <v>44.6</v>
      </c>
      <c r="F5" s="109">
        <v>59.906199999999998</v>
      </c>
      <c r="G5" s="109">
        <v>40.093800000000002</v>
      </c>
      <c r="H5" s="109">
        <v>42.49</v>
      </c>
      <c r="I5" s="109">
        <v>57.51</v>
      </c>
      <c r="J5" s="109">
        <v>62.682629696204593</v>
      </c>
      <c r="K5" s="109">
        <v>37.3173703037954</v>
      </c>
      <c r="L5" s="109">
        <v>62.818947446535233</v>
      </c>
      <c r="M5" s="109">
        <v>37.181052553464767</v>
      </c>
      <c r="N5" s="117">
        <v>62.939108243793903</v>
      </c>
      <c r="O5" s="117">
        <v>37.060891756206097</v>
      </c>
      <c r="P5" s="117">
        <v>63.051882122315099</v>
      </c>
      <c r="Q5" s="117">
        <v>36.948117877684801</v>
      </c>
      <c r="R5" s="117">
        <v>63.157618173724302</v>
      </c>
      <c r="S5" s="117">
        <v>36.842381826275599</v>
      </c>
      <c r="T5" s="117">
        <v>63.255894597855402</v>
      </c>
      <c r="U5" s="117">
        <v>36.744105402144498</v>
      </c>
      <c r="V5" s="117">
        <v>63.3401069414952</v>
      </c>
      <c r="W5" s="117">
        <v>36.6598930585047</v>
      </c>
      <c r="X5" s="117">
        <v>63.404073772205997</v>
      </c>
      <c r="Y5" s="117">
        <v>36.595926227793903</v>
      </c>
      <c r="Z5" s="117">
        <v>63.447505337408998</v>
      </c>
      <c r="AA5" s="117">
        <v>36.552494662590902</v>
      </c>
      <c r="AB5" s="117">
        <v>63.469889506027599</v>
      </c>
      <c r="AC5" s="117">
        <v>36.530110493972302</v>
      </c>
      <c r="AD5" s="117">
        <v>63.470641853844597</v>
      </c>
      <c r="AE5" s="180">
        <v>36.529358146155303</v>
      </c>
      <c r="AI5" s="48"/>
    </row>
    <row r="6" spans="1:35" ht="14.4">
      <c r="A6" s="791" t="s">
        <v>168</v>
      </c>
      <c r="B6" s="109">
        <v>60.976999999999997</v>
      </c>
      <c r="C6" s="109">
        <v>39.023000000000003</v>
      </c>
      <c r="D6" s="109">
        <v>61.614800000000002</v>
      </c>
      <c r="E6" s="109">
        <v>38.385199999999998</v>
      </c>
      <c r="F6" s="109">
        <v>62.252600000000001</v>
      </c>
      <c r="G6" s="109">
        <v>37.747399999999999</v>
      </c>
      <c r="H6" s="109">
        <v>56.938000000000002</v>
      </c>
      <c r="I6" s="109">
        <v>43.061999999999998</v>
      </c>
      <c r="J6" s="109">
        <v>67.724285885881415</v>
      </c>
      <c r="K6" s="109">
        <v>32.275714114118585</v>
      </c>
      <c r="L6" s="109">
        <v>68.709999999999994</v>
      </c>
      <c r="M6" s="109">
        <v>31.29</v>
      </c>
      <c r="N6" s="109">
        <v>67.933000000000007</v>
      </c>
      <c r="O6" s="109">
        <v>32.066999999999993</v>
      </c>
      <c r="P6" s="109">
        <v>68.7</v>
      </c>
      <c r="Q6" s="109">
        <v>32.299999999999997</v>
      </c>
      <c r="R6" s="109">
        <v>69.445999999999998</v>
      </c>
      <c r="S6" s="109">
        <v>30.554000000000002</v>
      </c>
      <c r="T6" s="109">
        <v>72.599999999999994</v>
      </c>
      <c r="U6" s="109">
        <v>27.4</v>
      </c>
      <c r="V6" s="109">
        <v>70.876999999999995</v>
      </c>
      <c r="W6" s="109">
        <v>29.123000000000005</v>
      </c>
      <c r="X6" s="109">
        <v>71.56</v>
      </c>
      <c r="Y6" s="109">
        <v>28.439999999999998</v>
      </c>
      <c r="Z6" s="109">
        <v>72.224000000000004</v>
      </c>
      <c r="AA6" s="109">
        <v>27.775999999999996</v>
      </c>
      <c r="AB6" s="109">
        <v>67.021265534986398</v>
      </c>
      <c r="AC6" s="109">
        <v>32.978734465013602</v>
      </c>
      <c r="AD6" s="109">
        <v>67.462353783841806</v>
      </c>
      <c r="AE6" s="168">
        <v>32.537646216158194</v>
      </c>
    </row>
    <row r="7" spans="1:35" ht="14.4">
      <c r="A7" s="791" t="s">
        <v>188</v>
      </c>
      <c r="B7" s="117">
        <v>33</v>
      </c>
      <c r="C7" s="117">
        <v>67</v>
      </c>
      <c r="D7" s="117">
        <v>33.700000000000003</v>
      </c>
      <c r="E7" s="117">
        <v>66.3</v>
      </c>
      <c r="F7" s="117">
        <v>34.4</v>
      </c>
      <c r="G7" s="117">
        <v>65.599999999999994</v>
      </c>
      <c r="H7" s="117">
        <v>35.200000000000003</v>
      </c>
      <c r="I7" s="117">
        <v>64.8</v>
      </c>
      <c r="J7" s="117">
        <v>35.9</v>
      </c>
      <c r="K7" s="117">
        <v>64.099999999999994</v>
      </c>
      <c r="L7" s="117">
        <v>36.6</v>
      </c>
      <c r="M7" s="117">
        <v>63.4</v>
      </c>
      <c r="N7" s="117">
        <v>37.299999999999997</v>
      </c>
      <c r="O7" s="117">
        <v>62.7</v>
      </c>
      <c r="P7" s="117">
        <v>31.1</v>
      </c>
      <c r="Q7" s="117">
        <v>68.900000000000006</v>
      </c>
      <c r="R7" s="117">
        <v>31.6</v>
      </c>
      <c r="S7" s="117">
        <v>68.400000000000006</v>
      </c>
      <c r="T7" s="117">
        <v>32.1</v>
      </c>
      <c r="U7" s="117">
        <v>67.900000000000006</v>
      </c>
      <c r="V7" s="117">
        <v>32.700000000000003</v>
      </c>
      <c r="W7" s="117">
        <v>67.3</v>
      </c>
      <c r="X7" s="117">
        <v>33.299999999999997</v>
      </c>
      <c r="Y7" s="117">
        <v>66.7</v>
      </c>
      <c r="Z7" s="117">
        <v>33.799999999999997</v>
      </c>
      <c r="AA7" s="117">
        <v>66.2</v>
      </c>
      <c r="AB7" s="109">
        <v>33.150218094690103</v>
      </c>
      <c r="AC7" s="109">
        <v>66.849781905309897</v>
      </c>
      <c r="AD7" s="109">
        <v>33.539221567330102</v>
      </c>
      <c r="AE7" s="168">
        <v>66.460778432669898</v>
      </c>
    </row>
    <row r="8" spans="1:35" ht="14.4">
      <c r="A8" s="791" t="s">
        <v>189</v>
      </c>
      <c r="B8" s="109">
        <v>33.726999999999997</v>
      </c>
      <c r="C8" s="109">
        <v>66.272999999999996</v>
      </c>
      <c r="D8" s="109">
        <v>34.279000000000003</v>
      </c>
      <c r="E8" s="109">
        <v>65.721000000000004</v>
      </c>
      <c r="F8" s="109">
        <v>34.831000000000003</v>
      </c>
      <c r="G8" s="109">
        <v>65.168999999999997</v>
      </c>
      <c r="H8" s="109">
        <v>41.460999999999999</v>
      </c>
      <c r="I8" s="109">
        <v>58.539000000000001</v>
      </c>
      <c r="J8" s="109">
        <v>38.799999999999997</v>
      </c>
      <c r="K8" s="109">
        <v>61.2</v>
      </c>
      <c r="L8" s="109">
        <v>42.494</v>
      </c>
      <c r="M8" s="109">
        <v>57.506</v>
      </c>
      <c r="N8" s="109">
        <v>43.307000000000002</v>
      </c>
      <c r="O8" s="109">
        <v>56.692999999999998</v>
      </c>
      <c r="P8" s="109">
        <v>43.88</v>
      </c>
      <c r="Q8" s="109">
        <v>56.12</v>
      </c>
      <c r="R8" s="109">
        <v>44.46</v>
      </c>
      <c r="S8" s="109">
        <v>55.54</v>
      </c>
      <c r="T8" s="109">
        <v>45.045999999999999</v>
      </c>
      <c r="U8" s="109">
        <v>54.954000000000001</v>
      </c>
      <c r="V8" s="109">
        <v>45.637999999999998</v>
      </c>
      <c r="W8" s="109">
        <v>54.362000000000002</v>
      </c>
      <c r="X8" s="109">
        <v>46.234999999999999</v>
      </c>
      <c r="Y8" s="109">
        <v>53.765000000000001</v>
      </c>
      <c r="Z8" s="109">
        <v>46.837000000000003</v>
      </c>
      <c r="AA8" s="109">
        <v>53.162999999999997</v>
      </c>
      <c r="AB8" s="109">
        <v>44.375473489219402</v>
      </c>
      <c r="AC8" s="109">
        <v>55.624526510780598</v>
      </c>
      <c r="AD8" s="109">
        <v>44.745580440875301</v>
      </c>
      <c r="AE8" s="168">
        <v>55.254419559124699</v>
      </c>
    </row>
    <row r="9" spans="1:35" ht="14.4">
      <c r="A9" s="791" t="s">
        <v>172</v>
      </c>
      <c r="B9" s="109">
        <v>22.5</v>
      </c>
      <c r="C9" s="109">
        <v>77.5</v>
      </c>
      <c r="D9" s="109">
        <v>22.7</v>
      </c>
      <c r="E9" s="109">
        <v>77.3</v>
      </c>
      <c r="F9" s="109">
        <v>22.8</v>
      </c>
      <c r="G9" s="109">
        <v>77.2</v>
      </c>
      <c r="H9" s="109">
        <v>23</v>
      </c>
      <c r="I9" s="109">
        <v>77</v>
      </c>
      <c r="J9" s="109">
        <v>23.1</v>
      </c>
      <c r="K9" s="109">
        <v>76.900000000000006</v>
      </c>
      <c r="L9" s="109">
        <v>23.3</v>
      </c>
      <c r="M9" s="109">
        <v>76.7</v>
      </c>
      <c r="N9" s="109">
        <v>23.5</v>
      </c>
      <c r="O9" s="109">
        <v>76.5</v>
      </c>
      <c r="P9" s="109">
        <v>23.9</v>
      </c>
      <c r="Q9" s="109">
        <v>76.2</v>
      </c>
      <c r="R9" s="109">
        <v>23.798999999999999</v>
      </c>
      <c r="S9" s="109">
        <v>76.200999999999993</v>
      </c>
      <c r="T9" s="109">
        <v>23.981000000000002</v>
      </c>
      <c r="U9" s="109">
        <v>76.019000000000005</v>
      </c>
      <c r="V9" s="109">
        <v>24.170999999999999</v>
      </c>
      <c r="W9" s="109">
        <v>75.829000000000008</v>
      </c>
      <c r="X9" s="109">
        <v>24.369</v>
      </c>
      <c r="Y9" s="109">
        <v>75.631</v>
      </c>
      <c r="Z9" s="109">
        <v>24.576000000000001</v>
      </c>
      <c r="AA9" s="109">
        <v>75.424000000000007</v>
      </c>
      <c r="AB9" s="109">
        <v>25.808187850075502</v>
      </c>
      <c r="AC9" s="109">
        <v>74.191812149924502</v>
      </c>
      <c r="AD9" s="109">
        <v>26.2498461258639</v>
      </c>
      <c r="AE9" s="168">
        <v>73.750153874136103</v>
      </c>
    </row>
    <row r="10" spans="1:35" ht="14.4">
      <c r="A10" s="791" t="s">
        <v>173</v>
      </c>
      <c r="B10" s="109">
        <v>24</v>
      </c>
      <c r="C10" s="109">
        <v>76</v>
      </c>
      <c r="D10" s="109">
        <v>24.1</v>
      </c>
      <c r="E10" s="109">
        <v>75.900000000000006</v>
      </c>
      <c r="F10" s="109">
        <v>24.1</v>
      </c>
      <c r="G10" s="109">
        <v>75.900000000000006</v>
      </c>
      <c r="H10" s="109">
        <v>24.2</v>
      </c>
      <c r="I10" s="109">
        <v>75.8</v>
      </c>
      <c r="J10" s="109">
        <v>24.24</v>
      </c>
      <c r="K10" s="109">
        <v>75.760000000000005</v>
      </c>
      <c r="L10" s="109">
        <v>24.294117659824309</v>
      </c>
      <c r="M10" s="109">
        <v>75.705882340175691</v>
      </c>
      <c r="N10" s="109">
        <v>24.4</v>
      </c>
      <c r="O10" s="109">
        <v>75.599999999999994</v>
      </c>
      <c r="P10" s="117">
        <v>24.4</v>
      </c>
      <c r="Q10" s="117">
        <v>75.599999999999994</v>
      </c>
      <c r="R10" s="117">
        <v>19.252412032688383</v>
      </c>
      <c r="S10" s="117">
        <v>80.747587967311617</v>
      </c>
      <c r="T10" s="117">
        <v>42.1</v>
      </c>
      <c r="U10" s="117">
        <v>57.9</v>
      </c>
      <c r="V10" s="109">
        <v>29.027999999999999</v>
      </c>
      <c r="W10" s="109">
        <v>70.972000000000008</v>
      </c>
      <c r="X10" s="109">
        <v>29.48</v>
      </c>
      <c r="Y10" s="109">
        <v>70.52</v>
      </c>
      <c r="Z10" s="109">
        <v>29.943000000000001</v>
      </c>
      <c r="AA10" s="109">
        <v>70.057000000000002</v>
      </c>
      <c r="AB10" s="109">
        <v>42.678159680478501</v>
      </c>
      <c r="AC10" s="109">
        <v>57.321840319521499</v>
      </c>
      <c r="AD10" s="109">
        <v>43.678033420924599</v>
      </c>
      <c r="AE10" s="168">
        <v>56.321966579075401</v>
      </c>
    </row>
    <row r="11" spans="1:35" ht="14.4">
      <c r="A11" s="791" t="s">
        <v>174</v>
      </c>
      <c r="B11" s="109">
        <v>24</v>
      </c>
      <c r="C11" s="109">
        <v>76</v>
      </c>
      <c r="D11" s="109">
        <v>24.1</v>
      </c>
      <c r="E11" s="109">
        <v>75.900000000000006</v>
      </c>
      <c r="F11" s="109">
        <v>24.1</v>
      </c>
      <c r="G11" s="109">
        <v>75.900000000000006</v>
      </c>
      <c r="H11" s="109">
        <v>24.2</v>
      </c>
      <c r="I11" s="109">
        <v>75.8</v>
      </c>
      <c r="J11" s="109">
        <v>24.24</v>
      </c>
      <c r="K11" s="109">
        <v>75.760000000000005</v>
      </c>
      <c r="L11" s="109">
        <v>24.294117659824309</v>
      </c>
      <c r="M11" s="109">
        <v>75.705882340175691</v>
      </c>
      <c r="N11" s="109">
        <v>24.4</v>
      </c>
      <c r="O11" s="109">
        <v>75.599999999999994</v>
      </c>
      <c r="P11" s="109">
        <v>24.4</v>
      </c>
      <c r="Q11" s="109">
        <v>75.599999999999994</v>
      </c>
      <c r="R11" s="109">
        <v>19.252412032688383</v>
      </c>
      <c r="S11" s="109">
        <v>80.747587967311617</v>
      </c>
      <c r="T11" s="109">
        <v>37.860999999999997</v>
      </c>
      <c r="U11" s="109">
        <v>62.139000000000003</v>
      </c>
      <c r="V11" s="109">
        <v>38.533999999999999</v>
      </c>
      <c r="W11" s="109">
        <v>61.466000000000001</v>
      </c>
      <c r="X11" s="109">
        <v>39.207000000000001</v>
      </c>
      <c r="Y11" s="109">
        <v>60.792999999999999</v>
      </c>
      <c r="Z11" s="109">
        <v>39.881999999999998</v>
      </c>
      <c r="AA11" s="109">
        <v>60.118000000000002</v>
      </c>
      <c r="AB11" s="109">
        <v>31.979943886094599</v>
      </c>
      <c r="AC11" s="109">
        <v>68.020056113905397</v>
      </c>
      <c r="AD11" s="109">
        <v>32.4339893339844</v>
      </c>
      <c r="AE11" s="168">
        <v>67.5660106660156</v>
      </c>
    </row>
    <row r="12" spans="1:35" ht="14.4">
      <c r="A12" s="791" t="s">
        <v>175</v>
      </c>
      <c r="B12" s="109">
        <v>13.2</v>
      </c>
      <c r="C12" s="109">
        <f>100-B12</f>
        <v>86.8</v>
      </c>
      <c r="D12" s="109">
        <v>13.6</v>
      </c>
      <c r="E12" s="109">
        <f>100-D12</f>
        <v>86.4</v>
      </c>
      <c r="F12" s="109">
        <v>14</v>
      </c>
      <c r="G12" s="109">
        <f>100-F12</f>
        <v>86</v>
      </c>
      <c r="H12" s="109">
        <v>14.8</v>
      </c>
      <c r="I12" s="109">
        <f>100-H12</f>
        <v>85.2</v>
      </c>
      <c r="J12" s="109">
        <v>14.9</v>
      </c>
      <c r="K12" s="109">
        <f>100-J12</f>
        <v>85.1</v>
      </c>
      <c r="L12" s="109">
        <v>15.4</v>
      </c>
      <c r="M12" s="109">
        <f>100-L12</f>
        <v>84.6</v>
      </c>
      <c r="N12" s="109">
        <v>16.506</v>
      </c>
      <c r="O12" s="109">
        <v>83.494</v>
      </c>
      <c r="P12" s="109">
        <v>16.713999999999999</v>
      </c>
      <c r="Q12" s="109">
        <v>83.286000000000001</v>
      </c>
      <c r="R12" s="320">
        <v>15.3</v>
      </c>
      <c r="S12" s="320">
        <v>84.7</v>
      </c>
      <c r="T12" s="109">
        <v>17.173999999999999</v>
      </c>
      <c r="U12" s="109">
        <v>82.825999999999993</v>
      </c>
      <c r="V12" s="117">
        <v>16</v>
      </c>
      <c r="W12" s="117">
        <v>84</v>
      </c>
      <c r="X12" s="109">
        <v>17.695</v>
      </c>
      <c r="Y12" s="109">
        <v>82.305000000000007</v>
      </c>
      <c r="Z12" s="109">
        <v>17.98</v>
      </c>
      <c r="AA12" s="109">
        <v>82.02</v>
      </c>
      <c r="AB12" s="109">
        <v>16.974874666535602</v>
      </c>
      <c r="AC12" s="109">
        <v>83.025125333464402</v>
      </c>
      <c r="AD12" s="109">
        <v>17.268503531213</v>
      </c>
      <c r="AE12" s="168">
        <v>82.731496468787</v>
      </c>
    </row>
    <row r="13" spans="1:35" ht="14.4">
      <c r="A13" s="791" t="s">
        <v>176</v>
      </c>
      <c r="B13" s="109">
        <v>40.700000000000003</v>
      </c>
      <c r="C13" s="109">
        <v>59.3</v>
      </c>
      <c r="D13" s="109">
        <v>41.6</v>
      </c>
      <c r="E13" s="109">
        <v>58.4</v>
      </c>
      <c r="F13" s="109">
        <v>41.4</v>
      </c>
      <c r="G13" s="109">
        <v>58.6</v>
      </c>
      <c r="H13" s="109">
        <v>41.2</v>
      </c>
      <c r="I13" s="109">
        <v>58.8</v>
      </c>
      <c r="J13" s="109">
        <v>41</v>
      </c>
      <c r="K13" s="109">
        <v>59</v>
      </c>
      <c r="L13" s="109">
        <v>40.799999999999997</v>
      </c>
      <c r="M13" s="109">
        <v>59.2</v>
      </c>
      <c r="N13" s="109">
        <v>40.6</v>
      </c>
      <c r="O13" s="109">
        <v>59.4</v>
      </c>
      <c r="P13" s="117">
        <v>40.4</v>
      </c>
      <c r="Q13" s="109">
        <v>59.6</v>
      </c>
      <c r="R13" s="117">
        <v>40.200000000000003</v>
      </c>
      <c r="S13" s="109">
        <v>59.8</v>
      </c>
      <c r="T13" s="117">
        <v>40.1</v>
      </c>
      <c r="U13" s="109">
        <v>59.9</v>
      </c>
      <c r="V13" s="117">
        <v>39.9</v>
      </c>
      <c r="W13" s="109">
        <v>60.1</v>
      </c>
      <c r="X13" s="117">
        <v>39.700000000000003</v>
      </c>
      <c r="Y13" s="109">
        <v>60.3</v>
      </c>
      <c r="Z13" s="117">
        <v>39.700000000000003</v>
      </c>
      <c r="AA13" s="109">
        <v>60.3</v>
      </c>
      <c r="AB13" s="117">
        <v>39.6</v>
      </c>
      <c r="AC13" s="109">
        <v>60.4</v>
      </c>
      <c r="AD13" s="117">
        <v>39.5</v>
      </c>
      <c r="AE13" s="168">
        <v>60.5</v>
      </c>
    </row>
    <row r="14" spans="1:35" ht="14.4">
      <c r="A14" s="791" t="s">
        <v>177</v>
      </c>
      <c r="B14" s="109">
        <v>30.81736036337972</v>
      </c>
      <c r="C14" s="109">
        <v>69.18263963662028</v>
      </c>
      <c r="D14" s="109">
        <v>30.984088632086404</v>
      </c>
      <c r="E14" s="109">
        <v>69.015911367913603</v>
      </c>
      <c r="F14" s="109">
        <v>31.160637980752902</v>
      </c>
      <c r="G14" s="109">
        <v>68.839362019247091</v>
      </c>
      <c r="H14" s="109">
        <v>31.353204811666302</v>
      </c>
      <c r="I14" s="109">
        <v>68.646795188333698</v>
      </c>
      <c r="J14" s="109">
        <v>31.6</v>
      </c>
      <c r="K14" s="109">
        <v>68.400000000000006</v>
      </c>
      <c r="L14" s="109">
        <v>31.799997286993104</v>
      </c>
      <c r="M14" s="109">
        <v>68.200002713006896</v>
      </c>
      <c r="N14" s="109">
        <v>32.050105316746311</v>
      </c>
      <c r="O14" s="109">
        <v>67.949894683253703</v>
      </c>
      <c r="P14" s="109">
        <v>33.341439295097139</v>
      </c>
      <c r="Q14" s="109">
        <v>66.658560704902854</v>
      </c>
      <c r="R14" s="109">
        <v>33.57537959512652</v>
      </c>
      <c r="S14" s="109">
        <v>66.42462040487348</v>
      </c>
      <c r="T14" s="109">
        <v>33.804261031360582</v>
      </c>
      <c r="U14" s="109">
        <v>66.195738968639418</v>
      </c>
      <c r="V14" s="109">
        <v>34.02820959622769</v>
      </c>
      <c r="W14" s="109">
        <v>65.971790403772317</v>
      </c>
      <c r="X14" s="109">
        <v>34.246673709510084</v>
      </c>
      <c r="Y14" s="109">
        <v>65.753326290489923</v>
      </c>
      <c r="Z14" s="109">
        <v>34.458894616846528</v>
      </c>
      <c r="AA14" s="109">
        <v>65.541105383153479</v>
      </c>
      <c r="AB14" s="109">
        <v>34.663728251796663</v>
      </c>
      <c r="AC14" s="109">
        <v>65.336271748203345</v>
      </c>
      <c r="AD14" s="328">
        <v>34.860073033623031</v>
      </c>
      <c r="AE14" s="168">
        <v>65.139926966376976</v>
      </c>
    </row>
    <row r="15" spans="1:35" ht="14.4">
      <c r="A15" s="791" t="s">
        <v>178</v>
      </c>
      <c r="B15" s="109">
        <v>37.817999999999998</v>
      </c>
      <c r="C15" s="109">
        <v>62.182000000000002</v>
      </c>
      <c r="D15" s="109">
        <v>42.8</v>
      </c>
      <c r="E15" s="109">
        <v>57.2</v>
      </c>
      <c r="F15" s="109">
        <v>38.9636</v>
      </c>
      <c r="G15" s="109">
        <v>61.0364</v>
      </c>
      <c r="H15" s="109">
        <v>44.679000000000002</v>
      </c>
      <c r="I15" s="109">
        <v>55.320999999999998</v>
      </c>
      <c r="J15" s="109">
        <v>45.808559297267877</v>
      </c>
      <c r="K15" s="109">
        <v>54.191440702732116</v>
      </c>
      <c r="L15" s="109"/>
      <c r="M15" s="109"/>
      <c r="N15" s="109">
        <v>47.960999999999999</v>
      </c>
      <c r="O15" s="109">
        <v>52.039000000000001</v>
      </c>
      <c r="P15" s="109">
        <v>49.005000000000003</v>
      </c>
      <c r="Q15" s="109">
        <v>50.994999999999997</v>
      </c>
      <c r="R15" s="109">
        <v>50.031999999999996</v>
      </c>
      <c r="S15" s="109">
        <v>49.968000000000004</v>
      </c>
      <c r="T15" s="109">
        <v>51.042000000000002</v>
      </c>
      <c r="U15" s="109">
        <v>48.957999999999998</v>
      </c>
      <c r="V15" s="117">
        <v>52</v>
      </c>
      <c r="W15" s="117">
        <v>48</v>
      </c>
      <c r="X15" s="109">
        <v>53.005000000000003</v>
      </c>
      <c r="Y15" s="109">
        <v>46.994999999999997</v>
      </c>
      <c r="Z15" s="109">
        <v>53.956000000000003</v>
      </c>
      <c r="AA15" s="109">
        <v>46.043999999999997</v>
      </c>
      <c r="AB15" s="109">
        <v>49.9545837830821</v>
      </c>
      <c r="AC15" s="109">
        <v>50.0454162169179</v>
      </c>
      <c r="AD15" s="109">
        <v>50.408803025215498</v>
      </c>
      <c r="AE15" s="168">
        <v>49.591196974784502</v>
      </c>
    </row>
    <row r="16" spans="1:35" ht="14.4">
      <c r="A16" s="791" t="s">
        <v>179</v>
      </c>
      <c r="B16" s="109">
        <v>53.335999999999999</v>
      </c>
      <c r="C16" s="109">
        <v>46.664000000000001</v>
      </c>
      <c r="D16" s="109">
        <v>53.72</v>
      </c>
      <c r="E16" s="109">
        <v>46.28</v>
      </c>
      <c r="F16" s="109">
        <v>54.12</v>
      </c>
      <c r="G16" s="109">
        <v>45.88</v>
      </c>
      <c r="H16" s="109">
        <v>54.536999999999999</v>
      </c>
      <c r="I16" s="109">
        <v>45.463000000000001</v>
      </c>
      <c r="J16" s="109">
        <v>54.969000000000001</v>
      </c>
      <c r="K16" s="109">
        <v>45.030999999999999</v>
      </c>
      <c r="L16" s="109">
        <v>55.4</v>
      </c>
      <c r="M16" s="109">
        <v>44.6</v>
      </c>
      <c r="N16" s="109">
        <v>55.831000000000003</v>
      </c>
      <c r="O16" s="109">
        <v>44.168999999999997</v>
      </c>
      <c r="P16" s="109">
        <v>56.261000000000003</v>
      </c>
      <c r="Q16" s="109">
        <v>43.738999999999997</v>
      </c>
      <c r="R16" s="109">
        <v>56.691000000000003</v>
      </c>
      <c r="S16" s="109">
        <v>43.308999999999997</v>
      </c>
      <c r="T16" s="109">
        <v>57.119</v>
      </c>
      <c r="U16" s="109">
        <v>42.881</v>
      </c>
      <c r="V16" s="109">
        <v>57.545999999999999</v>
      </c>
      <c r="W16" s="109">
        <v>42.454000000000001</v>
      </c>
      <c r="X16" s="109">
        <v>57.972000000000001</v>
      </c>
      <c r="Y16" s="109">
        <v>42.027999999999999</v>
      </c>
      <c r="Z16" s="109">
        <v>58.396000000000001</v>
      </c>
      <c r="AA16" s="109">
        <v>41.603999999999999</v>
      </c>
      <c r="AB16" s="109">
        <v>45.0971081321658</v>
      </c>
      <c r="AC16" s="109">
        <v>54.9028918678342</v>
      </c>
      <c r="AD16" s="109">
        <v>45.289862246041501</v>
      </c>
      <c r="AE16" s="168">
        <v>54.710137753958499</v>
      </c>
    </row>
    <row r="17" spans="1:31" ht="14.4">
      <c r="A17" s="791" t="s">
        <v>180</v>
      </c>
      <c r="B17" s="109"/>
      <c r="C17" s="109"/>
      <c r="D17" s="109">
        <v>62.9</v>
      </c>
      <c r="E17" s="109">
        <v>37.1</v>
      </c>
      <c r="F17" s="109"/>
      <c r="G17" s="109"/>
      <c r="H17" s="109"/>
      <c r="I17" s="109"/>
      <c r="J17" s="109"/>
      <c r="K17" s="109"/>
      <c r="L17" s="109"/>
      <c r="M17" s="109"/>
      <c r="N17" s="109">
        <v>63.7</v>
      </c>
      <c r="O17" s="109">
        <v>36.299999999999997</v>
      </c>
      <c r="P17" s="109"/>
      <c r="Q17" s="109"/>
      <c r="R17" s="109"/>
      <c r="S17" s="109"/>
      <c r="T17" s="109">
        <v>66.855999999999995</v>
      </c>
      <c r="U17" s="109">
        <v>33.144000000000005</v>
      </c>
      <c r="V17" s="109">
        <v>67.353999999999999</v>
      </c>
      <c r="W17" s="109">
        <v>32.646000000000001</v>
      </c>
      <c r="X17" s="109">
        <v>67.846999999999994</v>
      </c>
      <c r="Y17" s="109">
        <v>32.153000000000006</v>
      </c>
      <c r="Z17" s="109">
        <v>68.334999999999994</v>
      </c>
      <c r="AA17" s="109">
        <v>31.665000000000006</v>
      </c>
      <c r="AB17" s="109">
        <v>63.582370516354501</v>
      </c>
      <c r="AC17" s="109">
        <v>36.417629483645499</v>
      </c>
      <c r="AD17" s="109">
        <v>63.691798485817202</v>
      </c>
      <c r="AE17" s="168">
        <v>36.308201514182798</v>
      </c>
    </row>
    <row r="18" spans="1:31" ht="14.4">
      <c r="A18" s="791" t="s">
        <v>190</v>
      </c>
      <c r="B18" s="109">
        <v>26.3</v>
      </c>
      <c r="C18" s="109">
        <f>100-B18</f>
        <v>73.7</v>
      </c>
      <c r="D18" s="109">
        <v>26.7</v>
      </c>
      <c r="E18" s="109">
        <f>100-D18</f>
        <v>73.3</v>
      </c>
      <c r="F18" s="109">
        <v>29.617685249210179</v>
      </c>
      <c r="G18" s="109">
        <v>70.382314750789817</v>
      </c>
      <c r="H18" s="109">
        <v>33.11</v>
      </c>
      <c r="I18" s="109">
        <v>66.89</v>
      </c>
      <c r="J18" s="109">
        <v>33.21</v>
      </c>
      <c r="K18" s="109">
        <v>66.790000000000006</v>
      </c>
      <c r="L18" s="109">
        <v>33.32</v>
      </c>
      <c r="M18" s="109">
        <v>66.680000000000007</v>
      </c>
      <c r="N18" s="109">
        <v>33.42</v>
      </c>
      <c r="O18" s="109">
        <v>66.58</v>
      </c>
      <c r="P18" s="109">
        <v>33.53</v>
      </c>
      <c r="Q18" s="109">
        <v>66.47</v>
      </c>
      <c r="R18" s="109">
        <v>33.630000000000003</v>
      </c>
      <c r="S18" s="109">
        <v>66.37</v>
      </c>
      <c r="T18" s="109">
        <v>33.64</v>
      </c>
      <c r="U18" s="109">
        <v>66.36</v>
      </c>
      <c r="V18" s="109">
        <v>35.226999999999997</v>
      </c>
      <c r="W18" s="109">
        <v>64.772999999999996</v>
      </c>
      <c r="X18" s="109">
        <v>35.954000000000001</v>
      </c>
      <c r="Y18" s="109">
        <v>64.045999999999992</v>
      </c>
      <c r="Z18" s="109">
        <v>34.887114130744635</v>
      </c>
      <c r="AA18" s="109">
        <v>65.112885869255365</v>
      </c>
      <c r="AB18" s="109">
        <v>35.201467361189316</v>
      </c>
      <c r="AC18" s="109">
        <v>64.798532638810684</v>
      </c>
      <c r="AD18" s="109">
        <v>35.491998916809486</v>
      </c>
      <c r="AE18" s="168">
        <v>64.508001083190507</v>
      </c>
    </row>
    <row r="19" spans="1:31" ht="14.4">
      <c r="A19" s="791" t="s">
        <v>182</v>
      </c>
      <c r="B19" s="109">
        <v>39.5</v>
      </c>
      <c r="C19" s="109">
        <v>60.5</v>
      </c>
      <c r="D19" s="109">
        <v>40.6</v>
      </c>
      <c r="E19" s="109">
        <v>59.4</v>
      </c>
      <c r="F19" s="109">
        <v>40.9</v>
      </c>
      <c r="G19" s="109">
        <v>59.1</v>
      </c>
      <c r="H19" s="109">
        <v>41.2</v>
      </c>
      <c r="I19" s="109">
        <v>58.8</v>
      </c>
      <c r="J19" s="109">
        <v>41.507390346271777</v>
      </c>
      <c r="K19" s="109">
        <v>58.492609653728223</v>
      </c>
      <c r="L19" s="109">
        <v>41.8</v>
      </c>
      <c r="M19" s="109">
        <v>58.2</v>
      </c>
      <c r="N19" s="109">
        <v>42.438000000000002</v>
      </c>
      <c r="O19" s="109">
        <v>57.561999999999998</v>
      </c>
      <c r="P19" s="109">
        <v>42.975999999999999</v>
      </c>
      <c r="Q19" s="109">
        <v>57.024000000000001</v>
      </c>
      <c r="R19" s="109">
        <v>43.521000000000001</v>
      </c>
      <c r="S19" s="109">
        <v>56.478999999999999</v>
      </c>
      <c r="T19" s="109">
        <v>44.072000000000003</v>
      </c>
      <c r="U19" s="109">
        <v>55.927999999999997</v>
      </c>
      <c r="V19" s="109">
        <v>44.628999999999998</v>
      </c>
      <c r="W19" s="109">
        <v>55.371000000000002</v>
      </c>
      <c r="X19" s="109">
        <v>45.192</v>
      </c>
      <c r="Y19" s="109">
        <v>54.808</v>
      </c>
      <c r="Z19" s="109">
        <v>45.761000000000003</v>
      </c>
      <c r="AA19" s="109">
        <v>54.238999999999997</v>
      </c>
      <c r="AB19" s="109">
        <v>45.028585352158501</v>
      </c>
      <c r="AC19" s="109">
        <v>54.971414647841499</v>
      </c>
      <c r="AD19" s="109">
        <v>45.470383849127899</v>
      </c>
      <c r="AE19" s="168">
        <v>54.529616150872101</v>
      </c>
    </row>
    <row r="20" spans="1:31" thickBot="1">
      <c r="A20" s="792" t="s">
        <v>183</v>
      </c>
      <c r="B20" s="169">
        <v>38.130000000000003</v>
      </c>
      <c r="C20" s="169">
        <v>61.87</v>
      </c>
      <c r="D20" s="169">
        <v>38.620600000000003</v>
      </c>
      <c r="E20" s="169">
        <v>61.379399999999997</v>
      </c>
      <c r="F20" s="169">
        <v>32.799999999999997</v>
      </c>
      <c r="G20" s="169">
        <v>67.2</v>
      </c>
      <c r="H20" s="169">
        <v>32.799999999999997</v>
      </c>
      <c r="I20" s="169">
        <v>67.2</v>
      </c>
      <c r="J20" s="169">
        <v>32.9</v>
      </c>
      <c r="K20" s="169">
        <v>67.099999999999994</v>
      </c>
      <c r="L20" s="169">
        <v>33</v>
      </c>
      <c r="M20" s="169">
        <v>67</v>
      </c>
      <c r="N20" s="169">
        <f>4763408/14240168*100</f>
        <v>33.450504235624187</v>
      </c>
      <c r="O20" s="169">
        <f>9542975/14240168*100</f>
        <v>67.014483256096412</v>
      </c>
      <c r="P20" s="169">
        <v>32</v>
      </c>
      <c r="Q20" s="169">
        <v>68</v>
      </c>
      <c r="R20" s="169">
        <v>32.209000000000003</v>
      </c>
      <c r="S20" s="169">
        <v>67.790999999999997</v>
      </c>
      <c r="T20" s="181">
        <v>32.209000000000003</v>
      </c>
      <c r="U20" s="181">
        <v>67.790999999999997</v>
      </c>
      <c r="V20" s="181">
        <v>32.209000000000003</v>
      </c>
      <c r="W20" s="181">
        <v>67.790999999999997</v>
      </c>
      <c r="X20" s="181">
        <v>32.209000000000003</v>
      </c>
      <c r="Y20" s="181">
        <v>67.790999999999997</v>
      </c>
      <c r="Z20" s="181">
        <v>38.6</v>
      </c>
      <c r="AA20" s="181">
        <v>61.4</v>
      </c>
      <c r="AB20" s="181">
        <v>38.6</v>
      </c>
      <c r="AC20" s="181">
        <v>61.4</v>
      </c>
      <c r="AD20" s="181">
        <v>38.6</v>
      </c>
      <c r="AE20" s="182">
        <v>61.4</v>
      </c>
    </row>
    <row r="21" spans="1:31" ht="16.5" customHeight="1">
      <c r="A21" s="24"/>
      <c r="B21" s="24"/>
      <c r="C21" s="24"/>
      <c r="D21" s="24"/>
      <c r="E21" s="24"/>
      <c r="F21" s="24"/>
      <c r="G21" s="24"/>
      <c r="H21" s="24"/>
      <c r="I21" s="24"/>
      <c r="J21" s="24"/>
      <c r="K21" s="24"/>
      <c r="L21" s="24"/>
      <c r="M21" s="42" t="s">
        <v>76</v>
      </c>
      <c r="N21" s="24"/>
      <c r="O21" s="42" t="s">
        <v>76</v>
      </c>
      <c r="P21" s="24"/>
      <c r="Q21" s="42" t="s">
        <v>76</v>
      </c>
      <c r="R21" s="24"/>
      <c r="S21" s="24"/>
      <c r="V21" s="24"/>
      <c r="W21" s="24"/>
      <c r="X21" s="24"/>
      <c r="Y21" s="24"/>
      <c r="Z21" s="24"/>
      <c r="AA21" s="24"/>
    </row>
    <row r="22" spans="1:31" ht="15" customHeight="1">
      <c r="A22" s="136" t="s">
        <v>185</v>
      </c>
      <c r="B22" s="28"/>
      <c r="C22" s="28"/>
      <c r="D22" s="28"/>
      <c r="E22" s="28"/>
      <c r="F22" s="28"/>
      <c r="G22" s="28"/>
      <c r="H22" s="28"/>
      <c r="I22" s="28"/>
      <c r="J22" s="28"/>
      <c r="K22" s="78"/>
      <c r="L22" s="78"/>
      <c r="M22" s="78"/>
      <c r="N22" s="78"/>
      <c r="O22" s="24"/>
      <c r="P22" s="78"/>
      <c r="Q22" s="24"/>
      <c r="R22" s="24"/>
      <c r="S22" s="24"/>
      <c r="V22" s="24"/>
      <c r="W22" s="24"/>
      <c r="X22" s="24"/>
      <c r="Y22" s="24"/>
      <c r="Z22" s="24"/>
      <c r="AA22" s="24"/>
    </row>
    <row r="23" spans="1:31" ht="15" customHeight="1">
      <c r="A23" s="874" t="s">
        <v>218</v>
      </c>
      <c r="B23" s="874"/>
      <c r="C23" s="874"/>
      <c r="D23" s="874"/>
      <c r="E23" s="874"/>
      <c r="F23" s="874"/>
      <c r="G23" s="874"/>
      <c r="H23" s="874"/>
      <c r="I23" s="874"/>
      <c r="J23" s="874"/>
      <c r="K23" s="874"/>
      <c r="L23" s="874"/>
      <c r="M23" s="874"/>
      <c r="N23" s="874"/>
      <c r="O23" s="874"/>
      <c r="P23" s="874"/>
      <c r="Q23" s="874"/>
      <c r="R23" s="874"/>
      <c r="S23" s="874"/>
      <c r="T23" s="874"/>
      <c r="U23" s="874"/>
      <c r="V23" s="151"/>
      <c r="W23" s="151"/>
      <c r="X23" s="151"/>
      <c r="Y23" s="151"/>
      <c r="Z23" s="151"/>
      <c r="AA23" s="151"/>
    </row>
    <row r="24" spans="1:31" ht="15" customHeight="1">
      <c r="A24" s="874"/>
      <c r="B24" s="874"/>
      <c r="C24" s="874"/>
      <c r="D24" s="874"/>
      <c r="E24" s="874"/>
      <c r="F24" s="874"/>
      <c r="G24" s="874"/>
      <c r="H24" s="874"/>
      <c r="I24" s="874"/>
      <c r="J24" s="874"/>
      <c r="K24" s="874"/>
      <c r="L24" s="874"/>
      <c r="M24" s="874"/>
      <c r="N24" s="874"/>
      <c r="O24" s="874"/>
      <c r="P24" s="874"/>
      <c r="Q24" s="874"/>
      <c r="R24" s="874"/>
      <c r="S24" s="874"/>
      <c r="T24" s="874"/>
      <c r="U24" s="874"/>
      <c r="V24" s="151"/>
      <c r="W24" s="151"/>
      <c r="X24" s="151"/>
      <c r="Y24" s="151"/>
      <c r="Z24" s="151"/>
      <c r="AA24" s="151"/>
    </row>
    <row r="25" spans="1:31" ht="14.4">
      <c r="A25" s="874" t="s">
        <v>219</v>
      </c>
      <c r="B25" s="874"/>
      <c r="C25" s="874"/>
      <c r="D25" s="874"/>
      <c r="E25" s="874"/>
      <c r="F25" s="874"/>
      <c r="G25" s="874"/>
      <c r="H25" s="874"/>
      <c r="I25" s="874"/>
      <c r="J25" s="874"/>
      <c r="K25" s="874"/>
      <c r="L25" s="874"/>
      <c r="M25" s="874"/>
      <c r="N25" s="874"/>
      <c r="O25" s="874"/>
      <c r="P25" s="874"/>
      <c r="Q25" s="874"/>
      <c r="R25" s="874"/>
      <c r="S25" s="874"/>
      <c r="T25" s="874"/>
      <c r="U25" s="874"/>
      <c r="V25" s="151"/>
      <c r="W25" s="151"/>
      <c r="X25" s="151"/>
      <c r="Y25" s="151"/>
      <c r="Z25" s="151"/>
      <c r="AA25" s="151"/>
    </row>
    <row r="26" spans="1:31" ht="15" customHeight="1">
      <c r="A26" s="874"/>
      <c r="B26" s="874"/>
      <c r="C26" s="874"/>
      <c r="D26" s="874"/>
      <c r="E26" s="874"/>
      <c r="F26" s="874"/>
      <c r="G26" s="874"/>
      <c r="H26" s="874"/>
      <c r="I26" s="874"/>
      <c r="J26" s="874"/>
      <c r="K26" s="874"/>
      <c r="L26" s="874"/>
      <c r="M26" s="874"/>
      <c r="N26" s="874"/>
      <c r="O26" s="874"/>
      <c r="P26" s="874"/>
      <c r="Q26" s="874"/>
      <c r="R26" s="874"/>
      <c r="S26" s="874"/>
      <c r="T26" s="874"/>
      <c r="U26" s="874"/>
      <c r="V26" s="151"/>
      <c r="W26" s="151"/>
      <c r="X26" s="151"/>
      <c r="Y26" s="151"/>
      <c r="Z26" s="151"/>
      <c r="AA26" s="151"/>
    </row>
    <row r="27" spans="1:31" ht="14.4">
      <c r="A27" s="874" t="s">
        <v>220</v>
      </c>
      <c r="B27" s="874"/>
      <c r="C27" s="874"/>
      <c r="D27" s="874"/>
      <c r="E27" s="874"/>
      <c r="F27" s="874"/>
      <c r="G27" s="874"/>
      <c r="H27" s="874"/>
      <c r="I27" s="874"/>
      <c r="J27" s="874"/>
      <c r="K27" s="874"/>
      <c r="L27" s="874"/>
      <c r="M27" s="874"/>
      <c r="N27" s="874"/>
      <c r="O27" s="874"/>
      <c r="P27" s="874"/>
      <c r="Q27" s="874"/>
      <c r="R27" s="874"/>
      <c r="S27" s="874"/>
      <c r="T27" s="874"/>
      <c r="U27" s="874"/>
      <c r="V27" s="151"/>
      <c r="W27" s="151"/>
      <c r="X27" s="151"/>
      <c r="Y27" s="151"/>
      <c r="Z27" s="151"/>
      <c r="AA27" s="151"/>
    </row>
    <row r="28" spans="1:31" ht="16.5" customHeight="1">
      <c r="A28" s="874"/>
      <c r="B28" s="874"/>
      <c r="C28" s="874"/>
      <c r="D28" s="874"/>
      <c r="E28" s="874"/>
      <c r="F28" s="874"/>
      <c r="G28" s="874"/>
      <c r="H28" s="874"/>
      <c r="I28" s="874"/>
      <c r="J28" s="874"/>
      <c r="K28" s="874"/>
      <c r="L28" s="874"/>
      <c r="M28" s="874"/>
      <c r="N28" s="874"/>
      <c r="O28" s="874"/>
      <c r="P28" s="874"/>
      <c r="Q28" s="874"/>
      <c r="R28" s="874"/>
      <c r="S28" s="874"/>
      <c r="T28" s="874"/>
      <c r="U28" s="874"/>
      <c r="V28" s="151"/>
      <c r="W28" s="151"/>
      <c r="X28" s="151"/>
      <c r="Y28" s="151"/>
      <c r="Z28" s="151"/>
      <c r="AA28" s="151"/>
    </row>
    <row r="29" spans="1:31" ht="16.5" customHeight="1">
      <c r="A29" s="874" t="s">
        <v>221</v>
      </c>
      <c r="B29" s="874"/>
      <c r="C29" s="874"/>
      <c r="D29" s="874"/>
      <c r="E29" s="874"/>
      <c r="F29" s="874"/>
      <c r="G29" s="874"/>
      <c r="H29" s="874"/>
      <c r="I29" s="874"/>
      <c r="J29" s="874"/>
      <c r="K29" s="874"/>
      <c r="L29" s="874"/>
      <c r="M29" s="874"/>
      <c r="N29" s="874"/>
      <c r="O29" s="874"/>
      <c r="P29" s="874"/>
      <c r="Q29" s="874"/>
      <c r="R29" s="874"/>
      <c r="S29" s="874"/>
      <c r="T29" s="874"/>
      <c r="U29" s="874"/>
      <c r="V29" s="151"/>
      <c r="W29" s="151"/>
      <c r="X29" s="151"/>
      <c r="Y29" s="151"/>
      <c r="Z29" s="151"/>
      <c r="AA29" s="151"/>
    </row>
    <row r="30" spans="1:31" ht="16.5" customHeight="1">
      <c r="A30" s="874"/>
      <c r="B30" s="874"/>
      <c r="C30" s="874"/>
      <c r="D30" s="874"/>
      <c r="E30" s="874"/>
      <c r="F30" s="874"/>
      <c r="G30" s="874"/>
      <c r="H30" s="874"/>
      <c r="I30" s="874"/>
      <c r="J30" s="874"/>
      <c r="K30" s="874"/>
      <c r="L30" s="874"/>
      <c r="M30" s="874"/>
      <c r="N30" s="874"/>
      <c r="O30" s="874"/>
      <c r="P30" s="874"/>
      <c r="Q30" s="874"/>
      <c r="R30" s="874"/>
      <c r="S30" s="874"/>
      <c r="T30" s="874"/>
      <c r="U30" s="874"/>
      <c r="V30" s="151"/>
      <c r="W30" s="151"/>
      <c r="X30" s="151"/>
      <c r="Y30" s="151"/>
      <c r="Z30" s="151"/>
      <c r="AA30" s="151"/>
    </row>
    <row r="31" spans="1:31" ht="24" customHeight="1">
      <c r="A31" s="874" t="s">
        <v>222</v>
      </c>
      <c r="B31" s="874"/>
      <c r="C31" s="874"/>
      <c r="D31" s="874"/>
      <c r="E31" s="874"/>
      <c r="F31" s="874"/>
      <c r="G31" s="874"/>
      <c r="H31" s="874"/>
      <c r="I31" s="874"/>
      <c r="J31" s="874"/>
      <c r="K31" s="874"/>
      <c r="L31" s="874"/>
      <c r="M31" s="874"/>
      <c r="N31" s="874"/>
      <c r="O31" s="874"/>
      <c r="P31" s="874"/>
      <c r="Q31" s="874"/>
      <c r="R31" s="874"/>
      <c r="S31" s="874"/>
      <c r="T31" s="874"/>
      <c r="U31" s="874"/>
      <c r="V31" s="151"/>
      <c r="W31" s="151"/>
      <c r="X31" s="151"/>
      <c r="Y31" s="151"/>
      <c r="Z31" s="151"/>
      <c r="AA31" s="151"/>
    </row>
    <row r="32" spans="1:31" ht="8.25" customHeight="1">
      <c r="A32" s="874"/>
      <c r="B32" s="874"/>
      <c r="C32" s="874"/>
      <c r="D32" s="874"/>
      <c r="E32" s="874"/>
      <c r="F32" s="874"/>
      <c r="G32" s="874"/>
      <c r="H32" s="874"/>
      <c r="I32" s="874"/>
      <c r="J32" s="874"/>
      <c r="K32" s="874"/>
      <c r="L32" s="874"/>
      <c r="M32" s="874"/>
      <c r="N32" s="874"/>
      <c r="O32" s="874"/>
      <c r="P32" s="874"/>
      <c r="Q32" s="874"/>
      <c r="R32" s="874"/>
      <c r="S32" s="874"/>
      <c r="T32" s="874"/>
      <c r="U32" s="874"/>
      <c r="V32" s="151"/>
      <c r="W32" s="151"/>
      <c r="X32" s="151"/>
      <c r="Y32" s="151"/>
      <c r="Z32" s="151"/>
      <c r="AA32" s="151"/>
    </row>
    <row r="33" spans="1:33" ht="21.45" customHeight="1">
      <c r="A33" s="151"/>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row>
    <row r="34" spans="1:33" ht="19.2" customHeight="1">
      <c r="A34" s="874" t="s">
        <v>223</v>
      </c>
      <c r="B34" s="874"/>
      <c r="C34" s="874"/>
      <c r="D34" s="874"/>
      <c r="E34" s="874"/>
      <c r="F34" s="874"/>
      <c r="G34" s="874"/>
      <c r="H34" s="874"/>
      <c r="I34" s="874"/>
      <c r="J34" s="874"/>
      <c r="K34" s="874"/>
      <c r="L34" s="874"/>
      <c r="M34" s="874"/>
      <c r="N34" s="874"/>
      <c r="O34" s="874"/>
      <c r="P34" s="874"/>
      <c r="Q34" s="874"/>
      <c r="R34" s="874"/>
      <c r="S34" s="874"/>
      <c r="T34" s="151"/>
      <c r="U34" s="151"/>
      <c r="V34" s="151"/>
      <c r="W34" s="151"/>
      <c r="X34" s="151"/>
      <c r="Y34" s="151"/>
      <c r="Z34" s="151"/>
      <c r="AA34" s="151"/>
    </row>
    <row r="35" spans="1:33" ht="14.4">
      <c r="A35" s="874"/>
      <c r="B35" s="874"/>
      <c r="C35" s="874"/>
      <c r="D35" s="874"/>
      <c r="E35" s="874"/>
      <c r="F35" s="874"/>
      <c r="G35" s="874"/>
      <c r="H35" s="874"/>
      <c r="I35" s="874"/>
      <c r="J35" s="874"/>
      <c r="K35" s="874"/>
      <c r="L35" s="874"/>
      <c r="M35" s="874"/>
      <c r="N35" s="874"/>
      <c r="O35" s="874"/>
      <c r="P35" s="874"/>
      <c r="Q35" s="874"/>
      <c r="R35" s="874"/>
      <c r="S35" s="874"/>
      <c r="V35" s="24"/>
      <c r="W35" s="24"/>
      <c r="X35" s="24"/>
      <c r="Y35" s="24"/>
      <c r="Z35" s="24"/>
      <c r="AA35" s="24"/>
    </row>
    <row r="36" spans="1:33" ht="14.4">
      <c r="A36" s="894" t="s">
        <v>224</v>
      </c>
      <c r="B36" s="894"/>
      <c r="C36" s="894"/>
      <c r="D36" s="894"/>
      <c r="E36" s="894"/>
      <c r="F36" s="894"/>
      <c r="G36" s="894"/>
      <c r="H36" s="894"/>
      <c r="I36" s="894"/>
      <c r="J36" s="894"/>
      <c r="K36" s="894"/>
      <c r="L36" s="894"/>
      <c r="M36" s="894"/>
      <c r="N36" s="894"/>
      <c r="O36" s="894"/>
      <c r="P36" s="894"/>
      <c r="Q36" s="894"/>
      <c r="R36" s="894"/>
      <c r="S36" s="894"/>
      <c r="T36" s="613"/>
      <c r="U36" s="613"/>
      <c r="V36" s="614"/>
      <c r="W36" s="614"/>
      <c r="X36" s="614"/>
      <c r="Y36" s="614"/>
      <c r="Z36" s="614"/>
      <c r="AA36" s="614"/>
      <c r="AB36" s="614"/>
      <c r="AC36" s="614"/>
      <c r="AD36" s="614"/>
      <c r="AE36" s="614"/>
      <c r="AF36" s="613"/>
      <c r="AG36" s="613"/>
    </row>
    <row r="37" spans="1:33" ht="14.4">
      <c r="A37" s="894"/>
      <c r="B37" s="894"/>
      <c r="C37" s="894"/>
      <c r="D37" s="894"/>
      <c r="E37" s="894"/>
      <c r="F37" s="894"/>
      <c r="G37" s="894"/>
      <c r="H37" s="894"/>
      <c r="I37" s="894"/>
      <c r="J37" s="894"/>
      <c r="K37" s="894"/>
      <c r="L37" s="894"/>
      <c r="M37" s="894"/>
      <c r="N37" s="894"/>
      <c r="O37" s="894"/>
      <c r="P37" s="894"/>
      <c r="Q37" s="894"/>
      <c r="R37" s="894"/>
      <c r="S37" s="894"/>
      <c r="T37" s="613"/>
      <c r="U37" s="613"/>
      <c r="V37" s="614"/>
      <c r="W37" s="614"/>
      <c r="X37" s="614"/>
      <c r="Y37" s="614"/>
      <c r="Z37" s="614"/>
      <c r="AA37" s="614"/>
      <c r="AB37" s="614"/>
      <c r="AC37" s="614"/>
      <c r="AD37" s="614"/>
      <c r="AE37" s="614"/>
      <c r="AF37" s="613"/>
      <c r="AG37" s="613"/>
    </row>
    <row r="38" spans="1:33" ht="14.4">
      <c r="A38" s="874" t="s">
        <v>767</v>
      </c>
      <c r="B38" s="874"/>
      <c r="C38" s="874"/>
      <c r="D38" s="874"/>
      <c r="E38" s="874"/>
      <c r="F38" s="874"/>
      <c r="G38" s="874"/>
      <c r="H38" s="874"/>
      <c r="I38" s="874"/>
      <c r="J38" s="874"/>
      <c r="K38" s="874"/>
      <c r="L38" s="874"/>
      <c r="M38" s="874"/>
      <c r="N38" s="874"/>
      <c r="O38" s="874"/>
      <c r="P38" s="874"/>
      <c r="Q38" s="874"/>
      <c r="R38" s="874"/>
      <c r="S38" s="874"/>
      <c r="T38" s="613"/>
      <c r="U38" s="613"/>
      <c r="V38" s="614"/>
      <c r="W38" s="614"/>
      <c r="X38" s="614"/>
      <c r="Y38" s="614"/>
      <c r="Z38" s="614"/>
      <c r="AA38" s="614"/>
      <c r="AB38" s="614"/>
      <c r="AC38" s="614"/>
      <c r="AD38" s="614"/>
      <c r="AE38" s="614"/>
      <c r="AF38" s="613"/>
      <c r="AG38" s="613"/>
    </row>
    <row r="39" spans="1:33" ht="14.4">
      <c r="A39" s="874"/>
      <c r="B39" s="874"/>
      <c r="C39" s="874"/>
      <c r="D39" s="874"/>
      <c r="E39" s="874"/>
      <c r="F39" s="874"/>
      <c r="G39" s="874"/>
      <c r="H39" s="874"/>
      <c r="I39" s="874"/>
      <c r="J39" s="874"/>
      <c r="K39" s="874"/>
      <c r="L39" s="874"/>
      <c r="M39" s="874"/>
      <c r="N39" s="874"/>
      <c r="O39" s="874"/>
      <c r="P39" s="874"/>
      <c r="Q39" s="874"/>
      <c r="R39" s="874"/>
      <c r="S39" s="874"/>
      <c r="V39" s="24"/>
      <c r="W39" s="24"/>
      <c r="X39" s="24"/>
      <c r="Y39" s="24"/>
      <c r="Z39" s="24"/>
      <c r="AA39" s="24"/>
    </row>
    <row r="40" spans="1:33" ht="14.4">
      <c r="A40" s="142" t="s">
        <v>768</v>
      </c>
      <c r="B40" s="28"/>
      <c r="C40" s="28"/>
      <c r="D40" s="28"/>
      <c r="E40" s="28"/>
      <c r="F40" s="28"/>
      <c r="G40" s="28"/>
      <c r="H40" s="28"/>
      <c r="I40" s="28"/>
      <c r="J40" s="28"/>
      <c r="K40" s="135"/>
      <c r="L40" s="135"/>
      <c r="M40" s="135"/>
      <c r="N40" s="135"/>
      <c r="O40" s="135"/>
      <c r="P40" s="135"/>
      <c r="S40" s="24"/>
      <c r="V40" s="24"/>
      <c r="W40" s="24"/>
      <c r="X40" s="24"/>
      <c r="Y40" s="24"/>
      <c r="Z40" s="24"/>
      <c r="AA40" s="24"/>
    </row>
    <row r="41" spans="1:33" ht="14.4">
      <c r="A41" s="24"/>
      <c r="B41" s="24"/>
      <c r="C41" s="24"/>
      <c r="D41" s="24"/>
      <c r="E41" s="24"/>
      <c r="F41" s="24"/>
      <c r="G41" s="24"/>
      <c r="H41" s="24"/>
      <c r="I41" s="24"/>
      <c r="J41" s="24"/>
      <c r="K41" s="24"/>
      <c r="L41" s="24"/>
      <c r="M41" s="24"/>
      <c r="N41" s="24"/>
      <c r="O41" s="24"/>
      <c r="P41" s="24"/>
      <c r="Q41" s="24"/>
      <c r="R41" s="24"/>
      <c r="S41" s="24"/>
      <c r="V41" s="24"/>
      <c r="W41" s="24"/>
      <c r="X41" s="24"/>
      <c r="Y41" s="24"/>
      <c r="Z41" s="24"/>
      <c r="AA41" s="24"/>
    </row>
    <row r="42" spans="1:33" ht="14.4">
      <c r="A42" s="24"/>
      <c r="B42" s="24"/>
      <c r="C42" s="24"/>
      <c r="D42" s="24"/>
      <c r="E42" s="24"/>
      <c r="F42" s="24"/>
      <c r="G42" s="24"/>
      <c r="H42" s="24"/>
      <c r="I42" s="24"/>
      <c r="J42" s="24"/>
      <c r="K42" s="24"/>
      <c r="L42" s="24"/>
      <c r="M42" s="24"/>
      <c r="N42" s="24"/>
      <c r="O42" s="24"/>
      <c r="P42" s="24"/>
      <c r="Q42" s="24"/>
      <c r="R42" s="24"/>
      <c r="S42" s="24"/>
      <c r="V42" s="24"/>
      <c r="W42" s="24"/>
      <c r="X42" s="24"/>
      <c r="Y42" s="24"/>
      <c r="Z42" s="24"/>
      <c r="AA42" s="24"/>
    </row>
    <row r="43" spans="1:33" ht="14.4">
      <c r="A43" s="24"/>
      <c r="B43" s="24"/>
      <c r="C43" s="24"/>
      <c r="D43" s="24"/>
      <c r="E43" s="24"/>
      <c r="F43" s="24"/>
      <c r="G43" s="24"/>
      <c r="H43" s="24"/>
      <c r="I43" s="24"/>
      <c r="J43" s="24"/>
      <c r="K43" s="24"/>
      <c r="L43" s="24"/>
      <c r="M43" s="24"/>
      <c r="N43" s="24"/>
      <c r="O43" s="24"/>
      <c r="P43" s="24"/>
      <c r="Q43" s="24"/>
      <c r="R43" s="24"/>
      <c r="S43" s="24"/>
      <c r="V43" s="24"/>
      <c r="W43" s="24"/>
      <c r="X43" s="24"/>
      <c r="Y43" s="24"/>
      <c r="Z43" s="24"/>
      <c r="AA43" s="24"/>
    </row>
    <row r="44" spans="1:33" ht="14.4">
      <c r="A44" s="24"/>
      <c r="B44" s="24"/>
      <c r="C44" s="24"/>
      <c r="D44" s="24"/>
      <c r="E44" s="24"/>
      <c r="F44" s="24"/>
      <c r="G44" s="24"/>
      <c r="H44" s="24"/>
      <c r="I44" s="24"/>
      <c r="J44" s="24"/>
      <c r="K44" s="24"/>
      <c r="L44" s="24"/>
      <c r="M44" s="24"/>
      <c r="N44" s="24"/>
      <c r="O44" s="24"/>
      <c r="P44" s="24"/>
      <c r="Q44" s="24"/>
      <c r="R44" s="24"/>
      <c r="S44" s="24"/>
      <c r="V44" s="24"/>
      <c r="W44" s="24"/>
      <c r="X44" s="24"/>
      <c r="Y44" s="24"/>
      <c r="Z44" s="24"/>
      <c r="AA44" s="24"/>
    </row>
    <row r="45" spans="1:33" ht="14.4">
      <c r="A45" s="24"/>
      <c r="B45" s="24"/>
      <c r="C45" s="24"/>
      <c r="D45" s="24"/>
      <c r="E45" s="24"/>
      <c r="F45" s="24"/>
      <c r="G45" s="24"/>
      <c r="H45" s="24"/>
      <c r="I45" s="24"/>
      <c r="J45" s="24"/>
      <c r="K45" s="24"/>
      <c r="L45" s="24"/>
      <c r="M45" s="24"/>
      <c r="N45" s="24"/>
      <c r="O45" s="24"/>
      <c r="P45" s="24"/>
      <c r="Q45" s="24"/>
      <c r="R45" s="24"/>
      <c r="S45" s="24"/>
      <c r="V45" s="24"/>
      <c r="W45" s="24"/>
      <c r="X45" s="24"/>
      <c r="Y45" s="24"/>
      <c r="Z45" s="24"/>
      <c r="AA45" s="24"/>
    </row>
    <row r="46" spans="1:33" ht="14.4">
      <c r="A46" s="24"/>
      <c r="B46" s="24"/>
      <c r="C46" s="24"/>
      <c r="D46" s="24"/>
      <c r="E46" s="24"/>
      <c r="F46" s="24"/>
      <c r="G46" s="24"/>
      <c r="H46" s="24"/>
      <c r="I46" s="24"/>
      <c r="J46" s="24"/>
      <c r="K46" s="24"/>
      <c r="L46" s="24"/>
      <c r="M46" s="24"/>
      <c r="N46" s="24"/>
      <c r="O46" s="24"/>
      <c r="P46" s="24"/>
      <c r="Q46" s="24"/>
      <c r="R46" s="24"/>
      <c r="S46" s="24"/>
      <c r="V46" s="24"/>
      <c r="W46" s="24"/>
      <c r="X46" s="24"/>
      <c r="Y46" s="24"/>
      <c r="Z46" s="24"/>
      <c r="AA46" s="24"/>
    </row>
  </sheetData>
  <mergeCells count="24">
    <mergeCell ref="AB3:AC3"/>
    <mergeCell ref="AD3:AE3"/>
    <mergeCell ref="A36:S37"/>
    <mergeCell ref="A34:S35"/>
    <mergeCell ref="V3:W3"/>
    <mergeCell ref="X3:Y3"/>
    <mergeCell ref="Z3:AA3"/>
    <mergeCell ref="A25:U26"/>
    <mergeCell ref="A27:U28"/>
    <mergeCell ref="A29:U30"/>
    <mergeCell ref="A31:U32"/>
    <mergeCell ref="P3:Q3"/>
    <mergeCell ref="R3:S3"/>
    <mergeCell ref="T3:U3"/>
    <mergeCell ref="A23:U24"/>
    <mergeCell ref="A3:A4"/>
    <mergeCell ref="L3:M3"/>
    <mergeCell ref="N3:O3"/>
    <mergeCell ref="A38:S39"/>
    <mergeCell ref="B3:C3"/>
    <mergeCell ref="D3:E3"/>
    <mergeCell ref="F3:G3"/>
    <mergeCell ref="H3:I3"/>
    <mergeCell ref="J3:K3"/>
  </mergeCells>
  <hyperlinks>
    <hyperlink ref="AH3" location="'TC1'!A1" display="Back to Content Page" xr:uid="{F1810200-8690-497A-BF84-24FD8D7F01B5}"/>
  </hyperlinks>
  <pageMargins left="0.7" right="0.7" top="0.75" bottom="0.75" header="0.3" footer="0.3"/>
  <pageSetup paperSize="9" scale="66"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Y46"/>
  <sheetViews>
    <sheetView topLeftCell="J1" workbookViewId="0">
      <selection activeCell="S3" sqref="S3"/>
    </sheetView>
  </sheetViews>
  <sheetFormatPr defaultColWidth="9.21875" defaultRowHeight="14.4"/>
  <cols>
    <col min="1" max="1" width="33.77734375" customWidth="1"/>
    <col min="2" max="14" width="12.5546875" customWidth="1"/>
  </cols>
  <sheetData>
    <row r="1" spans="1:25">
      <c r="A1" s="29" t="s">
        <v>771</v>
      </c>
      <c r="B1" s="24"/>
      <c r="C1" s="24"/>
      <c r="D1" s="24"/>
      <c r="E1" s="24"/>
      <c r="F1" s="24"/>
      <c r="G1" s="24"/>
      <c r="H1" s="24"/>
      <c r="I1" s="24"/>
      <c r="J1" s="24"/>
    </row>
    <row r="2" spans="1:25" ht="15" thickBot="1">
      <c r="A2" s="24"/>
      <c r="B2" s="24"/>
      <c r="C2" s="24"/>
      <c r="D2" s="24"/>
      <c r="E2" s="24"/>
      <c r="F2" s="24"/>
      <c r="G2" s="24"/>
      <c r="H2" s="24"/>
      <c r="I2" s="24"/>
      <c r="J2" s="24"/>
    </row>
    <row r="3" spans="1:25">
      <c r="A3" s="877" t="s">
        <v>187</v>
      </c>
      <c r="B3" s="901" t="s">
        <v>225</v>
      </c>
      <c r="C3" s="902"/>
      <c r="D3" s="902"/>
      <c r="E3" s="902"/>
      <c r="F3" s="902"/>
      <c r="G3" s="902"/>
      <c r="H3" s="902"/>
      <c r="I3" s="902"/>
      <c r="J3" s="902"/>
      <c r="K3" s="902"/>
      <c r="L3" s="902"/>
      <c r="M3" s="902"/>
      <c r="N3" s="902"/>
      <c r="O3" s="902"/>
      <c r="P3" s="903"/>
      <c r="S3" s="856" t="s">
        <v>166</v>
      </c>
    </row>
    <row r="4" spans="1:25">
      <c r="A4" s="878"/>
      <c r="B4" s="91">
        <v>2010</v>
      </c>
      <c r="C4" s="92">
        <v>2011</v>
      </c>
      <c r="D4" s="91">
        <v>2012</v>
      </c>
      <c r="E4" s="91">
        <v>2013</v>
      </c>
      <c r="F4" s="91">
        <v>2014</v>
      </c>
      <c r="G4" s="91">
        <v>2015</v>
      </c>
      <c r="H4" s="91">
        <v>2016</v>
      </c>
      <c r="I4" s="91">
        <v>2017</v>
      </c>
      <c r="J4" s="91">
        <v>2018</v>
      </c>
      <c r="K4" s="91">
        <v>2019</v>
      </c>
      <c r="L4" s="91">
        <v>2020</v>
      </c>
      <c r="M4" s="91">
        <v>2021</v>
      </c>
      <c r="N4" s="91">
        <v>2022</v>
      </c>
      <c r="O4" s="91">
        <v>2023</v>
      </c>
      <c r="P4" s="183">
        <v>2024</v>
      </c>
      <c r="S4" s="48"/>
    </row>
    <row r="5" spans="1:25">
      <c r="A5" s="163" t="s">
        <v>167</v>
      </c>
      <c r="B5" s="106">
        <v>46.326999999999998</v>
      </c>
      <c r="C5" s="106">
        <v>45.566000000000003</v>
      </c>
      <c r="D5" s="106">
        <v>44.819000000000003</v>
      </c>
      <c r="E5" s="106">
        <v>45.984999999999999</v>
      </c>
      <c r="F5" s="106">
        <v>36.700000000000003</v>
      </c>
      <c r="G5" s="106">
        <v>36.9</v>
      </c>
      <c r="H5" s="108">
        <v>37</v>
      </c>
      <c r="I5" s="108">
        <v>37.200000000000003</v>
      </c>
      <c r="J5" s="107">
        <v>37.299999999999997</v>
      </c>
      <c r="K5" s="107">
        <v>37.5</v>
      </c>
      <c r="L5" s="107">
        <v>37</v>
      </c>
      <c r="M5" s="108">
        <v>36.5</v>
      </c>
      <c r="N5" s="109">
        <v>36.1</v>
      </c>
      <c r="O5" s="109">
        <v>35.700000000000003</v>
      </c>
      <c r="P5" s="168">
        <v>35.4</v>
      </c>
      <c r="S5" s="5"/>
      <c r="T5" s="4"/>
      <c r="U5" s="4"/>
      <c r="V5" s="4"/>
      <c r="W5" s="4"/>
      <c r="X5" s="4"/>
      <c r="Y5" s="4"/>
    </row>
    <row r="6" spans="1:25">
      <c r="A6" s="163" t="s">
        <v>168</v>
      </c>
      <c r="B6" s="106">
        <v>24.298999999999999</v>
      </c>
      <c r="C6" s="106">
        <v>25.8</v>
      </c>
      <c r="D6" s="106">
        <v>25.8</v>
      </c>
      <c r="E6" s="106">
        <v>25.9</v>
      </c>
      <c r="F6" s="106">
        <v>24.6</v>
      </c>
      <c r="G6" s="106">
        <v>22.8</v>
      </c>
      <c r="H6" s="106">
        <v>25.943000000000001</v>
      </c>
      <c r="I6" s="108">
        <v>25.396000000000001</v>
      </c>
      <c r="J6" s="108">
        <v>25.396000000000001</v>
      </c>
      <c r="K6" s="107">
        <v>25.396000000000001</v>
      </c>
      <c r="L6" s="109">
        <v>24.195</v>
      </c>
      <c r="M6" s="109">
        <v>23.576000000000001</v>
      </c>
      <c r="N6" s="109">
        <v>23.036000000000001</v>
      </c>
      <c r="O6" s="109">
        <v>24.713000000000001</v>
      </c>
      <c r="P6" s="168"/>
      <c r="S6" s="5"/>
      <c r="T6" s="4"/>
      <c r="U6" s="4"/>
      <c r="V6" s="4"/>
      <c r="W6" s="4"/>
      <c r="X6" s="4"/>
      <c r="Y6" s="4"/>
    </row>
    <row r="7" spans="1:25">
      <c r="A7" s="163" t="s">
        <v>188</v>
      </c>
      <c r="B7" s="108">
        <v>35.209000000000003</v>
      </c>
      <c r="C7" s="108">
        <v>34.914999999999999</v>
      </c>
      <c r="D7" s="108">
        <v>34.578000000000003</v>
      </c>
      <c r="E7" s="108">
        <v>34.198999999999998</v>
      </c>
      <c r="F7" s="108">
        <v>33.780999999999999</v>
      </c>
      <c r="G7" s="108">
        <v>33.328000000000003</v>
      </c>
      <c r="H7" s="108">
        <v>32.851999999999997</v>
      </c>
      <c r="I7" s="108">
        <v>31.8</v>
      </c>
      <c r="J7" s="107">
        <v>31.1</v>
      </c>
      <c r="K7" s="108">
        <v>30.8</v>
      </c>
      <c r="L7" s="108">
        <v>30.5</v>
      </c>
      <c r="M7" s="108">
        <v>30.2</v>
      </c>
      <c r="N7" s="109">
        <v>28.887</v>
      </c>
      <c r="O7" s="109">
        <v>28.652999999999999</v>
      </c>
      <c r="P7" s="168"/>
      <c r="Q7" s="48"/>
      <c r="S7" s="5"/>
      <c r="T7" s="4"/>
      <c r="U7" s="4"/>
      <c r="V7" s="4"/>
      <c r="W7" s="4"/>
      <c r="X7" s="4"/>
      <c r="Y7" s="4"/>
    </row>
    <row r="8" spans="1:25">
      <c r="A8" s="163" t="s">
        <v>189</v>
      </c>
      <c r="B8" s="106">
        <v>44.017000000000003</v>
      </c>
      <c r="C8" s="106">
        <v>43.585000000000001</v>
      </c>
      <c r="D8" s="106">
        <v>43.15</v>
      </c>
      <c r="E8" s="106">
        <v>42.393999999999998</v>
      </c>
      <c r="F8" s="106">
        <v>41.96</v>
      </c>
      <c r="G8" s="106">
        <v>42.808</v>
      </c>
      <c r="H8" s="108">
        <v>42.277999999999999</v>
      </c>
      <c r="I8" s="108">
        <v>41.731999999999999</v>
      </c>
      <c r="J8" s="109">
        <v>42.988999999999997</v>
      </c>
      <c r="K8" s="109">
        <v>42.655999999999999</v>
      </c>
      <c r="L8" s="109">
        <v>42.311</v>
      </c>
      <c r="M8" s="109">
        <v>42.048999999999999</v>
      </c>
      <c r="N8" s="109">
        <v>41.737000000000002</v>
      </c>
      <c r="O8" s="109">
        <v>41.305</v>
      </c>
      <c r="P8" s="168"/>
      <c r="S8" s="5"/>
      <c r="T8" s="4"/>
      <c r="U8" s="4"/>
      <c r="V8" s="4"/>
      <c r="W8" s="4"/>
      <c r="X8" s="4"/>
      <c r="Y8" s="4"/>
    </row>
    <row r="9" spans="1:25">
      <c r="A9" s="163" t="s">
        <v>172</v>
      </c>
      <c r="B9" s="106">
        <v>31.29</v>
      </c>
      <c r="C9" s="106">
        <v>31.3</v>
      </c>
      <c r="D9" s="106">
        <v>31.27</v>
      </c>
      <c r="E9" s="106">
        <v>31.19</v>
      </c>
      <c r="F9" s="106">
        <v>31.1</v>
      </c>
      <c r="G9" s="106">
        <v>30.88</v>
      </c>
      <c r="H9" s="109">
        <v>30.66</v>
      </c>
      <c r="I9" s="109">
        <v>26.773</v>
      </c>
      <c r="J9" s="109">
        <v>25.718</v>
      </c>
      <c r="K9" s="109">
        <v>25.117999999999999</v>
      </c>
      <c r="L9" s="109">
        <v>24.614999999999998</v>
      </c>
      <c r="M9" s="109">
        <v>24.134</v>
      </c>
      <c r="N9" s="109">
        <v>23.641999999999999</v>
      </c>
      <c r="O9" s="109">
        <v>24.073</v>
      </c>
      <c r="P9" s="168"/>
      <c r="S9" s="5"/>
      <c r="T9" s="4"/>
      <c r="U9" s="4"/>
      <c r="V9" s="4"/>
      <c r="W9" s="4"/>
      <c r="X9" s="4"/>
      <c r="Y9" s="4"/>
    </row>
    <row r="10" spans="1:25">
      <c r="A10" s="163" t="s">
        <v>173</v>
      </c>
      <c r="B10" s="109">
        <v>30.5</v>
      </c>
      <c r="C10" s="109">
        <v>32.799999999999997</v>
      </c>
      <c r="D10" s="109">
        <v>30.24</v>
      </c>
      <c r="E10" s="109">
        <v>30.03</v>
      </c>
      <c r="F10" s="109">
        <v>29.7</v>
      </c>
      <c r="G10" s="109">
        <v>29.45</v>
      </c>
      <c r="H10" s="109">
        <v>25.7</v>
      </c>
      <c r="I10" s="109">
        <v>27.17</v>
      </c>
      <c r="J10" s="109">
        <v>27.262</v>
      </c>
      <c r="K10" s="109">
        <v>26.838999999999999</v>
      </c>
      <c r="L10" s="109">
        <v>26.378</v>
      </c>
      <c r="M10" s="109">
        <v>26.106999999999999</v>
      </c>
      <c r="N10" s="109">
        <v>25.777999999999999</v>
      </c>
      <c r="O10" s="109">
        <v>18.600000000000001</v>
      </c>
      <c r="P10" s="168">
        <v>18.600000000000001</v>
      </c>
      <c r="S10" s="5"/>
      <c r="T10" s="4"/>
      <c r="U10" s="4"/>
      <c r="V10" s="4"/>
      <c r="W10" s="4"/>
      <c r="X10" s="4"/>
      <c r="Y10" s="4"/>
    </row>
    <row r="11" spans="1:25">
      <c r="A11" s="163" t="s">
        <v>174</v>
      </c>
      <c r="B11" s="106">
        <v>35.46</v>
      </c>
      <c r="C11" s="106">
        <v>35.174999999999997</v>
      </c>
      <c r="D11" s="106">
        <v>34.915999999999997</v>
      </c>
      <c r="E11" s="106">
        <v>34.686</v>
      </c>
      <c r="F11" s="106">
        <v>34.456000000000003</v>
      </c>
      <c r="G11" s="108">
        <v>33.392000000000003</v>
      </c>
      <c r="H11" s="108">
        <v>33.137999999999998</v>
      </c>
      <c r="I11" s="108">
        <v>32.896999999999998</v>
      </c>
      <c r="J11" s="109">
        <v>37.4</v>
      </c>
      <c r="K11" s="108">
        <v>36.1</v>
      </c>
      <c r="L11" s="108">
        <v>35.9</v>
      </c>
      <c r="M11" s="108">
        <v>35.700000000000003</v>
      </c>
      <c r="N11" s="109">
        <v>35.4</v>
      </c>
      <c r="O11" s="109">
        <v>35.130000000000003</v>
      </c>
      <c r="P11" s="168">
        <v>34.81</v>
      </c>
      <c r="S11" s="5"/>
      <c r="T11" s="4"/>
      <c r="U11" s="4"/>
      <c r="V11" s="4"/>
      <c r="W11" s="4"/>
      <c r="X11" s="4"/>
      <c r="Y11" s="4"/>
    </row>
    <row r="12" spans="1:25">
      <c r="A12" s="163" t="s">
        <v>175</v>
      </c>
      <c r="B12" s="106">
        <v>45.2</v>
      </c>
      <c r="C12" s="106">
        <v>44.6</v>
      </c>
      <c r="D12" s="106">
        <v>44.1</v>
      </c>
      <c r="E12" s="106">
        <v>43.7</v>
      </c>
      <c r="F12" s="106">
        <v>43.2</v>
      </c>
      <c r="G12" s="106">
        <v>42.8</v>
      </c>
      <c r="H12" s="106">
        <v>42.4</v>
      </c>
      <c r="I12" s="108"/>
      <c r="J12" s="320">
        <v>34.6</v>
      </c>
      <c r="K12" s="793">
        <v>34</v>
      </c>
      <c r="L12" s="320">
        <v>33.299999999999997</v>
      </c>
      <c r="M12" s="320">
        <v>32.799999999999997</v>
      </c>
      <c r="N12" s="320">
        <v>32.299999999999997</v>
      </c>
      <c r="O12" s="320">
        <v>31.8</v>
      </c>
      <c r="P12" s="433">
        <v>31.3</v>
      </c>
      <c r="S12" s="5"/>
      <c r="T12" s="4"/>
      <c r="U12" s="4"/>
      <c r="V12" s="4"/>
      <c r="W12" s="4"/>
      <c r="X12" s="4"/>
      <c r="Y12" s="4"/>
    </row>
    <row r="13" spans="1:25">
      <c r="A13" s="163" t="s">
        <v>176</v>
      </c>
      <c r="B13" s="106">
        <v>12</v>
      </c>
      <c r="C13" s="106">
        <v>11.7</v>
      </c>
      <c r="D13" s="106">
        <v>11.6</v>
      </c>
      <c r="E13" s="106">
        <v>10.9</v>
      </c>
      <c r="F13" s="106">
        <v>10.7</v>
      </c>
      <c r="G13" s="109">
        <v>10.1</v>
      </c>
      <c r="H13" s="109">
        <v>10.4</v>
      </c>
      <c r="I13" s="109">
        <v>10.7</v>
      </c>
      <c r="J13" s="109">
        <v>10.3</v>
      </c>
      <c r="K13" s="108">
        <v>10.199999999999999</v>
      </c>
      <c r="L13" s="108">
        <v>10.7</v>
      </c>
      <c r="M13" s="108">
        <v>10.3</v>
      </c>
      <c r="N13" s="108">
        <v>9.6999999999999993</v>
      </c>
      <c r="O13" s="108">
        <v>10.3</v>
      </c>
      <c r="P13" s="794">
        <v>10.3</v>
      </c>
      <c r="S13" s="5"/>
      <c r="T13" s="4"/>
      <c r="U13" s="4"/>
      <c r="V13" s="4"/>
      <c r="W13" s="4"/>
      <c r="X13" s="4"/>
      <c r="Y13" s="4"/>
    </row>
    <row r="14" spans="1:25">
      <c r="A14" s="163" t="s">
        <v>177</v>
      </c>
      <c r="B14" s="109">
        <v>41.62</v>
      </c>
      <c r="C14" s="109">
        <v>41.38</v>
      </c>
      <c r="D14" s="109">
        <v>41.12</v>
      </c>
      <c r="E14" s="109">
        <v>40.520000000000003</v>
      </c>
      <c r="F14" s="109">
        <v>39.92</v>
      </c>
      <c r="G14" s="109">
        <v>39.33</v>
      </c>
      <c r="H14" s="109">
        <v>38.700000000000003</v>
      </c>
      <c r="I14" s="113">
        <v>38.60089</v>
      </c>
      <c r="J14" s="113">
        <v>38.274920000000002</v>
      </c>
      <c r="K14" s="113">
        <v>37.9236</v>
      </c>
      <c r="L14" s="113">
        <v>37.567399999999999</v>
      </c>
      <c r="M14" s="113">
        <v>37.237490000000001</v>
      </c>
      <c r="N14" s="113">
        <v>36.951790000000003</v>
      </c>
      <c r="O14" s="113">
        <v>36.700420000000001</v>
      </c>
      <c r="P14" s="203">
        <v>36.450429999999997</v>
      </c>
      <c r="S14" s="5"/>
      <c r="T14" s="4"/>
      <c r="U14" s="4"/>
      <c r="V14" s="4"/>
      <c r="W14" s="4"/>
      <c r="X14" s="4"/>
      <c r="Y14" s="4"/>
    </row>
    <row r="15" spans="1:25">
      <c r="A15" s="163" t="s">
        <v>178</v>
      </c>
      <c r="B15" s="106">
        <v>27.077000000000002</v>
      </c>
      <c r="C15" s="106">
        <v>26.707999999999998</v>
      </c>
      <c r="D15" s="106">
        <v>26.359000000000002</v>
      </c>
      <c r="E15" s="106">
        <v>30.741054767436246</v>
      </c>
      <c r="F15" s="106">
        <v>30.483123865562888</v>
      </c>
      <c r="G15" s="106">
        <v>29.904</v>
      </c>
      <c r="H15" s="108">
        <v>29.533999999999999</v>
      </c>
      <c r="I15" s="108">
        <v>29.105</v>
      </c>
      <c r="J15" s="108">
        <v>29</v>
      </c>
      <c r="K15" s="107">
        <v>28.5</v>
      </c>
      <c r="L15" s="107">
        <v>28</v>
      </c>
      <c r="M15" s="109">
        <v>27.439</v>
      </c>
      <c r="N15" s="109">
        <v>26.920999999999999</v>
      </c>
      <c r="O15" s="109">
        <v>25.89</v>
      </c>
      <c r="P15" s="168"/>
      <c r="S15" s="5"/>
      <c r="T15" s="4"/>
      <c r="U15" s="4"/>
      <c r="V15" s="4"/>
      <c r="W15" s="4"/>
      <c r="X15" s="4"/>
      <c r="Y15" s="4"/>
    </row>
    <row r="16" spans="1:25">
      <c r="A16" s="163" t="s">
        <v>179</v>
      </c>
      <c r="B16" s="106">
        <v>16.8</v>
      </c>
      <c r="C16" s="106">
        <v>18.600000000000001</v>
      </c>
      <c r="D16" s="106">
        <v>18.600000000000001</v>
      </c>
      <c r="E16" s="106">
        <v>17.399999999999999</v>
      </c>
      <c r="F16" s="106">
        <v>17</v>
      </c>
      <c r="G16" s="106">
        <v>17</v>
      </c>
      <c r="H16" s="109">
        <v>17.399999999999999</v>
      </c>
      <c r="I16" s="108">
        <v>17.2</v>
      </c>
      <c r="J16" s="109">
        <v>17.100000000000001</v>
      </c>
      <c r="K16" s="109">
        <v>16.399999999999999</v>
      </c>
      <c r="L16" s="109">
        <v>15.8</v>
      </c>
      <c r="M16" s="109">
        <v>16.8</v>
      </c>
      <c r="N16" s="109">
        <v>13.1</v>
      </c>
      <c r="O16" s="109">
        <v>13</v>
      </c>
      <c r="P16" s="168"/>
      <c r="S16" s="5"/>
      <c r="T16" s="4"/>
      <c r="U16" s="4"/>
      <c r="V16" s="4"/>
      <c r="W16" s="4"/>
      <c r="X16" s="4"/>
      <c r="Y16" s="4"/>
    </row>
    <row r="17" spans="1:25">
      <c r="A17" s="163" t="s">
        <v>180</v>
      </c>
      <c r="B17" s="109">
        <v>22.6</v>
      </c>
      <c r="C17" s="109">
        <v>22.5</v>
      </c>
      <c r="D17" s="109">
        <v>22.2</v>
      </c>
      <c r="E17" s="109">
        <v>21.5</v>
      </c>
      <c r="F17" s="109">
        <v>21.5</v>
      </c>
      <c r="G17" s="109">
        <v>20.3</v>
      </c>
      <c r="H17" s="109">
        <v>18.8</v>
      </c>
      <c r="I17" s="109">
        <v>18.7</v>
      </c>
      <c r="J17" s="109">
        <v>19.399999999999999</v>
      </c>
      <c r="K17" s="109">
        <v>19.5</v>
      </c>
      <c r="L17" s="109">
        <v>19.399999999999999</v>
      </c>
      <c r="M17" s="109">
        <v>19.100000000000001</v>
      </c>
      <c r="N17" s="109">
        <v>18.7</v>
      </c>
      <c r="O17" s="109">
        <v>18.3</v>
      </c>
      <c r="P17" s="168">
        <v>18</v>
      </c>
      <c r="S17" s="5"/>
      <c r="T17" s="4"/>
      <c r="U17" s="4"/>
      <c r="V17" s="4"/>
      <c r="W17" s="4"/>
      <c r="X17" s="4"/>
      <c r="Y17" s="4"/>
    </row>
    <row r="18" spans="1:25">
      <c r="A18" s="163" t="s">
        <v>190</v>
      </c>
      <c r="B18" s="106">
        <v>39.299999999999997</v>
      </c>
      <c r="C18" s="106">
        <v>38.4</v>
      </c>
      <c r="D18" s="106">
        <v>37.6</v>
      </c>
      <c r="E18" s="106">
        <v>39.200000000000003</v>
      </c>
      <c r="F18" s="109">
        <v>38.799999999999997</v>
      </c>
      <c r="G18" s="109">
        <v>38.4</v>
      </c>
      <c r="H18" s="109">
        <v>38</v>
      </c>
      <c r="I18" s="109">
        <v>37.6</v>
      </c>
      <c r="J18" s="109">
        <v>37.200000000000003</v>
      </c>
      <c r="K18" s="109">
        <v>36.700000000000003</v>
      </c>
      <c r="L18" s="109">
        <v>36.4</v>
      </c>
      <c r="M18" s="109">
        <v>36</v>
      </c>
      <c r="N18" s="109">
        <v>36.5</v>
      </c>
      <c r="O18" s="109">
        <v>35.799999999999997</v>
      </c>
      <c r="P18" s="168">
        <v>35</v>
      </c>
      <c r="S18" s="5"/>
      <c r="T18" s="4"/>
      <c r="U18" s="4"/>
      <c r="V18" s="4"/>
      <c r="W18" s="4"/>
      <c r="X18" s="4"/>
      <c r="Y18" s="4"/>
    </row>
    <row r="19" spans="1:25">
      <c r="A19" s="163" t="s">
        <v>182</v>
      </c>
      <c r="B19" s="106">
        <v>43.216999999999999</v>
      </c>
      <c r="C19" s="106">
        <v>43.119</v>
      </c>
      <c r="D19" s="106">
        <v>43.9</v>
      </c>
      <c r="E19" s="106">
        <v>43.4</v>
      </c>
      <c r="F19" s="106">
        <v>42.939724022294676</v>
      </c>
      <c r="G19" s="106">
        <v>42.4</v>
      </c>
      <c r="H19" s="109">
        <v>37.292000000000002</v>
      </c>
      <c r="I19" s="108">
        <v>36.698999999999998</v>
      </c>
      <c r="J19" s="109">
        <v>36.04</v>
      </c>
      <c r="K19" s="109">
        <v>35.462000000000003</v>
      </c>
      <c r="L19" s="109">
        <v>34.953000000000003</v>
      </c>
      <c r="M19" s="109">
        <v>34.511000000000003</v>
      </c>
      <c r="N19" s="109">
        <v>34.127000000000002</v>
      </c>
      <c r="O19" s="109">
        <v>33.081000000000003</v>
      </c>
      <c r="P19" s="168"/>
      <c r="S19" s="5"/>
      <c r="T19" s="4"/>
      <c r="U19" s="4"/>
      <c r="V19" s="4"/>
      <c r="W19" s="4"/>
      <c r="X19" s="4"/>
      <c r="Y19" s="4"/>
    </row>
    <row r="20" spans="1:25" ht="15" thickBot="1">
      <c r="A20" s="174" t="s">
        <v>183</v>
      </c>
      <c r="B20" s="175">
        <v>32.17</v>
      </c>
      <c r="C20" s="175">
        <v>31.905000000000001</v>
      </c>
      <c r="D20" s="175">
        <v>31.594000000000001</v>
      </c>
      <c r="E20" s="175">
        <v>35.715000000000003</v>
      </c>
      <c r="F20" s="175">
        <v>33.4</v>
      </c>
      <c r="G20" s="175">
        <v>32</v>
      </c>
      <c r="H20" s="169">
        <v>32.863999999999997</v>
      </c>
      <c r="I20" s="795">
        <v>29.8</v>
      </c>
      <c r="J20" s="169">
        <v>32.073999999999998</v>
      </c>
      <c r="K20" s="169">
        <v>31.518000000000001</v>
      </c>
      <c r="L20" s="169">
        <v>31.009</v>
      </c>
      <c r="M20" s="169">
        <v>30.536999999999999</v>
      </c>
      <c r="N20" s="796">
        <v>28.9</v>
      </c>
      <c r="O20" s="169">
        <v>30.41</v>
      </c>
      <c r="P20" s="170"/>
      <c r="S20" s="5"/>
      <c r="T20" s="4"/>
      <c r="U20" s="4"/>
      <c r="V20" s="4"/>
      <c r="W20" s="4"/>
      <c r="X20" s="4"/>
      <c r="Y20" s="4"/>
    </row>
    <row r="21" spans="1:25">
      <c r="A21" s="11"/>
      <c r="B21" s="11"/>
      <c r="C21" s="11"/>
      <c r="D21" s="11"/>
      <c r="E21" s="11"/>
      <c r="F21" s="11"/>
      <c r="G21" s="11"/>
      <c r="H21" s="11"/>
      <c r="I21" s="24"/>
      <c r="J21" s="24"/>
    </row>
    <row r="22" spans="1:25" ht="15" customHeight="1">
      <c r="A22" s="143" t="s">
        <v>192</v>
      </c>
      <c r="B22" s="79"/>
      <c r="C22" s="79"/>
      <c r="D22" s="79"/>
      <c r="E22" s="79"/>
      <c r="F22" s="79"/>
      <c r="G22" s="79"/>
      <c r="H22" s="24"/>
      <c r="I22" s="24"/>
      <c r="J22" s="24"/>
    </row>
    <row r="23" spans="1:25" ht="14.7" customHeight="1">
      <c r="A23" s="900" t="s">
        <v>226</v>
      </c>
      <c r="B23" s="900"/>
      <c r="C23" s="900"/>
      <c r="D23" s="900"/>
      <c r="E23" s="900"/>
      <c r="F23" s="900"/>
      <c r="G23" s="900"/>
      <c r="H23" s="900"/>
      <c r="I23" s="900"/>
      <c r="J23" s="900"/>
      <c r="K23" s="900"/>
      <c r="L23" s="438"/>
      <c r="M23" s="438"/>
      <c r="N23" s="438"/>
    </row>
    <row r="24" spans="1:25" s="129" customFormat="1" ht="14.7" customHeight="1">
      <c r="A24" s="900"/>
      <c r="B24" s="900"/>
      <c r="C24" s="900"/>
      <c r="D24" s="900"/>
      <c r="E24" s="900"/>
      <c r="F24" s="900"/>
      <c r="G24" s="900"/>
      <c r="H24" s="900"/>
      <c r="I24" s="900"/>
      <c r="J24" s="900"/>
      <c r="K24" s="900"/>
      <c r="L24" s="438"/>
      <c r="M24" s="438"/>
      <c r="N24" s="438"/>
    </row>
    <row r="25" spans="1:25" s="129" customFormat="1" ht="14.7" customHeight="1">
      <c r="A25" s="900"/>
      <c r="B25" s="900"/>
      <c r="C25" s="900"/>
      <c r="D25" s="900"/>
      <c r="E25" s="900"/>
      <c r="F25" s="900"/>
      <c r="G25" s="900"/>
      <c r="H25" s="900"/>
      <c r="I25" s="900"/>
      <c r="J25" s="900"/>
      <c r="K25" s="900"/>
      <c r="L25" s="438"/>
      <c r="M25" s="438"/>
      <c r="N25" s="438"/>
    </row>
    <row r="26" spans="1:25" ht="14.7" customHeight="1">
      <c r="A26" s="900"/>
      <c r="B26" s="900"/>
      <c r="C26" s="900"/>
      <c r="D26" s="900"/>
      <c r="E26" s="900"/>
      <c r="F26" s="900"/>
      <c r="G26" s="900"/>
      <c r="H26" s="900"/>
      <c r="I26" s="900"/>
      <c r="J26" s="900"/>
      <c r="K26" s="900"/>
      <c r="L26" s="438"/>
      <c r="M26" s="438"/>
      <c r="N26" s="438"/>
    </row>
    <row r="27" spans="1:25" ht="14.7" customHeight="1">
      <c r="A27" s="900"/>
      <c r="B27" s="900"/>
      <c r="C27" s="900"/>
      <c r="D27" s="900"/>
      <c r="E27" s="900"/>
      <c r="F27" s="900"/>
      <c r="G27" s="900"/>
      <c r="H27" s="900"/>
      <c r="I27" s="900"/>
      <c r="J27" s="900"/>
      <c r="K27" s="900"/>
      <c r="L27" s="438"/>
      <c r="M27" s="438"/>
      <c r="N27" s="438"/>
    </row>
    <row r="28" spans="1:25" ht="15" customHeight="1">
      <c r="A28" s="900"/>
      <c r="B28" s="900"/>
      <c r="C28" s="900"/>
      <c r="D28" s="900"/>
      <c r="E28" s="900"/>
      <c r="F28" s="900"/>
      <c r="G28" s="900"/>
      <c r="H28" s="900"/>
      <c r="I28" s="900"/>
      <c r="J28" s="900"/>
      <c r="K28" s="900"/>
      <c r="L28" s="438"/>
      <c r="M28" s="438"/>
      <c r="N28" s="438"/>
      <c r="O28" s="24"/>
      <c r="P28" s="24"/>
      <c r="Q28" s="28"/>
      <c r="R28" s="24"/>
      <c r="S28" s="24"/>
      <c r="T28" s="24"/>
      <c r="U28" s="24"/>
      <c r="V28" s="24"/>
    </row>
    <row r="29" spans="1:25" ht="15" customHeight="1">
      <c r="A29" s="899" t="s">
        <v>227</v>
      </c>
      <c r="B29" s="899"/>
      <c r="C29" s="899"/>
      <c r="D29" s="899"/>
      <c r="E29" s="899"/>
      <c r="F29" s="899"/>
      <c r="G29" s="899"/>
      <c r="H29" s="899"/>
      <c r="I29" s="899"/>
      <c r="J29" s="899"/>
      <c r="K29" s="899"/>
      <c r="L29" s="323"/>
      <c r="M29" s="323"/>
      <c r="N29" s="323"/>
      <c r="O29" s="24"/>
      <c r="P29" s="24"/>
      <c r="Q29" s="28"/>
      <c r="R29" s="24"/>
      <c r="S29" s="24"/>
      <c r="T29" s="24"/>
      <c r="U29" s="24"/>
      <c r="V29" s="24"/>
    </row>
    <row r="30" spans="1:25">
      <c r="A30" s="899"/>
      <c r="B30" s="899"/>
      <c r="C30" s="899"/>
      <c r="D30" s="899"/>
      <c r="E30" s="899"/>
      <c r="F30" s="899"/>
      <c r="G30" s="899"/>
      <c r="H30" s="899"/>
      <c r="I30" s="899"/>
      <c r="J30" s="899"/>
      <c r="K30" s="899"/>
      <c r="L30" s="323"/>
      <c r="M30" s="323"/>
      <c r="N30" s="323"/>
      <c r="O30" s="24"/>
      <c r="P30" s="24"/>
      <c r="Q30" s="28"/>
      <c r="R30" s="24"/>
      <c r="S30" s="24"/>
      <c r="T30" s="24"/>
      <c r="U30" s="24"/>
      <c r="V30" s="24"/>
    </row>
    <row r="31" spans="1:25" ht="15" customHeight="1">
      <c r="A31" s="899"/>
      <c r="B31" s="899"/>
      <c r="C31" s="899"/>
      <c r="D31" s="899"/>
      <c r="E31" s="899"/>
      <c r="F31" s="899"/>
      <c r="G31" s="899"/>
      <c r="H31" s="899"/>
      <c r="I31" s="899"/>
      <c r="J31" s="899"/>
      <c r="K31" s="899"/>
      <c r="L31" s="323"/>
      <c r="M31" s="323"/>
      <c r="N31" s="323"/>
      <c r="O31" s="24"/>
      <c r="P31" s="24"/>
      <c r="Q31" s="28"/>
      <c r="R31" s="24"/>
      <c r="S31" s="24"/>
      <c r="T31" s="24"/>
      <c r="U31" s="24"/>
      <c r="V31" s="24"/>
    </row>
    <row r="32" spans="1:25" ht="15" customHeight="1">
      <c r="A32" s="899" t="s">
        <v>228</v>
      </c>
      <c r="B32" s="899"/>
      <c r="C32" s="899"/>
      <c r="D32" s="899"/>
      <c r="E32" s="899"/>
      <c r="F32" s="899"/>
      <c r="G32" s="899"/>
      <c r="H32" s="899"/>
      <c r="I32" s="899"/>
      <c r="J32" s="899"/>
      <c r="K32" s="899"/>
      <c r="L32" s="323"/>
      <c r="M32" s="323"/>
      <c r="N32" s="323"/>
      <c r="O32" s="24"/>
      <c r="P32" s="24"/>
      <c r="Q32" s="28"/>
      <c r="R32" s="24"/>
      <c r="S32" s="24"/>
      <c r="T32" s="24"/>
      <c r="U32" s="24"/>
      <c r="V32" s="24"/>
    </row>
    <row r="33" spans="1:14" ht="14.7" customHeight="1">
      <c r="A33" s="899"/>
      <c r="B33" s="899"/>
      <c r="C33" s="899"/>
      <c r="D33" s="899"/>
      <c r="E33" s="899"/>
      <c r="F33" s="899"/>
      <c r="G33" s="899"/>
      <c r="H33" s="899"/>
      <c r="I33" s="899"/>
      <c r="J33" s="899"/>
      <c r="K33" s="899"/>
      <c r="L33" s="323"/>
      <c r="M33" s="323"/>
      <c r="N33" s="323"/>
    </row>
    <row r="34" spans="1:14" ht="15.75" customHeight="1">
      <c r="A34" s="899"/>
      <c r="B34" s="899"/>
      <c r="C34" s="899"/>
      <c r="D34" s="899"/>
      <c r="E34" s="899"/>
      <c r="F34" s="899"/>
      <c r="G34" s="899"/>
      <c r="H34" s="899"/>
      <c r="I34" s="899"/>
      <c r="J34" s="899"/>
      <c r="K34" s="899"/>
      <c r="L34" s="323"/>
      <c r="M34" s="323"/>
      <c r="N34" s="323"/>
    </row>
    <row r="35" spans="1:14" ht="15.75" customHeight="1">
      <c r="A35" s="899" t="s">
        <v>229</v>
      </c>
      <c r="B35" s="899"/>
      <c r="C35" s="899"/>
      <c r="D35" s="899"/>
      <c r="E35" s="899"/>
      <c r="F35" s="899"/>
      <c r="G35" s="899"/>
      <c r="H35" s="899"/>
      <c r="I35" s="899"/>
      <c r="J35" s="899"/>
      <c r="K35" s="899"/>
      <c r="L35" s="323"/>
      <c r="M35" s="323"/>
      <c r="N35" s="323"/>
    </row>
    <row r="36" spans="1:14" ht="15.75" customHeight="1">
      <c r="A36" s="899"/>
      <c r="B36" s="899"/>
      <c r="C36" s="899"/>
      <c r="D36" s="899"/>
      <c r="E36" s="899"/>
      <c r="F36" s="899"/>
      <c r="G36" s="899"/>
      <c r="H36" s="899"/>
      <c r="I36" s="899"/>
      <c r="J36" s="899"/>
      <c r="K36" s="899"/>
      <c r="L36" s="323"/>
      <c r="M36" s="323"/>
      <c r="N36" s="323"/>
    </row>
    <row r="37" spans="1:14" ht="21" customHeight="1">
      <c r="A37" s="899"/>
      <c r="B37" s="899"/>
      <c r="C37" s="899"/>
      <c r="D37" s="899"/>
      <c r="E37" s="899"/>
      <c r="F37" s="899"/>
      <c r="G37" s="899"/>
      <c r="H37" s="899"/>
      <c r="I37" s="899"/>
      <c r="J37" s="899"/>
      <c r="K37" s="899"/>
      <c r="L37" s="323"/>
      <c r="M37" s="323"/>
      <c r="N37" s="323"/>
    </row>
    <row r="38" spans="1:14" ht="21" customHeight="1">
      <c r="A38" s="899" t="s">
        <v>230</v>
      </c>
      <c r="B38" s="899"/>
      <c r="C38" s="899"/>
      <c r="D38" s="899"/>
      <c r="E38" s="899"/>
      <c r="F38" s="899"/>
      <c r="G38" s="899"/>
      <c r="H38" s="899"/>
      <c r="I38" s="899"/>
      <c r="J38" s="899"/>
      <c r="K38" s="899"/>
      <c r="L38" s="323"/>
      <c r="M38" s="323"/>
      <c r="N38" s="323"/>
    </row>
    <row r="39" spans="1:14" ht="21" customHeight="1">
      <c r="A39" s="323"/>
      <c r="B39" s="323"/>
      <c r="C39" s="323"/>
      <c r="D39" s="323"/>
      <c r="E39" s="323"/>
      <c r="F39" s="323"/>
      <c r="G39" s="323"/>
      <c r="H39" s="323"/>
      <c r="I39" s="323"/>
      <c r="J39" s="323"/>
      <c r="K39" s="323"/>
      <c r="L39" s="323"/>
      <c r="M39" s="323"/>
      <c r="N39" s="323"/>
    </row>
    <row r="40" spans="1:14" ht="32.700000000000003" customHeight="1">
      <c r="A40" s="899" t="s">
        <v>231</v>
      </c>
      <c r="B40" s="899"/>
      <c r="C40" s="899"/>
      <c r="D40" s="899"/>
      <c r="E40" s="899"/>
      <c r="F40" s="899"/>
      <c r="G40" s="899"/>
      <c r="H40" s="899"/>
      <c r="I40" s="899"/>
      <c r="J40" s="899"/>
      <c r="K40" s="899"/>
      <c r="L40" s="323"/>
      <c r="M40" s="323"/>
      <c r="N40" s="323"/>
    </row>
    <row r="41" spans="1:14" ht="21" customHeight="1">
      <c r="A41" s="323"/>
      <c r="B41" s="323"/>
      <c r="C41" s="323"/>
      <c r="D41" s="323"/>
      <c r="E41" s="323"/>
      <c r="F41" s="323"/>
      <c r="G41" s="323"/>
      <c r="H41" s="323"/>
      <c r="I41" s="323"/>
      <c r="J41" s="323"/>
      <c r="K41" s="323"/>
      <c r="L41" s="323"/>
      <c r="M41" s="323"/>
      <c r="N41" s="323"/>
    </row>
    <row r="42" spans="1:14">
      <c r="A42" s="898" t="s">
        <v>232</v>
      </c>
      <c r="B42" s="898"/>
      <c r="C42" s="898"/>
      <c r="D42" s="898"/>
      <c r="E42" s="898"/>
      <c r="F42" s="898"/>
      <c r="G42" s="898"/>
      <c r="H42" s="898"/>
      <c r="I42" s="898"/>
      <c r="J42" s="898"/>
      <c r="K42" s="898"/>
    </row>
    <row r="43" spans="1:14">
      <c r="A43" s="323"/>
      <c r="B43" s="323"/>
      <c r="C43" s="323"/>
      <c r="D43" s="323"/>
      <c r="E43" s="323"/>
      <c r="F43" s="323"/>
      <c r="G43" s="323"/>
      <c r="H43" s="323"/>
      <c r="I43" s="323"/>
      <c r="J43" s="323"/>
      <c r="K43" s="323"/>
    </row>
    <row r="44" spans="1:14">
      <c r="A44" s="897" t="s">
        <v>767</v>
      </c>
      <c r="B44" s="897"/>
      <c r="C44" s="897"/>
      <c r="D44" s="897"/>
      <c r="E44" s="897"/>
      <c r="F44" s="897"/>
      <c r="G44" s="897"/>
      <c r="H44" s="897"/>
      <c r="I44" s="897"/>
      <c r="J44" s="897"/>
      <c r="K44" s="897"/>
    </row>
    <row r="45" spans="1:14">
      <c r="A45" s="323"/>
      <c r="B45" s="323"/>
      <c r="C45" s="323"/>
      <c r="D45" s="323"/>
      <c r="E45" s="323"/>
      <c r="F45" s="323"/>
      <c r="G45" s="323"/>
      <c r="H45" s="323"/>
      <c r="I45" s="323"/>
      <c r="J45" s="323"/>
      <c r="K45" s="323"/>
    </row>
    <row r="46" spans="1:14">
      <c r="A46" s="142" t="s">
        <v>186</v>
      </c>
      <c r="B46" s="28"/>
      <c r="C46" s="28"/>
      <c r="D46" s="28"/>
      <c r="E46" s="28"/>
      <c r="F46" s="28"/>
      <c r="G46" s="28"/>
    </row>
  </sheetData>
  <mergeCells count="10">
    <mergeCell ref="A44:K44"/>
    <mergeCell ref="A42:K42"/>
    <mergeCell ref="A40:K40"/>
    <mergeCell ref="A38:K38"/>
    <mergeCell ref="A3:A4"/>
    <mergeCell ref="A23:K28"/>
    <mergeCell ref="A29:K31"/>
    <mergeCell ref="A32:K34"/>
    <mergeCell ref="A35:K37"/>
    <mergeCell ref="B3:P3"/>
  </mergeCells>
  <hyperlinks>
    <hyperlink ref="S3" location="'TC1'!A1" display="Back to Content Page" xr:uid="{581744B7-EA29-4379-A840-181093FFD17E}"/>
  </hyperlinks>
  <pageMargins left="0.7" right="0.7" top="0.75" bottom="0.75" header="0.3" footer="0.3"/>
  <pageSetup scale="72"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41"/>
  <sheetViews>
    <sheetView topLeftCell="G1" workbookViewId="0">
      <selection activeCell="S3" sqref="S3"/>
    </sheetView>
  </sheetViews>
  <sheetFormatPr defaultColWidth="9.21875" defaultRowHeight="14.4"/>
  <cols>
    <col min="1" max="1" width="33.77734375" customWidth="1"/>
    <col min="2" max="14" width="11.21875" customWidth="1"/>
  </cols>
  <sheetData>
    <row r="1" spans="1:19">
      <c r="A1" s="16" t="s">
        <v>772</v>
      </c>
      <c r="B1" s="24"/>
    </row>
    <row r="2" spans="1:19" ht="15" thickBot="1">
      <c r="A2" s="15" t="s">
        <v>76</v>
      </c>
      <c r="B2" s="24"/>
    </row>
    <row r="3" spans="1:19">
      <c r="A3" s="877" t="s">
        <v>187</v>
      </c>
      <c r="B3" s="901" t="s">
        <v>225</v>
      </c>
      <c r="C3" s="902"/>
      <c r="D3" s="902"/>
      <c r="E3" s="902"/>
      <c r="F3" s="902"/>
      <c r="G3" s="902"/>
      <c r="H3" s="902"/>
      <c r="I3" s="902"/>
      <c r="J3" s="902"/>
      <c r="K3" s="902"/>
      <c r="L3" s="902"/>
      <c r="M3" s="902"/>
      <c r="N3" s="902"/>
      <c r="O3" s="902"/>
      <c r="P3" s="903"/>
      <c r="S3" s="856" t="s">
        <v>166</v>
      </c>
    </row>
    <row r="4" spans="1:19">
      <c r="A4" s="878"/>
      <c r="B4" s="91">
        <v>2010</v>
      </c>
      <c r="C4" s="92">
        <v>2011</v>
      </c>
      <c r="D4" s="91">
        <v>2012</v>
      </c>
      <c r="E4" s="91">
        <v>2013</v>
      </c>
      <c r="F4" s="91">
        <v>2014</v>
      </c>
      <c r="G4" s="91">
        <v>2015</v>
      </c>
      <c r="H4" s="91">
        <v>2016</v>
      </c>
      <c r="I4" s="91">
        <v>2017</v>
      </c>
      <c r="J4" s="91">
        <v>2018</v>
      </c>
      <c r="K4" s="183">
        <v>2019</v>
      </c>
      <c r="L4" s="91">
        <v>2020</v>
      </c>
      <c r="M4" s="91">
        <v>2021</v>
      </c>
      <c r="N4" s="183">
        <v>2022</v>
      </c>
      <c r="O4" s="91">
        <v>2023</v>
      </c>
      <c r="P4" s="183">
        <v>2024</v>
      </c>
    </row>
    <row r="5" spans="1:19">
      <c r="A5" s="163" t="s">
        <v>167</v>
      </c>
      <c r="B5" s="509">
        <v>14.887</v>
      </c>
      <c r="C5" s="509">
        <v>14.547000000000001</v>
      </c>
      <c r="D5" s="509">
        <v>14.2</v>
      </c>
      <c r="E5" s="509">
        <v>14.021000000000001</v>
      </c>
      <c r="F5" s="509">
        <v>9.1999999999999993</v>
      </c>
      <c r="G5" s="509">
        <v>8.4</v>
      </c>
      <c r="H5" s="510">
        <v>8.1</v>
      </c>
      <c r="I5" s="512">
        <v>8</v>
      </c>
      <c r="J5" s="511">
        <v>7.8</v>
      </c>
      <c r="K5" s="511">
        <v>7.7</v>
      </c>
      <c r="L5" s="511">
        <v>7.6</v>
      </c>
      <c r="M5" s="510">
        <v>7.4</v>
      </c>
      <c r="N5" s="510">
        <v>7.3</v>
      </c>
      <c r="O5" s="512">
        <v>7.2</v>
      </c>
      <c r="P5" s="831">
        <v>7.1</v>
      </c>
      <c r="Q5" s="4"/>
      <c r="R5" s="4"/>
    </row>
    <row r="6" spans="1:19">
      <c r="A6" s="163" t="s">
        <v>168</v>
      </c>
      <c r="B6" s="106">
        <v>17.361000000000001</v>
      </c>
      <c r="C6" s="106">
        <v>13.7</v>
      </c>
      <c r="D6" s="106">
        <v>13.7</v>
      </c>
      <c r="E6" s="106">
        <v>13.5</v>
      </c>
      <c r="F6" s="106">
        <v>7.82</v>
      </c>
      <c r="G6" s="106">
        <v>7.89</v>
      </c>
      <c r="H6" s="106">
        <v>6</v>
      </c>
      <c r="I6" s="106">
        <v>5.8339999999999996</v>
      </c>
      <c r="J6" s="109">
        <v>6.9219999999999997</v>
      </c>
      <c r="K6" s="109">
        <v>6.9740000000000002</v>
      </c>
      <c r="L6" s="109">
        <v>6.95</v>
      </c>
      <c r="M6" s="109">
        <v>9.4610000000000003</v>
      </c>
      <c r="N6" s="109">
        <v>6.8970000000000002</v>
      </c>
      <c r="O6" s="109">
        <v>5.7240000000000002</v>
      </c>
      <c r="P6" s="168"/>
      <c r="R6" s="4"/>
    </row>
    <row r="7" spans="1:19">
      <c r="A7" s="163" t="s">
        <v>188</v>
      </c>
      <c r="B7" s="106">
        <v>8.2439999999999998</v>
      </c>
      <c r="C7" s="106">
        <v>8.0649999999999995</v>
      </c>
      <c r="D7" s="106">
        <v>7.8970000000000002</v>
      </c>
      <c r="E7" s="106">
        <v>7.7439999999999998</v>
      </c>
      <c r="F7" s="106">
        <v>7.6079999999999997</v>
      </c>
      <c r="G7" s="106">
        <v>7.4909999999999997</v>
      </c>
      <c r="H7" s="106">
        <v>7.3890000000000002</v>
      </c>
      <c r="I7" s="106">
        <v>7.1</v>
      </c>
      <c r="J7" s="106">
        <v>7.4</v>
      </c>
      <c r="K7" s="106">
        <v>7.2</v>
      </c>
      <c r="L7" s="106">
        <v>7</v>
      </c>
      <c r="M7" s="106">
        <v>6.8</v>
      </c>
      <c r="N7" s="106">
        <v>6.7</v>
      </c>
      <c r="O7" s="106">
        <v>7.1959999999999997</v>
      </c>
      <c r="P7" s="173"/>
      <c r="Q7" s="48"/>
      <c r="R7" s="4"/>
    </row>
    <row r="8" spans="1:19">
      <c r="A8" s="163" t="s">
        <v>189</v>
      </c>
      <c r="B8" s="106">
        <v>16.231000000000002</v>
      </c>
      <c r="C8" s="106">
        <v>15.962999999999999</v>
      </c>
      <c r="D8" s="106">
        <v>15.7</v>
      </c>
      <c r="E8" s="106">
        <v>10.548999999999999</v>
      </c>
      <c r="F8" s="106">
        <v>10.314</v>
      </c>
      <c r="G8" s="106">
        <v>10.164</v>
      </c>
      <c r="H8" s="106">
        <v>9.9190000000000005</v>
      </c>
      <c r="I8" s="106">
        <v>9.6910000000000007</v>
      </c>
      <c r="J8" s="109">
        <v>9.5730000000000004</v>
      </c>
      <c r="K8" s="109">
        <v>9.3800000000000008</v>
      </c>
      <c r="L8" s="109">
        <v>9.5370000000000008</v>
      </c>
      <c r="M8" s="109">
        <v>9.6999999999999993</v>
      </c>
      <c r="N8" s="109">
        <v>9.3520000000000003</v>
      </c>
      <c r="O8" s="109">
        <v>8.5250000000000004</v>
      </c>
      <c r="P8" s="168"/>
      <c r="Q8" s="4"/>
      <c r="R8" s="4"/>
    </row>
    <row r="9" spans="1:19">
      <c r="A9" s="163" t="s">
        <v>172</v>
      </c>
      <c r="B9" s="106">
        <v>17.72</v>
      </c>
      <c r="C9" s="106">
        <v>17.64</v>
      </c>
      <c r="D9" s="106">
        <v>17.64</v>
      </c>
      <c r="E9" s="106">
        <v>17.45</v>
      </c>
      <c r="F9" s="106">
        <v>17.399999999999999</v>
      </c>
      <c r="G9" s="106">
        <v>17.3</v>
      </c>
      <c r="H9" s="106">
        <v>17.18</v>
      </c>
      <c r="I9" s="106"/>
      <c r="J9" s="109">
        <v>9.3239999999999998</v>
      </c>
      <c r="K9" s="109">
        <v>8.923</v>
      </c>
      <c r="L9" s="109">
        <v>9.6029999999999998</v>
      </c>
      <c r="M9" s="109">
        <v>11.356</v>
      </c>
      <c r="N9" s="109">
        <v>11.882999999999999</v>
      </c>
      <c r="O9" s="109">
        <v>7.7</v>
      </c>
      <c r="P9" s="168"/>
      <c r="Q9" s="4"/>
      <c r="R9" s="4"/>
    </row>
    <row r="10" spans="1:19">
      <c r="A10" s="163" t="s">
        <v>173</v>
      </c>
      <c r="B10" s="106">
        <v>22</v>
      </c>
      <c r="C10" s="106">
        <v>21.53</v>
      </c>
      <c r="D10" s="106">
        <v>21.1</v>
      </c>
      <c r="E10" s="106">
        <v>20.7</v>
      </c>
      <c r="F10" s="106">
        <v>20.3</v>
      </c>
      <c r="G10" s="106">
        <v>19.850000000000001</v>
      </c>
      <c r="H10" s="106">
        <v>12.9</v>
      </c>
      <c r="I10" s="106">
        <v>14.656000000000001</v>
      </c>
      <c r="J10" s="109">
        <v>13.259</v>
      </c>
      <c r="K10" s="109">
        <v>13.013999999999999</v>
      </c>
      <c r="L10" s="109">
        <v>12.858000000000001</v>
      </c>
      <c r="M10" s="109">
        <v>14.186</v>
      </c>
      <c r="N10" s="510">
        <v>8</v>
      </c>
      <c r="O10" s="510">
        <v>7.5</v>
      </c>
      <c r="P10" s="831">
        <v>7.1</v>
      </c>
      <c r="Q10" s="4"/>
      <c r="R10" s="4"/>
    </row>
    <row r="11" spans="1:19">
      <c r="A11" s="163" t="s">
        <v>174</v>
      </c>
      <c r="B11" s="509">
        <v>7.3979999999999997</v>
      </c>
      <c r="C11" s="509">
        <v>7.202</v>
      </c>
      <c r="D11" s="509">
        <v>7</v>
      </c>
      <c r="E11" s="509">
        <v>6.8380000000000001</v>
      </c>
      <c r="F11" s="509">
        <v>6.6740000000000004</v>
      </c>
      <c r="G11" s="510">
        <v>6.4720000000000004</v>
      </c>
      <c r="H11" s="510">
        <v>6.3239999999999998</v>
      </c>
      <c r="I11" s="510">
        <v>6.1849999999999996</v>
      </c>
      <c r="J11" s="513">
        <v>5.7</v>
      </c>
      <c r="K11" s="510">
        <v>5.8</v>
      </c>
      <c r="L11" s="510">
        <v>5.7</v>
      </c>
      <c r="M11" s="510">
        <v>5.6</v>
      </c>
      <c r="N11" s="510">
        <v>5.5</v>
      </c>
      <c r="O11" s="510">
        <v>5.44</v>
      </c>
      <c r="P11" s="831">
        <v>5.4</v>
      </c>
      <c r="Q11" s="4"/>
      <c r="R11" s="4"/>
    </row>
    <row r="12" spans="1:19">
      <c r="A12" s="163" t="s">
        <v>175</v>
      </c>
      <c r="B12" s="106">
        <v>14.09</v>
      </c>
      <c r="C12" s="106">
        <v>13.47</v>
      </c>
      <c r="D12" s="106">
        <v>12.88</v>
      </c>
      <c r="E12" s="106">
        <v>12.3</v>
      </c>
      <c r="F12" s="106">
        <v>11.8</v>
      </c>
      <c r="G12" s="106">
        <v>11.3</v>
      </c>
      <c r="H12" s="109">
        <v>10.8</v>
      </c>
      <c r="I12" s="320"/>
      <c r="J12" s="320">
        <v>7.1</v>
      </c>
      <c r="K12" s="109">
        <v>7</v>
      </c>
      <c r="L12" s="320">
        <v>6.8</v>
      </c>
      <c r="M12" s="320">
        <v>6.7</v>
      </c>
      <c r="N12" s="320">
        <v>6.5</v>
      </c>
      <c r="O12" s="320">
        <v>6.4</v>
      </c>
      <c r="P12" s="433">
        <v>6.3</v>
      </c>
      <c r="Q12" s="4"/>
      <c r="R12" s="4"/>
    </row>
    <row r="13" spans="1:19">
      <c r="A13" s="163" t="s">
        <v>176</v>
      </c>
      <c r="B13" s="509">
        <v>7.3</v>
      </c>
      <c r="C13" s="509">
        <v>7.3</v>
      </c>
      <c r="D13" s="509">
        <v>7.5</v>
      </c>
      <c r="E13" s="509">
        <v>7.5</v>
      </c>
      <c r="F13" s="509">
        <v>7.7</v>
      </c>
      <c r="G13" s="509">
        <v>7.8</v>
      </c>
      <c r="H13" s="509">
        <v>8.1</v>
      </c>
      <c r="I13" s="509">
        <v>8.1</v>
      </c>
      <c r="J13" s="509">
        <v>8.6</v>
      </c>
      <c r="K13" s="510">
        <v>8.9</v>
      </c>
      <c r="L13" s="510">
        <v>8.8000000000000007</v>
      </c>
      <c r="M13" s="510">
        <v>10.6</v>
      </c>
      <c r="N13" s="510">
        <v>10.3</v>
      </c>
      <c r="O13" s="510">
        <v>9.5</v>
      </c>
      <c r="P13" s="832">
        <v>10</v>
      </c>
      <c r="Q13" s="4"/>
      <c r="R13" s="4"/>
    </row>
    <row r="14" spans="1:19">
      <c r="A14" s="163" t="s">
        <v>177</v>
      </c>
      <c r="B14" s="109">
        <v>13.72</v>
      </c>
      <c r="C14" s="109">
        <v>13.45</v>
      </c>
      <c r="D14" s="109">
        <v>13.19</v>
      </c>
      <c r="E14" s="109">
        <v>12.93</v>
      </c>
      <c r="F14" s="109">
        <v>12.67</v>
      </c>
      <c r="G14" s="109">
        <v>12.42</v>
      </c>
      <c r="H14" s="109">
        <v>12.2</v>
      </c>
      <c r="I14" s="109">
        <v>12.31</v>
      </c>
      <c r="J14" s="109">
        <v>12.54</v>
      </c>
      <c r="K14" s="109">
        <v>12.44</v>
      </c>
      <c r="L14" s="109">
        <v>12.25</v>
      </c>
      <c r="M14" s="109">
        <v>12.06</v>
      </c>
      <c r="N14" s="109">
        <v>11.89</v>
      </c>
      <c r="O14" s="109">
        <v>11.69</v>
      </c>
      <c r="P14" s="168">
        <v>11.51</v>
      </c>
      <c r="Q14" s="4"/>
      <c r="R14" s="4"/>
    </row>
    <row r="15" spans="1:19">
      <c r="A15" s="163" t="s">
        <v>178</v>
      </c>
      <c r="B15" s="106">
        <v>7.8339999999999996</v>
      </c>
      <c r="C15" s="106">
        <v>10.7</v>
      </c>
      <c r="D15" s="106">
        <v>7.3</v>
      </c>
      <c r="E15" s="106">
        <v>11.952628448976952</v>
      </c>
      <c r="F15" s="106">
        <v>11.557294492053691</v>
      </c>
      <c r="G15" s="106">
        <v>8.6690000000000005</v>
      </c>
      <c r="H15" s="106">
        <v>8.423</v>
      </c>
      <c r="I15" s="106">
        <v>8.23</v>
      </c>
      <c r="J15" s="511">
        <v>10.3</v>
      </c>
      <c r="K15" s="511">
        <v>10</v>
      </c>
      <c r="L15" s="514">
        <v>9.8000000000000007</v>
      </c>
      <c r="M15" s="109">
        <v>10.709</v>
      </c>
      <c r="N15" s="109">
        <v>11.457000000000001</v>
      </c>
      <c r="O15" s="109">
        <v>6.1689999999999996</v>
      </c>
      <c r="P15" s="168"/>
      <c r="Q15" s="4"/>
      <c r="R15" s="4"/>
    </row>
    <row r="16" spans="1:19">
      <c r="A16" s="163" t="s">
        <v>179</v>
      </c>
      <c r="B16" s="106">
        <v>7.4</v>
      </c>
      <c r="C16" s="106">
        <v>7.9</v>
      </c>
      <c r="D16" s="106">
        <v>7.4</v>
      </c>
      <c r="E16" s="106">
        <v>8</v>
      </c>
      <c r="F16" s="106">
        <v>7.9</v>
      </c>
      <c r="G16" s="106">
        <v>7.5</v>
      </c>
      <c r="H16" s="106">
        <v>7.9</v>
      </c>
      <c r="I16" s="106">
        <v>7.8</v>
      </c>
      <c r="J16" s="109">
        <v>8.4</v>
      </c>
      <c r="K16" s="109">
        <v>8.1</v>
      </c>
      <c r="L16" s="109">
        <v>6.8</v>
      </c>
      <c r="M16" s="109">
        <v>9.3000000000000007</v>
      </c>
      <c r="N16" s="109">
        <v>7.8</v>
      </c>
      <c r="O16" s="109">
        <v>7.3</v>
      </c>
      <c r="P16" s="168"/>
      <c r="Q16" s="4"/>
      <c r="R16" s="4"/>
    </row>
    <row r="17" spans="1:22">
      <c r="A17" s="163" t="s">
        <v>180</v>
      </c>
      <c r="B17" s="109">
        <v>11.819757024500374</v>
      </c>
      <c r="C17" s="109">
        <v>11.075602287550018</v>
      </c>
      <c r="D17" s="109">
        <v>9.9423511050602897</v>
      </c>
      <c r="E17" s="109">
        <v>9.7004734995617561</v>
      </c>
      <c r="F17" s="109">
        <v>9.2295346348353355</v>
      </c>
      <c r="G17" s="109">
        <v>9.0744228125465476</v>
      </c>
      <c r="H17" s="109">
        <v>9.0546245613373575</v>
      </c>
      <c r="I17" s="109">
        <v>8.9917721228146181</v>
      </c>
      <c r="J17" s="109">
        <v>8.9971073871244513</v>
      </c>
      <c r="K17" s="109">
        <v>8.8962487793931597</v>
      </c>
      <c r="L17" s="109">
        <v>8.8692602780555081</v>
      </c>
      <c r="M17" s="109">
        <v>11.470775370851282</v>
      </c>
      <c r="N17" s="109">
        <v>10.025016662961596</v>
      </c>
      <c r="O17" s="109">
        <v>8.9406260479535415</v>
      </c>
      <c r="P17" s="833">
        <v>8.831796688566385</v>
      </c>
      <c r="Q17" s="4"/>
      <c r="R17" s="4"/>
    </row>
    <row r="18" spans="1:22">
      <c r="A18" s="163" t="s">
        <v>190</v>
      </c>
      <c r="B18" s="106">
        <v>13.5</v>
      </c>
      <c r="C18" s="106">
        <v>13</v>
      </c>
      <c r="D18" s="106">
        <v>12.4</v>
      </c>
      <c r="E18" s="106">
        <v>9</v>
      </c>
      <c r="F18" s="106">
        <v>8.5</v>
      </c>
      <c r="G18" s="106">
        <v>8</v>
      </c>
      <c r="H18" s="106">
        <v>7.6</v>
      </c>
      <c r="I18" s="106">
        <v>7.2</v>
      </c>
      <c r="J18" s="106">
        <v>6.8</v>
      </c>
      <c r="K18" s="109">
        <v>6.5</v>
      </c>
      <c r="L18" s="109">
        <v>6.1</v>
      </c>
      <c r="M18" s="109">
        <v>5.9</v>
      </c>
      <c r="N18" s="109">
        <v>6.9</v>
      </c>
      <c r="O18" s="109">
        <v>6.8</v>
      </c>
      <c r="P18" s="168">
        <v>6.6</v>
      </c>
      <c r="Q18" s="4"/>
      <c r="R18" s="4"/>
    </row>
    <row r="19" spans="1:22">
      <c r="A19" s="163" t="s">
        <v>182</v>
      </c>
      <c r="B19" s="106">
        <v>11.874000000000001</v>
      </c>
      <c r="C19" s="106">
        <v>11.24</v>
      </c>
      <c r="D19" s="106">
        <v>13.4</v>
      </c>
      <c r="E19" s="106">
        <v>13.3</v>
      </c>
      <c r="F19" s="106">
        <v>13.189299432249141</v>
      </c>
      <c r="G19" s="106">
        <v>13.1</v>
      </c>
      <c r="H19" s="106">
        <v>6.8639999999999999</v>
      </c>
      <c r="I19" s="106">
        <v>6.633</v>
      </c>
      <c r="J19" s="109">
        <v>6.7480000000000002</v>
      </c>
      <c r="K19" s="109">
        <v>6.5709999999999997</v>
      </c>
      <c r="L19" s="109">
        <v>6.6020000000000003</v>
      </c>
      <c r="M19" s="109">
        <v>6.9729999999999999</v>
      </c>
      <c r="N19" s="109">
        <v>6.7160000000000002</v>
      </c>
      <c r="O19" s="512">
        <v>5.2069999999999999</v>
      </c>
      <c r="P19" s="168"/>
      <c r="Q19" s="4"/>
      <c r="R19" s="4"/>
    </row>
    <row r="20" spans="1:22" ht="15" thickBot="1">
      <c r="A20" s="174" t="s">
        <v>183</v>
      </c>
      <c r="B20" s="175">
        <v>11.627000000000001</v>
      </c>
      <c r="C20" s="175">
        <v>10.590999999999999</v>
      </c>
      <c r="D20" s="175">
        <v>10.199999999999999</v>
      </c>
      <c r="E20" s="175">
        <v>10.675000000000001</v>
      </c>
      <c r="F20" s="175">
        <v>9.8190000000000008</v>
      </c>
      <c r="G20" s="175">
        <v>8.673</v>
      </c>
      <c r="H20" s="175">
        <v>8.2859999999999996</v>
      </c>
      <c r="I20" s="175">
        <v>10.199999999999999</v>
      </c>
      <c r="J20" s="169">
        <v>7.9720000000000004</v>
      </c>
      <c r="K20" s="169">
        <v>8.0429999999999993</v>
      </c>
      <c r="L20" s="169">
        <v>8.1319999999999997</v>
      </c>
      <c r="M20" s="169">
        <v>9.0570000000000004</v>
      </c>
      <c r="N20" s="796">
        <v>8</v>
      </c>
      <c r="O20" s="169">
        <v>7.6139999999999999</v>
      </c>
      <c r="P20" s="170"/>
      <c r="Q20" s="4"/>
      <c r="R20" s="4"/>
    </row>
    <row r="21" spans="1:22">
      <c r="A21" s="16"/>
      <c r="B21" s="24"/>
      <c r="G21" s="5"/>
      <c r="H21" s="4"/>
      <c r="I21" s="4"/>
      <c r="J21" s="4"/>
      <c r="K21" s="4"/>
      <c r="L21" s="4"/>
      <c r="M21" s="4"/>
      <c r="N21" s="4"/>
      <c r="Q21" s="4"/>
      <c r="R21" s="4"/>
    </row>
    <row r="22" spans="1:22" ht="15" customHeight="1">
      <c r="A22" s="136" t="s">
        <v>192</v>
      </c>
      <c r="B22" s="24"/>
      <c r="C22" s="24"/>
      <c r="D22" s="24"/>
      <c r="E22" s="24"/>
      <c r="F22" s="24"/>
      <c r="G22" s="24"/>
      <c r="H22" s="24"/>
      <c r="I22" s="24"/>
      <c r="J22" s="24"/>
    </row>
    <row r="23" spans="1:22" ht="14.55" customHeight="1">
      <c r="A23" s="874" t="s">
        <v>233</v>
      </c>
      <c r="B23" s="874"/>
      <c r="C23" s="874"/>
      <c r="D23" s="874"/>
      <c r="E23" s="874"/>
      <c r="F23" s="874"/>
      <c r="G23" s="874"/>
      <c r="H23" s="874"/>
      <c r="I23" s="874"/>
      <c r="J23" s="874"/>
      <c r="K23" s="874"/>
      <c r="L23" s="151"/>
      <c r="M23" s="151"/>
      <c r="N23" s="151"/>
    </row>
    <row r="24" spans="1:22">
      <c r="A24" s="874"/>
      <c r="B24" s="874"/>
      <c r="C24" s="874"/>
      <c r="D24" s="874"/>
      <c r="E24" s="874"/>
      <c r="F24" s="874"/>
      <c r="G24" s="874"/>
      <c r="H24" s="874"/>
      <c r="I24" s="874"/>
      <c r="J24" s="874"/>
      <c r="K24" s="874"/>
      <c r="L24" s="151"/>
      <c r="M24" s="151"/>
      <c r="N24" s="151"/>
    </row>
    <row r="25" spans="1:22" s="184" customFormat="1">
      <c r="A25" s="874"/>
      <c r="B25" s="874"/>
      <c r="C25" s="874"/>
      <c r="D25" s="874"/>
      <c r="E25" s="874"/>
      <c r="F25" s="874"/>
      <c r="G25" s="874"/>
      <c r="H25" s="874"/>
      <c r="I25" s="874"/>
      <c r="J25" s="874"/>
      <c r="K25" s="874"/>
      <c r="L25" s="151"/>
      <c r="M25" s="151"/>
      <c r="N25" s="151"/>
    </row>
    <row r="26" spans="1:22" ht="15" customHeight="1">
      <c r="A26" s="874"/>
      <c r="B26" s="874"/>
      <c r="C26" s="874"/>
      <c r="D26" s="874"/>
      <c r="E26" s="874"/>
      <c r="F26" s="874"/>
      <c r="G26" s="874"/>
      <c r="H26" s="874"/>
      <c r="I26" s="874"/>
      <c r="J26" s="874"/>
      <c r="K26" s="874"/>
      <c r="L26" s="151"/>
      <c r="M26" s="151"/>
      <c r="N26" s="151"/>
      <c r="O26" s="24"/>
      <c r="P26" s="24"/>
      <c r="Q26" s="28"/>
      <c r="R26" s="24"/>
      <c r="S26" s="24"/>
      <c r="T26" s="24"/>
      <c r="U26" s="24"/>
      <c r="V26" s="24"/>
    </row>
    <row r="27" spans="1:22">
      <c r="A27" s="874"/>
      <c r="B27" s="874"/>
      <c r="C27" s="874"/>
      <c r="D27" s="874"/>
      <c r="E27" s="874"/>
      <c r="F27" s="874"/>
      <c r="G27" s="874"/>
      <c r="H27" s="874"/>
      <c r="I27" s="874"/>
      <c r="J27" s="874"/>
      <c r="K27" s="874"/>
      <c r="L27" s="151"/>
      <c r="M27" s="151"/>
      <c r="N27" s="151"/>
    </row>
    <row r="28" spans="1:22" ht="15" customHeight="1">
      <c r="A28" s="904" t="s">
        <v>234</v>
      </c>
      <c r="B28" s="904"/>
      <c r="C28" s="904"/>
      <c r="D28" s="904"/>
      <c r="E28" s="904"/>
      <c r="F28" s="904"/>
      <c r="G28" s="904"/>
      <c r="H28" s="904"/>
      <c r="I28" s="904"/>
      <c r="J28" s="904"/>
      <c r="K28" s="904"/>
      <c r="L28" s="138"/>
      <c r="M28" s="138"/>
      <c r="N28" s="138"/>
      <c r="O28" s="24"/>
      <c r="P28" s="24"/>
      <c r="Q28" s="28"/>
      <c r="R28" s="24"/>
      <c r="S28" s="24"/>
      <c r="T28" s="24"/>
      <c r="U28" s="24"/>
      <c r="V28" s="24"/>
    </row>
    <row r="29" spans="1:22" ht="15" customHeight="1">
      <c r="A29" s="904"/>
      <c r="B29" s="904"/>
      <c r="C29" s="904"/>
      <c r="D29" s="904"/>
      <c r="E29" s="904"/>
      <c r="F29" s="904"/>
      <c r="G29" s="904"/>
      <c r="H29" s="904"/>
      <c r="I29" s="904"/>
      <c r="J29" s="904"/>
      <c r="K29" s="904"/>
      <c r="L29" s="138"/>
      <c r="M29" s="138"/>
      <c r="N29" s="138"/>
      <c r="O29" s="24"/>
      <c r="P29" s="24"/>
      <c r="Q29" s="28"/>
      <c r="R29" s="24"/>
      <c r="S29" s="24"/>
      <c r="T29" s="24"/>
      <c r="U29" s="24"/>
      <c r="V29" s="24"/>
    </row>
    <row r="30" spans="1:22">
      <c r="A30" s="904"/>
      <c r="B30" s="904"/>
      <c r="C30" s="904"/>
      <c r="D30" s="904"/>
      <c r="E30" s="904"/>
      <c r="F30" s="904"/>
      <c r="G30" s="904"/>
      <c r="H30" s="904"/>
      <c r="I30" s="904"/>
      <c r="J30" s="904"/>
      <c r="K30" s="904"/>
      <c r="L30" s="138"/>
      <c r="M30" s="138"/>
      <c r="N30" s="138"/>
      <c r="O30" s="24"/>
      <c r="P30" s="24"/>
      <c r="Q30" s="28"/>
      <c r="R30" s="24"/>
      <c r="S30" s="24"/>
      <c r="T30" s="24"/>
      <c r="U30" s="24"/>
      <c r="V30" s="24"/>
    </row>
    <row r="31" spans="1:22" ht="14.7" customHeight="1">
      <c r="A31" s="874" t="s">
        <v>235</v>
      </c>
      <c r="B31" s="874"/>
      <c r="C31" s="874"/>
      <c r="D31" s="874"/>
      <c r="E31" s="874"/>
      <c r="F31" s="874"/>
      <c r="G31" s="874"/>
      <c r="H31" s="874"/>
      <c r="I31" s="874"/>
      <c r="J31" s="874"/>
      <c r="K31" s="874"/>
      <c r="L31" s="151"/>
      <c r="M31" s="151"/>
      <c r="N31" s="151"/>
    </row>
    <row r="32" spans="1:22" ht="14.7" customHeight="1">
      <c r="A32" s="874"/>
      <c r="B32" s="874"/>
      <c r="C32" s="874"/>
      <c r="D32" s="874"/>
      <c r="E32" s="874"/>
      <c r="F32" s="874"/>
      <c r="G32" s="874"/>
      <c r="H32" s="874"/>
      <c r="I32" s="874"/>
      <c r="J32" s="874"/>
      <c r="K32" s="874"/>
      <c r="L32" s="151"/>
      <c r="M32" s="151"/>
      <c r="N32" s="151"/>
    </row>
    <row r="33" spans="1:14">
      <c r="A33" s="874"/>
      <c r="B33" s="874"/>
      <c r="C33" s="874"/>
      <c r="D33" s="874"/>
      <c r="E33" s="874"/>
      <c r="F33" s="874"/>
      <c r="G33" s="874"/>
      <c r="H33" s="874"/>
      <c r="I33" s="874"/>
      <c r="J33" s="874"/>
      <c r="K33" s="874"/>
      <c r="L33" s="151"/>
      <c r="M33" s="151"/>
      <c r="N33" s="151"/>
    </row>
    <row r="34" spans="1:14" ht="14.55" customHeight="1">
      <c r="A34" s="874" t="s">
        <v>236</v>
      </c>
      <c r="B34" s="874"/>
      <c r="C34" s="874"/>
      <c r="D34" s="874"/>
      <c r="E34" s="874"/>
      <c r="F34" s="874"/>
      <c r="G34" s="874"/>
      <c r="H34" s="874"/>
      <c r="I34" s="874"/>
      <c r="J34" s="874"/>
      <c r="K34" s="874"/>
      <c r="L34" s="151"/>
      <c r="M34" s="151"/>
      <c r="N34" s="151"/>
    </row>
    <row r="35" spans="1:14">
      <c r="A35" s="874"/>
      <c r="B35" s="874"/>
      <c r="C35" s="874"/>
      <c r="D35" s="874"/>
      <c r="E35" s="874"/>
      <c r="F35" s="874"/>
      <c r="G35" s="874"/>
      <c r="H35" s="874"/>
      <c r="I35" s="874"/>
      <c r="J35" s="874"/>
      <c r="K35" s="874"/>
      <c r="L35" s="151"/>
      <c r="M35" s="151"/>
      <c r="N35" s="151"/>
    </row>
    <row r="36" spans="1:14" ht="34.5" customHeight="1">
      <c r="A36" s="874"/>
      <c r="B36" s="874"/>
      <c r="C36" s="874"/>
      <c r="D36" s="874"/>
      <c r="E36" s="874"/>
      <c r="F36" s="874"/>
      <c r="G36" s="874"/>
      <c r="H36" s="874"/>
      <c r="I36" s="874"/>
      <c r="J36" s="874"/>
      <c r="K36" s="874"/>
      <c r="L36" s="151"/>
      <c r="M36" s="151"/>
      <c r="N36" s="151"/>
    </row>
    <row r="37" spans="1:14" ht="34.5" customHeight="1">
      <c r="A37" s="874" t="s">
        <v>237</v>
      </c>
      <c r="B37" s="874"/>
      <c r="C37" s="874"/>
      <c r="D37" s="874"/>
      <c r="E37" s="874"/>
      <c r="F37" s="874"/>
      <c r="G37" s="874"/>
      <c r="H37" s="874"/>
      <c r="I37" s="874"/>
      <c r="J37" s="874"/>
      <c r="K37" s="874"/>
      <c r="L37" s="151"/>
      <c r="M37" s="151"/>
      <c r="N37" s="151"/>
    </row>
    <row r="38" spans="1:14" ht="34.5" customHeight="1">
      <c r="A38" s="899" t="s">
        <v>231</v>
      </c>
      <c r="B38" s="899"/>
      <c r="C38" s="899"/>
      <c r="D38" s="899"/>
      <c r="E38" s="899"/>
      <c r="F38" s="899"/>
      <c r="G38" s="899"/>
      <c r="H38" s="899"/>
      <c r="I38" s="899"/>
      <c r="J38" s="899"/>
      <c r="K38" s="899"/>
      <c r="L38" s="151"/>
      <c r="M38" s="151"/>
      <c r="N38" s="151"/>
    </row>
    <row r="39" spans="1:14">
      <c r="A39" s="899" t="s">
        <v>767</v>
      </c>
      <c r="B39" s="899"/>
      <c r="C39" s="899"/>
      <c r="D39" s="899"/>
      <c r="E39" s="899"/>
      <c r="F39" s="899"/>
      <c r="G39" s="899"/>
      <c r="H39" s="899"/>
      <c r="I39" s="899"/>
      <c r="J39" s="899"/>
      <c r="K39" s="899"/>
    </row>
    <row r="40" spans="1:14">
      <c r="A40" s="899"/>
      <c r="B40" s="899"/>
      <c r="C40" s="899"/>
      <c r="D40" s="899"/>
      <c r="E40" s="899"/>
      <c r="F40" s="899"/>
      <c r="G40" s="899"/>
      <c r="H40" s="899"/>
      <c r="I40" s="899"/>
      <c r="J40" s="899"/>
      <c r="K40" s="899"/>
    </row>
    <row r="41" spans="1:14">
      <c r="A41" s="142" t="s">
        <v>186</v>
      </c>
      <c r="B41" s="28"/>
      <c r="C41" s="28"/>
      <c r="D41" s="28"/>
      <c r="E41" s="28"/>
      <c r="F41" s="28"/>
      <c r="G41" s="28"/>
    </row>
  </sheetData>
  <mergeCells count="10">
    <mergeCell ref="A39:K39"/>
    <mergeCell ref="A40:K40"/>
    <mergeCell ref="A38:K38"/>
    <mergeCell ref="A37:K37"/>
    <mergeCell ref="A3:A4"/>
    <mergeCell ref="A23:K27"/>
    <mergeCell ref="A28:K30"/>
    <mergeCell ref="A31:K33"/>
    <mergeCell ref="A34:K36"/>
    <mergeCell ref="B3:P3"/>
  </mergeCells>
  <hyperlinks>
    <hyperlink ref="S3" location="'TC1'!A1" display="Back to Content Page" xr:uid="{125C83C1-D41B-4C69-87F3-DBF93D789B92}"/>
  </hyperlinks>
  <pageMargins left="0.7" right="0.7" top="0.75" bottom="0.75" header="0.3" footer="0.3"/>
  <pageSetup scale="78" orientation="landscape" r:id="rId1"/>
  <headerFooter>
    <oddFooter>&amp;C&amp;P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39"/>
  <sheetViews>
    <sheetView topLeftCell="D1" workbookViewId="0">
      <selection activeCell="S3" sqref="S3"/>
    </sheetView>
  </sheetViews>
  <sheetFormatPr defaultColWidth="9.21875" defaultRowHeight="14.4"/>
  <cols>
    <col min="1" max="1" width="33.77734375" customWidth="1"/>
    <col min="2" max="13" width="9.5546875" customWidth="1"/>
  </cols>
  <sheetData>
    <row r="1" spans="1:19">
      <c r="A1" s="29" t="s">
        <v>773</v>
      </c>
      <c r="B1" s="3"/>
      <c r="C1" s="3"/>
    </row>
    <row r="2" spans="1:19" s="3" customFormat="1" thickBot="1">
      <c r="A2" s="15" t="s">
        <v>76</v>
      </c>
    </row>
    <row r="3" spans="1:19" s="3" customFormat="1">
      <c r="A3" s="867" t="s">
        <v>187</v>
      </c>
      <c r="B3" s="901" t="s">
        <v>238</v>
      </c>
      <c r="C3" s="902"/>
      <c r="D3" s="902"/>
      <c r="E3" s="902"/>
      <c r="F3" s="902"/>
      <c r="G3" s="902"/>
      <c r="H3" s="902"/>
      <c r="I3" s="902"/>
      <c r="J3" s="902"/>
      <c r="K3" s="902"/>
      <c r="L3" s="902"/>
      <c r="M3" s="902"/>
      <c r="N3" s="902"/>
      <c r="O3" s="902"/>
      <c r="P3" s="903"/>
      <c r="S3" s="856" t="s">
        <v>166</v>
      </c>
    </row>
    <row r="4" spans="1:19" s="3" customFormat="1" ht="15" customHeight="1">
      <c r="A4" s="868"/>
      <c r="B4" s="91">
        <v>2010</v>
      </c>
      <c r="C4" s="92">
        <v>2011</v>
      </c>
      <c r="D4" s="91">
        <v>2012</v>
      </c>
      <c r="E4" s="91">
        <v>2013</v>
      </c>
      <c r="F4" s="91">
        <v>2014</v>
      </c>
      <c r="G4" s="91">
        <v>2015</v>
      </c>
      <c r="H4" s="91">
        <v>2016</v>
      </c>
      <c r="I4" s="91">
        <v>2017</v>
      </c>
      <c r="J4" s="91">
        <v>2018</v>
      </c>
      <c r="K4" s="91">
        <v>2019</v>
      </c>
      <c r="L4" s="91">
        <v>2020</v>
      </c>
      <c r="M4" s="91">
        <v>2021</v>
      </c>
      <c r="N4" s="91">
        <v>2022</v>
      </c>
      <c r="O4" s="91">
        <v>2023</v>
      </c>
      <c r="P4" s="183">
        <v>2024</v>
      </c>
    </row>
    <row r="5" spans="1:19" s="3" customFormat="1" ht="13.8">
      <c r="A5" s="163" t="s">
        <v>167</v>
      </c>
      <c r="B5" s="106">
        <v>6.16</v>
      </c>
      <c r="C5" s="106">
        <v>5.99</v>
      </c>
      <c r="D5" s="106">
        <v>5.83</v>
      </c>
      <c r="E5" s="106">
        <v>5.66</v>
      </c>
      <c r="F5" s="106">
        <v>5.5</v>
      </c>
      <c r="G5" s="106">
        <v>5.5</v>
      </c>
      <c r="H5" s="109">
        <v>5.5</v>
      </c>
      <c r="I5" s="106">
        <v>5.5</v>
      </c>
      <c r="J5" s="106">
        <v>5.5</v>
      </c>
      <c r="K5" s="106">
        <v>5.5</v>
      </c>
      <c r="L5" s="106">
        <v>5.4</v>
      </c>
      <c r="M5" s="106">
        <v>5.3</v>
      </c>
      <c r="N5" s="106">
        <v>5.2</v>
      </c>
      <c r="O5" s="106">
        <v>5.0999999999999996</v>
      </c>
      <c r="P5" s="173">
        <v>5</v>
      </c>
      <c r="Q5" s="6"/>
    </row>
    <row r="6" spans="1:19" s="3" customFormat="1" ht="13.8">
      <c r="A6" s="163" t="s">
        <v>168</v>
      </c>
      <c r="B6" s="106">
        <v>2.8</v>
      </c>
      <c r="C6" s="106">
        <v>2.7</v>
      </c>
      <c r="D6" s="106">
        <v>2.7</v>
      </c>
      <c r="E6" s="106">
        <v>2.6</v>
      </c>
      <c r="F6" s="106">
        <v>2.6</v>
      </c>
      <c r="G6" s="106">
        <v>2.2999999999999998</v>
      </c>
      <c r="H6" s="106">
        <v>2.6</v>
      </c>
      <c r="I6" s="106">
        <v>3.1</v>
      </c>
      <c r="J6" s="106">
        <v>2.9</v>
      </c>
      <c r="K6" s="106">
        <v>2.9060000000000001</v>
      </c>
      <c r="L6" s="106">
        <v>2.8610000000000002</v>
      </c>
      <c r="M6" s="106">
        <v>2.827</v>
      </c>
      <c r="N6" s="106">
        <v>2.7850000000000001</v>
      </c>
      <c r="O6" s="106">
        <v>2.7320000000000002</v>
      </c>
      <c r="P6" s="173"/>
      <c r="Q6" s="6"/>
    </row>
    <row r="7" spans="1:19" s="3" customFormat="1" ht="13.8">
      <c r="A7" s="163" t="s">
        <v>188</v>
      </c>
      <c r="B7" s="106">
        <v>4.3</v>
      </c>
      <c r="C7" s="106">
        <v>4.3</v>
      </c>
      <c r="D7" s="106">
        <v>4.2</v>
      </c>
      <c r="E7" s="106">
        <v>4.2</v>
      </c>
      <c r="F7" s="106">
        <v>4.0999999999999996</v>
      </c>
      <c r="G7" s="106">
        <v>4.0999999999999996</v>
      </c>
      <c r="H7" s="106">
        <v>4</v>
      </c>
      <c r="I7" s="106">
        <v>4</v>
      </c>
      <c r="J7" s="106">
        <v>3.9</v>
      </c>
      <c r="K7" s="106">
        <v>4.1379999999999999</v>
      </c>
      <c r="L7" s="106">
        <v>4.0709999999999997</v>
      </c>
      <c r="M7" s="106">
        <v>3.9990000000000001</v>
      </c>
      <c r="N7" s="106">
        <v>3.9350000000000001</v>
      </c>
      <c r="O7" s="106">
        <v>3.8780000000000001</v>
      </c>
      <c r="P7" s="173"/>
      <c r="Q7" s="6"/>
    </row>
    <row r="8" spans="1:19" s="3" customFormat="1" ht="13.8">
      <c r="A8" s="163" t="s">
        <v>189</v>
      </c>
      <c r="B8" s="106">
        <v>5.8</v>
      </c>
      <c r="C8" s="106">
        <v>5.7</v>
      </c>
      <c r="D8" s="106">
        <v>6</v>
      </c>
      <c r="E8" s="106">
        <v>6.6</v>
      </c>
      <c r="F8" s="106">
        <v>6.6</v>
      </c>
      <c r="G8" s="106">
        <v>5.9</v>
      </c>
      <c r="H8" s="106">
        <v>5.9</v>
      </c>
      <c r="I8" s="106">
        <v>5.9</v>
      </c>
      <c r="J8" s="106">
        <v>6</v>
      </c>
      <c r="K8" s="106">
        <v>1.825</v>
      </c>
      <c r="L8" s="106">
        <v>1.821</v>
      </c>
      <c r="M8" s="106">
        <v>1.806</v>
      </c>
      <c r="N8" s="106">
        <v>1.7969999999999999</v>
      </c>
      <c r="O8" s="106">
        <v>6.0510000000000002</v>
      </c>
      <c r="P8" s="173"/>
      <c r="Q8" s="6"/>
    </row>
    <row r="9" spans="1:19" s="3" customFormat="1" ht="13.8">
      <c r="A9" s="163" t="s">
        <v>172</v>
      </c>
      <c r="B9" s="106">
        <v>3.8</v>
      </c>
      <c r="C9" s="106">
        <v>3.7</v>
      </c>
      <c r="D9" s="106">
        <v>3.6</v>
      </c>
      <c r="E9" s="106">
        <v>3.6</v>
      </c>
      <c r="F9" s="106">
        <v>3.5</v>
      </c>
      <c r="G9" s="106">
        <v>3.5</v>
      </c>
      <c r="H9" s="106">
        <v>3.4</v>
      </c>
      <c r="I9" s="106">
        <v>3.2</v>
      </c>
      <c r="J9" s="106">
        <v>3.5</v>
      </c>
      <c r="K9" s="106">
        <v>2.9249999999999998</v>
      </c>
      <c r="L9" s="106">
        <v>2.8879999999999999</v>
      </c>
      <c r="M9" s="106">
        <v>2.8410000000000002</v>
      </c>
      <c r="N9" s="106">
        <v>2.8010000000000002</v>
      </c>
      <c r="O9" s="106">
        <v>2.7530000000000001</v>
      </c>
      <c r="P9" s="173"/>
      <c r="Q9" s="6"/>
    </row>
    <row r="10" spans="1:19" s="3" customFormat="1" ht="13.8">
      <c r="A10" s="163" t="s">
        <v>173</v>
      </c>
      <c r="B10" s="106">
        <v>3.2</v>
      </c>
      <c r="C10" s="106">
        <v>3.31</v>
      </c>
      <c r="D10" s="106">
        <v>3.28</v>
      </c>
      <c r="E10" s="106">
        <v>3.25</v>
      </c>
      <c r="F10" s="106">
        <v>3.21</v>
      </c>
      <c r="G10" s="106">
        <v>3.18</v>
      </c>
      <c r="H10" s="106">
        <v>3.2</v>
      </c>
      <c r="I10" s="106">
        <v>3.1</v>
      </c>
      <c r="J10" s="106">
        <v>3.2</v>
      </c>
      <c r="K10" s="106">
        <v>2.9239999999999999</v>
      </c>
      <c r="L10" s="106">
        <v>2.8460000000000001</v>
      </c>
      <c r="M10" s="106">
        <v>2.7690000000000001</v>
      </c>
      <c r="N10" s="106">
        <v>2.7160000000000002</v>
      </c>
      <c r="O10" s="106">
        <v>2.5</v>
      </c>
      <c r="P10" s="173">
        <v>2.5</v>
      </c>
      <c r="Q10" s="6"/>
    </row>
    <row r="11" spans="1:19" s="3" customFormat="1" ht="13.8">
      <c r="A11" s="163" t="s">
        <v>174</v>
      </c>
      <c r="B11" s="106">
        <v>4.7</v>
      </c>
      <c r="C11" s="106">
        <v>4.5999999999999996</v>
      </c>
      <c r="D11" s="106">
        <v>4.5999999999999996</v>
      </c>
      <c r="E11" s="106">
        <v>5</v>
      </c>
      <c r="F11" s="106">
        <v>4.4000000000000004</v>
      </c>
      <c r="G11" s="106">
        <v>4.5999999999999996</v>
      </c>
      <c r="H11" s="106">
        <v>4.5999999999999996</v>
      </c>
      <c r="I11" s="106">
        <v>4.5999999999999996</v>
      </c>
      <c r="J11" s="106">
        <v>4.5999999999999996</v>
      </c>
      <c r="K11" s="106">
        <v>4.5999999999999996</v>
      </c>
      <c r="L11" s="106">
        <v>4.5</v>
      </c>
      <c r="M11" s="106">
        <v>4.5</v>
      </c>
      <c r="N11" s="106">
        <v>4.5</v>
      </c>
      <c r="O11" s="106">
        <v>4.4852999999999996</v>
      </c>
      <c r="P11" s="173">
        <v>4.4222000000000001</v>
      </c>
      <c r="Q11" s="6"/>
    </row>
    <row r="12" spans="1:19" s="3" customFormat="1" ht="13.8">
      <c r="A12" s="163" t="s">
        <v>175</v>
      </c>
      <c r="B12" s="106">
        <v>5.7</v>
      </c>
      <c r="C12" s="106">
        <v>5.72</v>
      </c>
      <c r="D12" s="106">
        <v>5.7</v>
      </c>
      <c r="E12" s="106">
        <v>5.6</v>
      </c>
      <c r="F12" s="106">
        <v>5</v>
      </c>
      <c r="G12" s="106">
        <v>4.4000000000000004</v>
      </c>
      <c r="H12" s="109">
        <v>4.4000000000000004</v>
      </c>
      <c r="I12" s="320"/>
      <c r="J12" s="320">
        <v>4.2</v>
      </c>
      <c r="K12" s="320">
        <v>4.0999999999999996</v>
      </c>
      <c r="L12" s="793">
        <v>4</v>
      </c>
      <c r="M12" s="793">
        <v>4</v>
      </c>
      <c r="N12" s="320">
        <v>3.9</v>
      </c>
      <c r="O12" s="320">
        <v>3.8</v>
      </c>
      <c r="P12" s="433">
        <v>3.7</v>
      </c>
      <c r="Q12" s="6"/>
    </row>
    <row r="13" spans="1:19" s="3" customFormat="1" ht="13.8">
      <c r="A13" s="163" t="s">
        <v>176</v>
      </c>
      <c r="B13" s="106">
        <v>1.6</v>
      </c>
      <c r="C13" s="106">
        <v>1.6</v>
      </c>
      <c r="D13" s="109">
        <v>1.56</v>
      </c>
      <c r="E13" s="109">
        <v>1.45</v>
      </c>
      <c r="F13" s="109">
        <v>1.44</v>
      </c>
      <c r="G13" s="109">
        <v>1.37</v>
      </c>
      <c r="H13" s="109">
        <v>1.41</v>
      </c>
      <c r="I13" s="109">
        <v>1.46</v>
      </c>
      <c r="J13" s="109">
        <v>1.42</v>
      </c>
      <c r="K13" s="109">
        <v>1.41</v>
      </c>
      <c r="L13" s="109">
        <v>1.46</v>
      </c>
      <c r="M13" s="109">
        <v>1.42</v>
      </c>
      <c r="N13" s="109">
        <v>1.33</v>
      </c>
      <c r="O13" s="109">
        <v>1.4</v>
      </c>
      <c r="P13" s="168">
        <v>1.44</v>
      </c>
      <c r="Q13" s="6"/>
    </row>
    <row r="14" spans="1:19" s="3" customFormat="1" ht="13.8">
      <c r="A14" s="163" t="s">
        <v>177</v>
      </c>
      <c r="B14" s="109">
        <v>5.6021000000000001</v>
      </c>
      <c r="C14" s="109">
        <v>5.5587</v>
      </c>
      <c r="D14" s="109">
        <v>5.5137999999999998</v>
      </c>
      <c r="E14" s="109">
        <v>5.4230999999999998</v>
      </c>
      <c r="F14" s="109">
        <v>5.3318000000000003</v>
      </c>
      <c r="G14" s="109">
        <v>5.2401999999999997</v>
      </c>
      <c r="H14" s="109">
        <v>5.0999999999999996</v>
      </c>
      <c r="I14" s="109">
        <v>5.2</v>
      </c>
      <c r="J14" s="109">
        <v>5.14</v>
      </c>
      <c r="K14" s="109">
        <v>5.08</v>
      </c>
      <c r="L14" s="109">
        <v>5.0199999999999996</v>
      </c>
      <c r="M14" s="109">
        <v>4.96</v>
      </c>
      <c r="N14" s="109">
        <v>4.9000000000000004</v>
      </c>
      <c r="O14" s="109">
        <v>4.84</v>
      </c>
      <c r="P14" s="168">
        <v>4.78</v>
      </c>
      <c r="Q14" s="6"/>
    </row>
    <row r="15" spans="1:19" s="3" customFormat="1" ht="13.8">
      <c r="A15" s="163" t="s">
        <v>178</v>
      </c>
      <c r="B15" s="106">
        <v>3.2</v>
      </c>
      <c r="C15" s="106">
        <v>3.9</v>
      </c>
      <c r="D15" s="106">
        <v>3.6</v>
      </c>
      <c r="E15" s="106">
        <v>3.6</v>
      </c>
      <c r="F15" s="106">
        <v>3.6</v>
      </c>
      <c r="G15" s="106">
        <v>3.6</v>
      </c>
      <c r="H15" s="106">
        <v>3.6</v>
      </c>
      <c r="I15" s="106">
        <v>3.6</v>
      </c>
      <c r="J15" s="106">
        <v>3.5</v>
      </c>
      <c r="K15" s="106">
        <v>3.4039999999999999</v>
      </c>
      <c r="L15" s="106">
        <v>3.3490000000000002</v>
      </c>
      <c r="M15" s="106">
        <v>3.3029999999999999</v>
      </c>
      <c r="N15" s="106">
        <v>3.2480000000000002</v>
      </c>
      <c r="O15" s="106">
        <v>3.2120000000000002</v>
      </c>
      <c r="P15" s="173"/>
      <c r="Q15" s="6"/>
    </row>
    <row r="16" spans="1:19" s="3" customFormat="1" ht="13.8">
      <c r="A16" s="163" t="s">
        <v>179</v>
      </c>
      <c r="B16" s="106">
        <v>2.17</v>
      </c>
      <c r="C16" s="106">
        <v>2.38</v>
      </c>
      <c r="D16" s="106">
        <v>2.42</v>
      </c>
      <c r="E16" s="106">
        <v>2.4</v>
      </c>
      <c r="F16" s="106">
        <v>2.34</v>
      </c>
      <c r="G16" s="106">
        <v>2.4</v>
      </c>
      <c r="H16" s="106">
        <v>2.8</v>
      </c>
      <c r="I16" s="106">
        <v>3.6</v>
      </c>
      <c r="J16" s="106">
        <v>2.5</v>
      </c>
      <c r="K16" s="106">
        <v>2.262</v>
      </c>
      <c r="L16" s="106">
        <v>2.2269999999999999</v>
      </c>
      <c r="M16" s="106">
        <v>2.1989999999999998</v>
      </c>
      <c r="N16" s="106">
        <v>2.1659999999999999</v>
      </c>
      <c r="O16" s="106">
        <v>2.02</v>
      </c>
      <c r="P16" s="173"/>
      <c r="Q16" s="6"/>
    </row>
    <row r="17" spans="1:20" s="3" customFormat="1" ht="13.8">
      <c r="A17" s="163" t="s">
        <v>180</v>
      </c>
      <c r="B17" s="106">
        <v>2.62</v>
      </c>
      <c r="C17" s="106">
        <v>2.6</v>
      </c>
      <c r="D17" s="106">
        <v>2.56</v>
      </c>
      <c r="E17" s="106">
        <v>2.4900000000000002</v>
      </c>
      <c r="F17" s="106">
        <v>2.4900000000000002</v>
      </c>
      <c r="G17" s="106">
        <v>2.35</v>
      </c>
      <c r="H17" s="106">
        <v>2.19</v>
      </c>
      <c r="I17" s="106">
        <v>2.1800000000000002</v>
      </c>
      <c r="J17" s="106">
        <v>2.2799999999999998</v>
      </c>
      <c r="K17" s="106">
        <v>2.2999999999999998</v>
      </c>
      <c r="L17" s="106">
        <v>2.31</v>
      </c>
      <c r="M17" s="106">
        <v>2.2799999999999998</v>
      </c>
      <c r="N17" s="106">
        <v>2.2599999999999998</v>
      </c>
      <c r="O17" s="106">
        <v>2.23</v>
      </c>
      <c r="P17" s="173">
        <v>2.21</v>
      </c>
      <c r="Q17" s="6"/>
    </row>
    <row r="18" spans="1:20" s="3" customFormat="1" ht="13.8">
      <c r="A18" s="163" t="s">
        <v>190</v>
      </c>
      <c r="B18" s="106">
        <v>5.0999999999999996</v>
      </c>
      <c r="C18" s="106">
        <v>5</v>
      </c>
      <c r="D18" s="106">
        <v>5.5</v>
      </c>
      <c r="E18" s="109">
        <v>5.3</v>
      </c>
      <c r="F18" s="109">
        <v>5.3</v>
      </c>
      <c r="G18" s="109">
        <v>5.2</v>
      </c>
      <c r="H18" s="109">
        <v>5.2</v>
      </c>
      <c r="I18" s="109">
        <v>5.0999999999999996</v>
      </c>
      <c r="J18" s="109">
        <v>5.0999999999999996</v>
      </c>
      <c r="K18" s="109">
        <v>5</v>
      </c>
      <c r="L18" s="109">
        <v>5</v>
      </c>
      <c r="M18" s="109">
        <v>4.9000000000000004</v>
      </c>
      <c r="N18" s="109">
        <v>4.8</v>
      </c>
      <c r="O18" s="109">
        <v>4.7</v>
      </c>
      <c r="P18" s="168">
        <v>4.5999999999999996</v>
      </c>
      <c r="Q18" s="6"/>
    </row>
    <row r="19" spans="1:20" s="3" customFormat="1" ht="13.8">
      <c r="A19" s="163" t="s">
        <v>182</v>
      </c>
      <c r="B19" s="106">
        <v>5.9</v>
      </c>
      <c r="C19" s="106">
        <v>5.9</v>
      </c>
      <c r="D19" s="106">
        <v>5.8</v>
      </c>
      <c r="E19" s="106">
        <v>5.3</v>
      </c>
      <c r="F19" s="106">
        <v>5.3</v>
      </c>
      <c r="G19" s="106">
        <v>5.6</v>
      </c>
      <c r="H19" s="106">
        <v>5.5</v>
      </c>
      <c r="I19" s="106">
        <v>5.5</v>
      </c>
      <c r="J19" s="106">
        <v>5.4</v>
      </c>
      <c r="K19" s="106">
        <v>4.4180000000000001</v>
      </c>
      <c r="L19" s="106">
        <v>4.3230000000000004</v>
      </c>
      <c r="M19" s="106">
        <v>4.2460000000000004</v>
      </c>
      <c r="N19" s="106">
        <v>4.1749999999999998</v>
      </c>
      <c r="O19" s="106">
        <v>4.101</v>
      </c>
      <c r="P19" s="173"/>
      <c r="Q19" s="6"/>
    </row>
    <row r="20" spans="1:20" s="3" customFormat="1" thickBot="1">
      <c r="A20" s="174" t="s">
        <v>183</v>
      </c>
      <c r="B20" s="175">
        <v>3.3</v>
      </c>
      <c r="C20" s="175">
        <v>3.2</v>
      </c>
      <c r="D20" s="175">
        <v>3.8</v>
      </c>
      <c r="E20" s="175">
        <v>3.9769999999999999</v>
      </c>
      <c r="F20" s="175">
        <v>4.3</v>
      </c>
      <c r="G20" s="175">
        <v>4</v>
      </c>
      <c r="H20" s="175">
        <v>4</v>
      </c>
      <c r="I20" s="175">
        <v>3.7</v>
      </c>
      <c r="J20" s="175">
        <v>3.6</v>
      </c>
      <c r="K20" s="175">
        <v>3.7480000000000002</v>
      </c>
      <c r="L20" s="175">
        <v>3.754</v>
      </c>
      <c r="M20" s="175">
        <v>3.7650000000000001</v>
      </c>
      <c r="N20" s="796">
        <v>3.7</v>
      </c>
      <c r="O20" s="175">
        <v>3.7240000000000002</v>
      </c>
      <c r="P20" s="176"/>
      <c r="Q20" s="6"/>
    </row>
    <row r="21" spans="1:20" s="3" customFormat="1" ht="13.2">
      <c r="A21" s="141"/>
    </row>
    <row r="22" spans="1:20" ht="15" customHeight="1">
      <c r="A22" s="136" t="s">
        <v>192</v>
      </c>
      <c r="B22" s="28"/>
      <c r="C22" s="28"/>
      <c r="D22" s="28"/>
      <c r="E22" s="28"/>
      <c r="F22" s="28"/>
      <c r="G22" s="28"/>
      <c r="I22" s="185"/>
    </row>
    <row r="23" spans="1:20" ht="15" customHeight="1">
      <c r="A23" s="136"/>
      <c r="B23" s="28"/>
      <c r="C23" s="28"/>
      <c r="D23" s="28"/>
      <c r="E23" s="28"/>
      <c r="F23" s="28"/>
      <c r="G23" s="28"/>
      <c r="I23" s="185"/>
    </row>
    <row r="24" spans="1:20" ht="14.55" customHeight="1">
      <c r="A24" s="874" t="s">
        <v>239</v>
      </c>
      <c r="B24" s="874"/>
      <c r="C24" s="874"/>
      <c r="D24" s="874"/>
      <c r="E24" s="874"/>
      <c r="F24" s="874"/>
      <c r="G24" s="874"/>
      <c r="H24" s="874"/>
      <c r="I24" s="874"/>
      <c r="J24" s="874"/>
      <c r="K24" s="874"/>
      <c r="L24" s="151"/>
      <c r="M24" s="151"/>
    </row>
    <row r="25" spans="1:20">
      <c r="A25" s="874"/>
      <c r="B25" s="874"/>
      <c r="C25" s="874"/>
      <c r="D25" s="874"/>
      <c r="E25" s="874"/>
      <c r="F25" s="874"/>
      <c r="G25" s="874"/>
      <c r="H25" s="874"/>
      <c r="I25" s="874"/>
      <c r="J25" s="874"/>
      <c r="K25" s="874"/>
      <c r="L25" s="151"/>
      <c r="M25" s="151"/>
    </row>
    <row r="26" spans="1:20">
      <c r="A26" s="874"/>
      <c r="B26" s="874"/>
      <c r="C26" s="874"/>
      <c r="D26" s="874"/>
      <c r="E26" s="874"/>
      <c r="F26" s="874"/>
      <c r="G26" s="874"/>
      <c r="H26" s="874"/>
      <c r="I26" s="874"/>
      <c r="J26" s="874"/>
      <c r="K26" s="874"/>
      <c r="L26" s="151"/>
      <c r="M26" s="151"/>
    </row>
    <row r="27" spans="1:20" ht="15" customHeight="1">
      <c r="A27" s="874"/>
      <c r="B27" s="874"/>
      <c r="C27" s="874"/>
      <c r="D27" s="874"/>
      <c r="E27" s="874"/>
      <c r="F27" s="874"/>
      <c r="G27" s="874"/>
      <c r="H27" s="874"/>
      <c r="I27" s="874"/>
      <c r="J27" s="874"/>
      <c r="K27" s="874"/>
      <c r="L27" s="151"/>
      <c r="M27" s="151"/>
      <c r="N27" s="24"/>
      <c r="O27" s="24"/>
      <c r="P27" s="24"/>
      <c r="Q27" s="24"/>
      <c r="R27" s="24"/>
      <c r="S27" s="24"/>
      <c r="T27" s="24"/>
    </row>
    <row r="28" spans="1:20">
      <c r="A28" s="874"/>
      <c r="B28" s="874"/>
      <c r="C28" s="874"/>
      <c r="D28" s="874"/>
      <c r="E28" s="874"/>
      <c r="F28" s="874"/>
      <c r="G28" s="874"/>
      <c r="H28" s="874"/>
      <c r="I28" s="874"/>
      <c r="J28" s="874"/>
      <c r="K28" s="874"/>
      <c r="L28" s="151"/>
      <c r="M28" s="151"/>
      <c r="N28" s="24"/>
      <c r="O28" s="24"/>
      <c r="P28" s="24"/>
      <c r="Q28" s="24"/>
      <c r="R28" s="24"/>
      <c r="S28" s="24"/>
      <c r="T28" s="24"/>
    </row>
    <row r="29" spans="1:20" ht="14.7" customHeight="1">
      <c r="A29" s="874" t="s">
        <v>240</v>
      </c>
      <c r="B29" s="874"/>
      <c r="C29" s="874"/>
      <c r="D29" s="874"/>
      <c r="E29" s="874"/>
      <c r="F29" s="874"/>
      <c r="G29" s="874"/>
      <c r="H29" s="874"/>
      <c r="I29" s="874"/>
      <c r="J29" s="874"/>
      <c r="K29" s="874"/>
      <c r="L29" s="151"/>
      <c r="M29" s="151"/>
    </row>
    <row r="30" spans="1:20" ht="14.7" customHeight="1">
      <c r="A30" s="874"/>
      <c r="B30" s="874"/>
      <c r="C30" s="874"/>
      <c r="D30" s="874"/>
      <c r="E30" s="874"/>
      <c r="F30" s="874"/>
      <c r="G30" s="874"/>
      <c r="H30" s="874"/>
      <c r="I30" s="874"/>
      <c r="J30" s="874"/>
      <c r="K30" s="874"/>
      <c r="L30" s="151"/>
      <c r="M30" s="151"/>
    </row>
    <row r="31" spans="1:20">
      <c r="A31" s="874"/>
      <c r="B31" s="874"/>
      <c r="C31" s="874"/>
      <c r="D31" s="874"/>
      <c r="E31" s="874"/>
      <c r="F31" s="874"/>
      <c r="G31" s="874"/>
      <c r="H31" s="874"/>
      <c r="I31" s="874"/>
      <c r="J31" s="874"/>
      <c r="K31" s="874"/>
      <c r="L31" s="151"/>
      <c r="M31" s="151"/>
    </row>
    <row r="32" spans="1:20" ht="14.55" customHeight="1">
      <c r="A32" s="874" t="s">
        <v>241</v>
      </c>
      <c r="B32" s="874"/>
      <c r="C32" s="874"/>
      <c r="D32" s="874"/>
      <c r="E32" s="874"/>
      <c r="F32" s="874"/>
      <c r="G32" s="874"/>
      <c r="H32" s="874"/>
      <c r="I32" s="874"/>
      <c r="J32" s="874"/>
      <c r="K32" s="874"/>
      <c r="L32" s="151"/>
      <c r="M32" s="151"/>
    </row>
    <row r="33" spans="1:13">
      <c r="A33" s="874"/>
      <c r="B33" s="874"/>
      <c r="C33" s="874"/>
      <c r="D33" s="874"/>
      <c r="E33" s="874"/>
      <c r="F33" s="874"/>
      <c r="G33" s="874"/>
      <c r="H33" s="874"/>
      <c r="I33" s="874"/>
      <c r="J33" s="874"/>
      <c r="K33" s="874"/>
      <c r="L33" s="151"/>
      <c r="M33" s="151"/>
    </row>
    <row r="34" spans="1:13">
      <c r="A34" s="874"/>
      <c r="B34" s="874"/>
      <c r="C34" s="874"/>
      <c r="D34" s="874"/>
      <c r="E34" s="874"/>
      <c r="F34" s="874"/>
      <c r="G34" s="874"/>
      <c r="H34" s="874"/>
      <c r="I34" s="874"/>
      <c r="J34" s="874"/>
      <c r="K34" s="874"/>
      <c r="L34" s="151"/>
      <c r="M34" s="151"/>
    </row>
    <row r="35" spans="1:13" ht="23.25" customHeight="1">
      <c r="A35" s="874" t="s">
        <v>242</v>
      </c>
      <c r="B35" s="874"/>
      <c r="C35" s="874"/>
      <c r="D35" s="874"/>
      <c r="E35" s="874"/>
      <c r="F35" s="874"/>
      <c r="G35" s="874"/>
      <c r="H35" s="874"/>
      <c r="I35" s="874"/>
      <c r="J35" s="874"/>
      <c r="K35" s="874"/>
      <c r="L35" s="151"/>
      <c r="M35" s="151"/>
    </row>
    <row r="36" spans="1:13" ht="23.25" customHeight="1">
      <c r="A36" s="874"/>
      <c r="B36" s="874"/>
      <c r="C36" s="874"/>
      <c r="D36" s="874"/>
      <c r="E36" s="874"/>
      <c r="F36" s="874"/>
      <c r="G36" s="874"/>
      <c r="H36" s="874"/>
      <c r="I36" s="874"/>
      <c r="J36" s="874"/>
      <c r="K36" s="874"/>
      <c r="L36" s="151"/>
      <c r="M36" s="151"/>
    </row>
    <row r="37" spans="1:13" ht="30" customHeight="1">
      <c r="A37" s="874" t="s">
        <v>774</v>
      </c>
      <c r="B37" s="874"/>
      <c r="C37" s="874"/>
      <c r="D37" s="874"/>
      <c r="E37" s="874"/>
      <c r="F37" s="874"/>
      <c r="G37" s="874"/>
      <c r="H37" s="874"/>
      <c r="I37" s="874"/>
      <c r="J37" s="874"/>
      <c r="K37" s="874"/>
    </row>
    <row r="39" spans="1:13">
      <c r="A39" s="142" t="s">
        <v>186</v>
      </c>
    </row>
  </sheetData>
  <mergeCells count="9">
    <mergeCell ref="N3:P3"/>
    <mergeCell ref="A37:K37"/>
    <mergeCell ref="A36:K36"/>
    <mergeCell ref="A35:K35"/>
    <mergeCell ref="A3:A4"/>
    <mergeCell ref="A24:K28"/>
    <mergeCell ref="A29:K31"/>
    <mergeCell ref="A32:K34"/>
    <mergeCell ref="B3:M3"/>
  </mergeCells>
  <hyperlinks>
    <hyperlink ref="S3" location="'TC1'!A1" display="Back to Content Page" xr:uid="{DD2A951E-54DB-4534-9388-8C1E4802FC17}"/>
  </hyperlinks>
  <pageMargins left="0.7" right="0.7" top="0.75" bottom="0.75" header="0.3" footer="0.3"/>
  <pageSetup paperSize="9" scale="88" orientation="landscape" r:id="rId1"/>
  <headerFooter>
    <oddFooter>&amp;C&amp;P</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E60"/>
  <sheetViews>
    <sheetView topLeftCell="T21" zoomScaleNormal="100" workbookViewId="0">
      <selection activeCell="AH24" sqref="AH24"/>
    </sheetView>
  </sheetViews>
  <sheetFormatPr defaultColWidth="9.21875" defaultRowHeight="14.4"/>
  <cols>
    <col min="1" max="1" width="33.77734375" customWidth="1"/>
    <col min="2" max="16" width="11.77734375" customWidth="1"/>
    <col min="17" max="17" width="6.77734375" customWidth="1"/>
    <col min="18" max="18" width="7.5546875" customWidth="1"/>
    <col min="19" max="19" width="9.5546875" bestFit="1" customWidth="1"/>
    <col min="20" max="20" width="6.77734375" customWidth="1"/>
    <col min="21" max="21" width="7.5546875" customWidth="1"/>
    <col min="22" max="22" width="9.5546875" bestFit="1" customWidth="1"/>
    <col min="23" max="23" width="6.77734375" customWidth="1"/>
    <col min="24" max="24" width="7.5546875" customWidth="1"/>
    <col min="25" max="25" width="9.5546875" bestFit="1" customWidth="1"/>
    <col min="26" max="26" width="6.77734375" customWidth="1"/>
    <col min="27" max="27" width="7.5546875" customWidth="1"/>
    <col min="28" max="28" width="9.5546875" bestFit="1" customWidth="1"/>
    <col min="29" max="29" width="6.77734375" customWidth="1"/>
    <col min="30" max="30" width="7.5546875" customWidth="1"/>
    <col min="31" max="31" width="9.5546875" bestFit="1" customWidth="1"/>
  </cols>
  <sheetData>
    <row r="1" spans="1:57">
      <c r="A1" s="29" t="s">
        <v>776</v>
      </c>
      <c r="B1" s="24"/>
      <c r="C1" s="24"/>
      <c r="D1" s="24"/>
      <c r="E1" s="24"/>
      <c r="F1" s="24"/>
      <c r="G1" s="24"/>
      <c r="H1" s="24"/>
      <c r="I1" s="24"/>
      <c r="J1" s="24"/>
      <c r="K1" s="24"/>
      <c r="L1" s="24"/>
      <c r="M1" s="24"/>
      <c r="N1" s="24"/>
      <c r="O1" s="24"/>
      <c r="P1" s="24"/>
    </row>
    <row r="2" spans="1:57" ht="15" thickBot="1">
      <c r="A2" s="24"/>
      <c r="B2" s="24"/>
      <c r="C2" s="24"/>
      <c r="D2" s="24"/>
      <c r="E2" s="24"/>
      <c r="F2" s="24"/>
      <c r="G2" s="24"/>
      <c r="H2" s="24"/>
      <c r="I2" s="24"/>
      <c r="J2" s="24"/>
      <c r="K2" s="24"/>
      <c r="L2" s="24"/>
      <c r="M2" s="24"/>
      <c r="N2" s="24"/>
      <c r="O2" s="24"/>
      <c r="P2" s="24"/>
    </row>
    <row r="3" spans="1:57" s="51" customFormat="1">
      <c r="A3" s="877" t="s">
        <v>187</v>
      </c>
      <c r="B3" s="886">
        <v>2010</v>
      </c>
      <c r="C3" s="886"/>
      <c r="D3" s="886"/>
      <c r="E3" s="886">
        <v>2011</v>
      </c>
      <c r="F3" s="886"/>
      <c r="G3" s="886"/>
      <c r="H3" s="886">
        <v>2012</v>
      </c>
      <c r="I3" s="886"/>
      <c r="J3" s="886"/>
      <c r="K3" s="886">
        <v>2013</v>
      </c>
      <c r="L3" s="886"/>
      <c r="M3" s="886"/>
      <c r="N3" s="886">
        <v>2014</v>
      </c>
      <c r="O3" s="886"/>
      <c r="P3" s="905"/>
      <c r="AM3" s="25"/>
      <c r="AN3" s="25"/>
      <c r="AO3" s="25"/>
      <c r="AP3" s="25"/>
      <c r="AQ3" s="25"/>
      <c r="AR3" s="25"/>
      <c r="AS3" s="25"/>
      <c r="AT3" s="25"/>
      <c r="AU3" s="25"/>
      <c r="AV3" s="25"/>
      <c r="AW3" s="25"/>
      <c r="AX3" s="25"/>
      <c r="AY3" s="25"/>
      <c r="AZ3" s="25"/>
      <c r="BA3" s="25"/>
      <c r="BB3" s="25"/>
      <c r="BC3" s="25"/>
      <c r="BD3" s="25"/>
      <c r="BE3" s="25"/>
    </row>
    <row r="4" spans="1:57" s="51" customFormat="1">
      <c r="A4" s="878"/>
      <c r="B4" s="133" t="s">
        <v>71</v>
      </c>
      <c r="C4" s="133" t="s">
        <v>243</v>
      </c>
      <c r="D4" s="133" t="s">
        <v>244</v>
      </c>
      <c r="E4" s="133" t="s">
        <v>71</v>
      </c>
      <c r="F4" s="133" t="s">
        <v>243</v>
      </c>
      <c r="G4" s="133" t="s">
        <v>244</v>
      </c>
      <c r="H4" s="133" t="s">
        <v>71</v>
      </c>
      <c r="I4" s="133" t="s">
        <v>243</v>
      </c>
      <c r="J4" s="133" t="s">
        <v>244</v>
      </c>
      <c r="K4" s="133" t="s">
        <v>71</v>
      </c>
      <c r="L4" s="133" t="s">
        <v>243</v>
      </c>
      <c r="M4" s="133" t="s">
        <v>244</v>
      </c>
      <c r="N4" s="133" t="s">
        <v>71</v>
      </c>
      <c r="O4" s="133" t="s">
        <v>243</v>
      </c>
      <c r="P4" s="172" t="s">
        <v>244</v>
      </c>
      <c r="AG4"/>
      <c r="AH4"/>
      <c r="AM4" s="25"/>
      <c r="AN4" s="25"/>
      <c r="AO4" s="25"/>
      <c r="AP4" s="25"/>
      <c r="AQ4" s="25"/>
      <c r="AR4" s="25"/>
      <c r="AS4" s="25"/>
      <c r="AT4" s="25"/>
      <c r="AU4" s="25"/>
      <c r="AV4" s="25"/>
      <c r="AW4" s="25"/>
      <c r="AX4" s="25"/>
      <c r="AY4" s="25"/>
      <c r="AZ4" s="25"/>
      <c r="BA4" s="25"/>
      <c r="BB4" s="25"/>
      <c r="BC4" s="25"/>
      <c r="BD4" s="25"/>
      <c r="BE4" s="25"/>
    </row>
    <row r="5" spans="1:57">
      <c r="A5" s="186" t="s">
        <v>167</v>
      </c>
      <c r="B5" s="106">
        <v>48.4</v>
      </c>
      <c r="C5" s="106">
        <v>46.8</v>
      </c>
      <c r="D5" s="106">
        <v>50</v>
      </c>
      <c r="E5" s="106">
        <v>48.55</v>
      </c>
      <c r="F5" s="106">
        <v>46.8</v>
      </c>
      <c r="G5" s="106">
        <v>50.3</v>
      </c>
      <c r="H5" s="106">
        <v>48.7</v>
      </c>
      <c r="I5" s="106">
        <v>46.9</v>
      </c>
      <c r="J5" s="106">
        <v>50.5</v>
      </c>
      <c r="K5" s="106">
        <v>48.9</v>
      </c>
      <c r="L5" s="106">
        <v>47</v>
      </c>
      <c r="M5" s="106">
        <v>50.8</v>
      </c>
      <c r="N5" s="109">
        <v>60.3</v>
      </c>
      <c r="O5" s="109">
        <v>57.59</v>
      </c>
      <c r="P5" s="168">
        <v>63</v>
      </c>
      <c r="AF5" s="49"/>
      <c r="AM5" s="187"/>
      <c r="AN5" s="9"/>
      <c r="AO5" s="9"/>
      <c r="AP5" s="8"/>
      <c r="AQ5" s="9"/>
      <c r="AR5" s="9"/>
      <c r="AS5" s="8"/>
      <c r="AT5" s="9"/>
      <c r="AU5" s="9"/>
      <c r="AV5" s="9"/>
      <c r="AW5" s="9"/>
      <c r="AX5" s="9"/>
      <c r="AY5" s="9"/>
      <c r="AZ5" s="9"/>
      <c r="BA5" s="9"/>
      <c r="BB5" s="9"/>
      <c r="BC5" s="9"/>
      <c r="BD5" s="9"/>
      <c r="BE5" s="8"/>
    </row>
    <row r="6" spans="1:57">
      <c r="A6" s="186" t="s">
        <v>168</v>
      </c>
      <c r="B6" s="106">
        <v>53.3</v>
      </c>
      <c r="C6" s="106"/>
      <c r="D6" s="106"/>
      <c r="E6" s="106">
        <v>68</v>
      </c>
      <c r="F6" s="106">
        <v>66</v>
      </c>
      <c r="G6" s="106">
        <v>70</v>
      </c>
      <c r="H6" s="106">
        <v>68</v>
      </c>
      <c r="I6" s="106">
        <v>66</v>
      </c>
      <c r="J6" s="106">
        <v>70</v>
      </c>
      <c r="K6" s="106">
        <v>68</v>
      </c>
      <c r="L6" s="106">
        <v>66</v>
      </c>
      <c r="M6" s="106">
        <v>70</v>
      </c>
      <c r="N6" s="106">
        <v>68</v>
      </c>
      <c r="O6" s="106">
        <v>67.599999999999994</v>
      </c>
      <c r="P6" s="173">
        <v>71.400000000000006</v>
      </c>
      <c r="AF6" t="s">
        <v>76</v>
      </c>
      <c r="AG6" t="s">
        <v>76</v>
      </c>
      <c r="AM6" s="187"/>
      <c r="AN6" s="9"/>
      <c r="AO6" s="9"/>
      <c r="AP6" s="8"/>
      <c r="AQ6" s="9"/>
      <c r="AR6" s="9"/>
      <c r="AS6" s="8"/>
      <c r="AT6" s="9"/>
      <c r="AU6" s="9"/>
      <c r="AV6" s="9"/>
      <c r="AW6" s="9"/>
      <c r="AX6" s="9"/>
      <c r="AY6" s="9"/>
      <c r="AZ6" s="9"/>
      <c r="BA6" s="9"/>
      <c r="BB6" s="9"/>
      <c r="BC6" s="9"/>
      <c r="BD6" s="9"/>
      <c r="BE6" s="8"/>
    </row>
    <row r="7" spans="1:57">
      <c r="A7" s="186" t="s">
        <v>188</v>
      </c>
      <c r="B7" s="106">
        <v>66.8</v>
      </c>
      <c r="C7" s="106"/>
      <c r="D7" s="106"/>
      <c r="E7" s="106">
        <v>67.099999999999994</v>
      </c>
      <c r="F7" s="106"/>
      <c r="G7" s="106"/>
      <c r="H7" s="106">
        <v>67.400000000000006</v>
      </c>
      <c r="I7" s="106"/>
      <c r="J7" s="106"/>
      <c r="K7" s="106">
        <v>67.599999999999994</v>
      </c>
      <c r="L7" s="106"/>
      <c r="M7" s="106"/>
      <c r="N7" s="106">
        <v>67.900000000000006</v>
      </c>
      <c r="O7" s="106"/>
      <c r="P7" s="173"/>
      <c r="AM7" s="187"/>
      <c r="AN7" s="9"/>
      <c r="AO7" s="9"/>
      <c r="AP7" s="8"/>
      <c r="AQ7" s="9"/>
      <c r="AR7" s="9"/>
      <c r="AS7" s="8"/>
      <c r="AT7" s="9"/>
      <c r="AU7" s="9"/>
      <c r="AV7" s="9"/>
      <c r="AW7" s="9"/>
      <c r="AX7" s="9"/>
      <c r="AY7" s="9"/>
      <c r="AZ7" s="9"/>
      <c r="BA7" s="9"/>
      <c r="BB7" s="9"/>
      <c r="BC7" s="9"/>
      <c r="BD7" s="9"/>
      <c r="BE7" s="8"/>
    </row>
    <row r="8" spans="1:57">
      <c r="A8" s="186" t="s">
        <v>189</v>
      </c>
      <c r="B8" s="106">
        <v>48.1</v>
      </c>
      <c r="C8" s="106">
        <v>47.314999999999998</v>
      </c>
      <c r="D8" s="106">
        <v>50.744</v>
      </c>
      <c r="E8" s="106">
        <v>48.4</v>
      </c>
      <c r="F8" s="106">
        <v>47.609000000000002</v>
      </c>
      <c r="G8" s="106">
        <v>51.076999999999998</v>
      </c>
      <c r="H8" s="106">
        <v>48.7</v>
      </c>
      <c r="I8" s="106">
        <v>47.9</v>
      </c>
      <c r="J8" s="106">
        <v>51.4</v>
      </c>
      <c r="K8" s="106">
        <v>56</v>
      </c>
      <c r="L8" s="106"/>
      <c r="M8" s="106"/>
      <c r="N8" s="106">
        <v>56</v>
      </c>
      <c r="O8" s="106"/>
      <c r="P8" s="173"/>
      <c r="AM8" s="187"/>
      <c r="AN8" s="9"/>
      <c r="AO8" s="9"/>
      <c r="AP8" s="8"/>
      <c r="AQ8" s="9"/>
      <c r="AR8" s="9"/>
      <c r="AS8" s="8"/>
      <c r="AT8" s="9"/>
      <c r="AU8" s="9"/>
      <c r="AV8" s="9"/>
      <c r="AW8" s="9"/>
      <c r="AX8" s="9"/>
      <c r="AY8" s="9"/>
      <c r="AZ8" s="9"/>
      <c r="BA8" s="9"/>
      <c r="BB8" s="9"/>
      <c r="BC8" s="9"/>
      <c r="BD8" s="9"/>
      <c r="BE8" s="8"/>
    </row>
    <row r="9" spans="1:57">
      <c r="A9" s="186" t="s">
        <v>172</v>
      </c>
      <c r="B9" s="106">
        <v>45.1</v>
      </c>
      <c r="C9" s="106">
        <v>43.1</v>
      </c>
      <c r="D9" s="106">
        <v>47.2</v>
      </c>
      <c r="E9" s="106">
        <v>45.2</v>
      </c>
      <c r="F9" s="106">
        <v>43.2</v>
      </c>
      <c r="G9" s="106">
        <v>47.3</v>
      </c>
      <c r="H9" s="106">
        <v>45.3</v>
      </c>
      <c r="I9" s="106">
        <v>43.3</v>
      </c>
      <c r="J9" s="106">
        <v>47.4</v>
      </c>
      <c r="K9" s="106">
        <v>45.5</v>
      </c>
      <c r="L9" s="106">
        <v>47.52</v>
      </c>
      <c r="M9" s="106">
        <v>43.44</v>
      </c>
      <c r="N9" s="106">
        <v>45.6</v>
      </c>
      <c r="O9" s="106">
        <v>43.4</v>
      </c>
      <c r="P9" s="173">
        <v>47.5</v>
      </c>
      <c r="AM9" s="187"/>
      <c r="AN9" s="9"/>
      <c r="AO9" s="9"/>
      <c r="AP9" s="8"/>
      <c r="AQ9" s="9"/>
      <c r="AR9" s="9"/>
      <c r="AS9" s="8"/>
      <c r="AT9" s="9"/>
      <c r="AU9" s="9"/>
      <c r="AV9" s="9"/>
      <c r="AW9" s="9"/>
      <c r="AX9" s="9"/>
      <c r="AY9" s="9"/>
      <c r="AZ9" s="9"/>
      <c r="BA9" s="9"/>
      <c r="BB9" s="9"/>
      <c r="BC9" s="9"/>
      <c r="BD9" s="9"/>
      <c r="BE9" s="8"/>
    </row>
    <row r="10" spans="1:57">
      <c r="A10" s="186" t="s">
        <v>173</v>
      </c>
      <c r="B10" s="106">
        <v>47.6</v>
      </c>
      <c r="C10" s="106">
        <v>40.54</v>
      </c>
      <c r="D10" s="106">
        <v>47.738999999999997</v>
      </c>
      <c r="E10" s="106">
        <v>42.52</v>
      </c>
      <c r="F10" s="106">
        <v>39.409999999999997</v>
      </c>
      <c r="G10" s="106">
        <v>45.33</v>
      </c>
      <c r="H10" s="106">
        <v>43.1</v>
      </c>
      <c r="I10" s="106">
        <v>41.51</v>
      </c>
      <c r="J10" s="106">
        <v>44.67</v>
      </c>
      <c r="K10" s="106">
        <v>43.55</v>
      </c>
      <c r="L10" s="106">
        <v>41.99</v>
      </c>
      <c r="M10" s="106">
        <v>45.15</v>
      </c>
      <c r="N10" s="106">
        <v>44</v>
      </c>
      <c r="O10" s="106">
        <v>42.46</v>
      </c>
      <c r="P10" s="173">
        <v>45.62</v>
      </c>
      <c r="AF10" s="49"/>
      <c r="AM10" s="187"/>
      <c r="AN10" s="9"/>
      <c r="AO10" s="9"/>
      <c r="AP10" s="8"/>
      <c r="AQ10" s="9"/>
      <c r="AR10" s="9"/>
      <c r="AS10" s="8"/>
      <c r="AT10" s="9"/>
      <c r="AU10" s="9"/>
      <c r="AV10" s="9"/>
      <c r="AW10" s="9"/>
      <c r="AX10" s="9"/>
      <c r="AY10" s="9"/>
      <c r="AZ10" s="9"/>
      <c r="BA10" s="9"/>
      <c r="BB10" s="9"/>
      <c r="BC10" s="9"/>
      <c r="BD10" s="9"/>
      <c r="BE10" s="8"/>
    </row>
    <row r="11" spans="1:57">
      <c r="A11" s="186" t="s">
        <v>174</v>
      </c>
      <c r="B11" s="106"/>
      <c r="C11" s="106"/>
      <c r="D11" s="106"/>
      <c r="E11" s="106">
        <v>66.7</v>
      </c>
      <c r="F11" s="106"/>
      <c r="G11" s="106"/>
      <c r="H11" s="106">
        <v>66.900000000000006</v>
      </c>
      <c r="I11" s="106"/>
      <c r="J11" s="106"/>
      <c r="K11" s="106">
        <v>64.7</v>
      </c>
      <c r="L11" s="106"/>
      <c r="M11" s="106"/>
      <c r="N11" s="106">
        <v>65.2</v>
      </c>
      <c r="O11" s="106"/>
      <c r="P11" s="173"/>
      <c r="AF11" s="49"/>
      <c r="AG11" s="49"/>
      <c r="AM11" s="187"/>
      <c r="AN11" s="9"/>
      <c r="AO11" s="9"/>
      <c r="AP11" s="8"/>
      <c r="AQ11" s="9"/>
      <c r="AR11" s="9"/>
      <c r="AS11" s="8"/>
      <c r="AT11" s="9"/>
      <c r="AU11" s="9"/>
      <c r="AV11" s="9"/>
      <c r="AW11" s="9"/>
      <c r="AX11" s="9"/>
      <c r="AY11" s="9"/>
      <c r="AZ11" s="9"/>
      <c r="BA11" s="9"/>
      <c r="BB11" s="9"/>
      <c r="BC11" s="9"/>
      <c r="BD11" s="9"/>
      <c r="BE11" s="8"/>
    </row>
    <row r="12" spans="1:57">
      <c r="A12" s="186" t="s">
        <v>175</v>
      </c>
      <c r="B12" s="106">
        <v>52.5</v>
      </c>
      <c r="C12" s="106">
        <v>51</v>
      </c>
      <c r="D12" s="106">
        <v>54</v>
      </c>
      <c r="E12" s="106">
        <v>53.4</v>
      </c>
      <c r="F12" s="106">
        <v>52</v>
      </c>
      <c r="G12" s="106">
        <v>54.9</v>
      </c>
      <c r="H12" s="106">
        <v>54.3</v>
      </c>
      <c r="I12" s="106">
        <v>52.9</v>
      </c>
      <c r="J12" s="106">
        <v>55.7</v>
      </c>
      <c r="K12" s="106">
        <v>55.1</v>
      </c>
      <c r="L12" s="106">
        <v>53.7</v>
      </c>
      <c r="M12" s="106">
        <v>56.6</v>
      </c>
      <c r="N12" s="106">
        <v>56</v>
      </c>
      <c r="O12" s="106">
        <v>54.6</v>
      </c>
      <c r="P12" s="173">
        <v>57.4</v>
      </c>
      <c r="AF12" s="49"/>
      <c r="AM12" s="187"/>
      <c r="AN12" s="9"/>
      <c r="AO12" s="9"/>
      <c r="AP12" s="8"/>
      <c r="AQ12" s="9"/>
      <c r="AR12" s="9"/>
      <c r="AS12" s="8"/>
      <c r="AT12" s="9"/>
      <c r="AU12" s="9"/>
      <c r="AV12" s="9"/>
      <c r="AW12" s="9"/>
      <c r="AX12" s="9"/>
      <c r="AY12" s="9"/>
      <c r="AZ12" s="9"/>
      <c r="BA12" s="9"/>
      <c r="BB12" s="9"/>
      <c r="BC12" s="9"/>
      <c r="BD12" s="9"/>
      <c r="BE12" s="8"/>
    </row>
    <row r="13" spans="1:57">
      <c r="A13" s="186" t="s">
        <v>176</v>
      </c>
      <c r="B13" s="106">
        <v>73.7</v>
      </c>
      <c r="C13" s="106">
        <v>70.099999999999994</v>
      </c>
      <c r="D13" s="106">
        <v>77.400000000000006</v>
      </c>
      <c r="E13" s="106">
        <v>73.900000000000006</v>
      </c>
      <c r="F13" s="106">
        <v>70.400000000000006</v>
      </c>
      <c r="G13" s="106">
        <v>77.5</v>
      </c>
      <c r="H13" s="106">
        <v>74.099999999999994</v>
      </c>
      <c r="I13" s="106">
        <v>70.599999999999994</v>
      </c>
      <c r="J13" s="106">
        <v>77.7</v>
      </c>
      <c r="K13" s="106">
        <v>74.2</v>
      </c>
      <c r="L13" s="106">
        <v>70.900000000000006</v>
      </c>
      <c r="M13" s="106">
        <v>77.599999999999994</v>
      </c>
      <c r="N13" s="106">
        <v>74.3</v>
      </c>
      <c r="O13" s="106">
        <v>71</v>
      </c>
      <c r="P13" s="168">
        <v>77.8</v>
      </c>
      <c r="AF13" s="188" t="s">
        <v>76</v>
      </c>
      <c r="AL13" s="189"/>
      <c r="AM13" s="187"/>
      <c r="AN13" s="10"/>
      <c r="AO13" s="10"/>
      <c r="AP13" s="8"/>
      <c r="AQ13" s="10"/>
      <c r="AR13" s="10"/>
      <c r="AS13" s="8"/>
      <c r="AT13" s="10"/>
      <c r="AU13" s="10"/>
      <c r="AV13" s="10"/>
      <c r="AW13" s="10"/>
      <c r="AX13" s="10"/>
      <c r="AY13" s="10"/>
      <c r="AZ13" s="10"/>
      <c r="BA13" s="10"/>
      <c r="BB13" s="10"/>
      <c r="BC13" s="9"/>
      <c r="BD13" s="9"/>
      <c r="BE13" s="9"/>
    </row>
    <row r="14" spans="1:57">
      <c r="A14" s="186" t="s">
        <v>177</v>
      </c>
      <c r="B14" s="109">
        <v>52.07</v>
      </c>
      <c r="C14" s="109">
        <v>49.99</v>
      </c>
      <c r="D14" s="109">
        <v>54.16</v>
      </c>
      <c r="E14" s="109">
        <v>52.44</v>
      </c>
      <c r="F14" s="109">
        <v>50.35</v>
      </c>
      <c r="G14" s="109">
        <v>54.54</v>
      </c>
      <c r="H14" s="109">
        <v>52.79</v>
      </c>
      <c r="I14" s="109">
        <v>50.69</v>
      </c>
      <c r="J14" s="109">
        <v>54.91</v>
      </c>
      <c r="K14" s="109">
        <v>53.13</v>
      </c>
      <c r="L14" s="109">
        <v>51.02</v>
      </c>
      <c r="M14" s="109">
        <v>55.26</v>
      </c>
      <c r="N14" s="109">
        <v>53.5</v>
      </c>
      <c r="O14" s="109">
        <v>51.3</v>
      </c>
      <c r="P14" s="168">
        <v>55.6</v>
      </c>
      <c r="AF14" s="7"/>
      <c r="AG14" s="7"/>
      <c r="AM14" s="187"/>
      <c r="AN14" s="9"/>
      <c r="AO14" s="9"/>
      <c r="AP14" s="8"/>
      <c r="AQ14" s="9"/>
      <c r="AR14" s="9"/>
      <c r="AS14" s="8"/>
      <c r="AT14" s="9"/>
      <c r="AU14" s="9"/>
      <c r="AV14" s="9"/>
      <c r="AW14" s="9"/>
      <c r="AX14" s="9"/>
      <c r="AY14" s="9"/>
      <c r="AZ14" s="9"/>
      <c r="BA14" s="9"/>
      <c r="BB14" s="9"/>
      <c r="BC14" s="9"/>
      <c r="BD14" s="9"/>
      <c r="BE14" s="8"/>
    </row>
    <row r="15" spans="1:57">
      <c r="A15" s="186" t="s">
        <v>178</v>
      </c>
      <c r="B15" s="106">
        <v>62.2</v>
      </c>
      <c r="C15" s="106">
        <v>59.712000000000003</v>
      </c>
      <c r="D15" s="106">
        <v>65.387</v>
      </c>
      <c r="E15" s="106">
        <v>56.9</v>
      </c>
      <c r="F15" s="106">
        <v>53.3</v>
      </c>
      <c r="G15" s="106">
        <v>60.543999999999997</v>
      </c>
      <c r="H15" s="106">
        <v>56.9</v>
      </c>
      <c r="I15" s="106">
        <v>53.3</v>
      </c>
      <c r="J15" s="106">
        <v>60.543999999999997</v>
      </c>
      <c r="K15" s="106">
        <v>56.9</v>
      </c>
      <c r="L15" s="106">
        <v>53.3</v>
      </c>
      <c r="M15" s="106">
        <v>60.543999999999997</v>
      </c>
      <c r="N15" s="106">
        <v>56.9</v>
      </c>
      <c r="O15" s="106">
        <v>53.3</v>
      </c>
      <c r="P15" s="173">
        <v>60.543999999999997</v>
      </c>
      <c r="AM15" s="187"/>
      <c r="AN15" s="9"/>
      <c r="AO15" s="9"/>
      <c r="AP15" s="8"/>
      <c r="AQ15" s="9"/>
      <c r="AR15" s="9"/>
      <c r="AS15" s="8"/>
      <c r="AT15" s="9"/>
      <c r="AU15" s="9"/>
      <c r="AV15" s="9"/>
      <c r="AW15" s="9"/>
      <c r="AX15" s="9"/>
      <c r="AY15" s="9"/>
      <c r="AZ15" s="9"/>
      <c r="BA15" s="9"/>
      <c r="BB15" s="9"/>
      <c r="BC15" s="9"/>
      <c r="BD15" s="9"/>
      <c r="BE15" s="8"/>
    </row>
    <row r="16" spans="1:57">
      <c r="A16" s="186" t="s">
        <v>179</v>
      </c>
      <c r="B16" s="106">
        <v>73.180000000000007</v>
      </c>
      <c r="C16" s="106">
        <v>69.7</v>
      </c>
      <c r="D16" s="106">
        <v>77.400000000000006</v>
      </c>
      <c r="E16" s="106">
        <v>72.63</v>
      </c>
      <c r="F16" s="106">
        <v>69.7</v>
      </c>
      <c r="G16" s="106">
        <v>77.400000000000006</v>
      </c>
      <c r="H16" s="106">
        <v>74.180000000000007</v>
      </c>
      <c r="I16" s="106">
        <v>69.34</v>
      </c>
      <c r="J16" s="106">
        <v>79.540000000000006</v>
      </c>
      <c r="K16" s="106">
        <v>73.099999999999994</v>
      </c>
      <c r="L16" s="106">
        <v>69.400000000000006</v>
      </c>
      <c r="M16" s="106">
        <v>76.5</v>
      </c>
      <c r="N16" s="106">
        <v>73.2</v>
      </c>
      <c r="O16" s="106">
        <v>68.400000000000006</v>
      </c>
      <c r="P16" s="173">
        <v>78.3</v>
      </c>
      <c r="AM16" s="187"/>
      <c r="AN16" s="9"/>
      <c r="AO16" s="9"/>
      <c r="AP16" s="8"/>
      <c r="AQ16" s="9"/>
      <c r="AR16" s="9"/>
      <c r="AS16" s="8"/>
      <c r="AT16" s="9"/>
      <c r="AU16" s="9"/>
      <c r="AV16" s="9"/>
      <c r="AW16" s="9"/>
      <c r="AX16" s="9"/>
      <c r="AY16" s="9"/>
      <c r="AZ16" s="9"/>
      <c r="BA16" s="9"/>
      <c r="BB16" s="9"/>
      <c r="BC16" s="9"/>
      <c r="BD16" s="9"/>
      <c r="BE16" s="8"/>
    </row>
    <row r="17" spans="1:57">
      <c r="A17" s="186" t="s">
        <v>180</v>
      </c>
      <c r="B17" s="109">
        <v>58.6</v>
      </c>
      <c r="C17" s="109">
        <v>55.9</v>
      </c>
      <c r="D17" s="109">
        <v>61.1</v>
      </c>
      <c r="E17" s="109">
        <v>60.1</v>
      </c>
      <c r="F17" s="109">
        <v>57</v>
      </c>
      <c r="G17" s="109">
        <v>63</v>
      </c>
      <c r="H17" s="109">
        <v>62.3</v>
      </c>
      <c r="I17" s="109">
        <v>59.4</v>
      </c>
      <c r="J17" s="109">
        <v>65</v>
      </c>
      <c r="K17" s="109">
        <v>62.9</v>
      </c>
      <c r="L17" s="109">
        <v>59.9</v>
      </c>
      <c r="M17" s="109">
        <v>65.7</v>
      </c>
      <c r="N17" s="109">
        <v>63.9</v>
      </c>
      <c r="O17" s="109">
        <v>61</v>
      </c>
      <c r="P17" s="168">
        <v>66.8</v>
      </c>
      <c r="AM17" s="187"/>
      <c r="AN17" s="9"/>
      <c r="AO17" s="9"/>
      <c r="AP17" s="8"/>
      <c r="AQ17" s="9"/>
      <c r="AR17" s="9"/>
      <c r="AS17" s="8"/>
      <c r="AT17" s="9"/>
      <c r="AU17" s="9"/>
      <c r="AV17" s="9"/>
      <c r="AW17" s="9"/>
      <c r="AX17" s="9"/>
      <c r="AY17" s="9"/>
      <c r="AZ17" s="9"/>
      <c r="BA17" s="9"/>
      <c r="BB17" s="9"/>
      <c r="BC17" s="9"/>
      <c r="BD17" s="9"/>
      <c r="BE17" s="8"/>
    </row>
    <row r="18" spans="1:57">
      <c r="A18" s="186" t="s">
        <v>190</v>
      </c>
      <c r="B18" s="106">
        <v>55</v>
      </c>
      <c r="C18" s="106">
        <v>56.8</v>
      </c>
      <c r="D18" s="106">
        <v>59.3</v>
      </c>
      <c r="E18" s="106">
        <v>55</v>
      </c>
      <c r="F18" s="106">
        <v>57.1</v>
      </c>
      <c r="G18" s="106">
        <v>59.7</v>
      </c>
      <c r="H18" s="106">
        <v>61</v>
      </c>
      <c r="I18" s="106">
        <v>59.8</v>
      </c>
      <c r="J18" s="106">
        <v>63.8</v>
      </c>
      <c r="K18" s="106">
        <v>62.2</v>
      </c>
      <c r="L18" s="106">
        <v>60.2</v>
      </c>
      <c r="M18" s="106">
        <v>64.2</v>
      </c>
      <c r="N18" s="106">
        <v>62.8</v>
      </c>
      <c r="O18" s="106">
        <v>60.7</v>
      </c>
      <c r="P18" s="173">
        <v>64.8</v>
      </c>
      <c r="AF18" s="7" t="s">
        <v>76</v>
      </c>
      <c r="AG18" s="7"/>
      <c r="AM18" s="187"/>
      <c r="AN18" s="9"/>
      <c r="AO18" s="9"/>
      <c r="AP18" s="8"/>
      <c r="AQ18" s="9"/>
      <c r="AR18" s="9"/>
      <c r="AS18" s="8"/>
      <c r="AT18" s="9"/>
      <c r="AU18" s="9"/>
      <c r="AV18" s="9"/>
      <c r="AW18" s="9"/>
      <c r="AX18" s="9"/>
      <c r="AY18" s="9"/>
      <c r="AZ18" s="9"/>
      <c r="BA18" s="9"/>
      <c r="BB18" s="9"/>
      <c r="BC18" s="9"/>
      <c r="BD18" s="9"/>
      <c r="BE18" s="8"/>
    </row>
    <row r="19" spans="1:57">
      <c r="A19" s="186" t="s">
        <v>182</v>
      </c>
      <c r="B19" s="106">
        <v>51.2</v>
      </c>
      <c r="C19" s="106"/>
      <c r="D19" s="106"/>
      <c r="E19" s="106">
        <v>52.7</v>
      </c>
      <c r="F19" s="106"/>
      <c r="G19" s="106"/>
      <c r="H19" s="106">
        <v>52.8</v>
      </c>
      <c r="I19" s="106">
        <v>50.4</v>
      </c>
      <c r="J19" s="106">
        <v>55.3</v>
      </c>
      <c r="K19" s="106">
        <v>53</v>
      </c>
      <c r="L19" s="106">
        <v>50.6</v>
      </c>
      <c r="M19" s="106">
        <v>55.3</v>
      </c>
      <c r="N19" s="106">
        <v>53.16</v>
      </c>
      <c r="O19" s="106">
        <v>50.87</v>
      </c>
      <c r="P19" s="173">
        <v>55.52</v>
      </c>
      <c r="AM19" s="187"/>
      <c r="AN19" s="9"/>
      <c r="AO19" s="9"/>
      <c r="AP19" s="8"/>
      <c r="AQ19" s="9"/>
      <c r="AR19" s="9"/>
      <c r="AS19" s="8"/>
      <c r="AT19" s="9"/>
      <c r="AU19" s="9"/>
      <c r="AV19" s="9"/>
      <c r="AW19" s="9"/>
      <c r="AX19" s="9"/>
      <c r="AY19" s="9"/>
      <c r="AZ19" s="9"/>
      <c r="BA19" s="9"/>
      <c r="BB19" s="9"/>
      <c r="BC19" s="9"/>
      <c r="BD19" s="9"/>
      <c r="BE19" s="8"/>
    </row>
    <row r="20" spans="1:57" ht="15" thickBot="1">
      <c r="A20" s="190" t="s">
        <v>183</v>
      </c>
      <c r="B20" s="175">
        <v>50</v>
      </c>
      <c r="C20" s="175"/>
      <c r="D20" s="175"/>
      <c r="E20" s="175">
        <v>51.4</v>
      </c>
      <c r="F20" s="175"/>
      <c r="G20" s="175"/>
      <c r="H20" s="175">
        <v>60.7</v>
      </c>
      <c r="I20" s="175">
        <v>57.4</v>
      </c>
      <c r="J20" s="175">
        <v>64</v>
      </c>
      <c r="K20" s="175"/>
      <c r="L20" s="175"/>
      <c r="M20" s="175"/>
      <c r="N20" s="175" t="s">
        <v>170</v>
      </c>
      <c r="O20" s="175"/>
      <c r="P20" s="176"/>
      <c r="AM20" s="187"/>
      <c r="AN20" s="9"/>
      <c r="AO20" s="9"/>
      <c r="AP20" s="8"/>
      <c r="AQ20" s="9"/>
      <c r="AR20" s="9"/>
      <c r="AS20" s="8"/>
      <c r="AT20" s="9"/>
      <c r="AU20" s="9"/>
      <c r="AV20" s="9"/>
      <c r="AW20" s="9"/>
      <c r="AX20" s="9"/>
      <c r="AY20" s="9"/>
      <c r="AZ20" s="9"/>
      <c r="BA20" s="9"/>
      <c r="BB20" s="9"/>
      <c r="BC20" s="9"/>
      <c r="BD20" s="9"/>
      <c r="BE20" s="8"/>
    </row>
    <row r="21" spans="1:57">
      <c r="A21" s="24"/>
      <c r="B21" s="24"/>
      <c r="C21" s="24"/>
      <c r="D21" s="24"/>
      <c r="E21" s="24"/>
      <c r="F21" s="24"/>
      <c r="G21" s="24"/>
      <c r="H21" s="24"/>
      <c r="I21" s="24"/>
      <c r="J21" s="24"/>
      <c r="K21" s="24"/>
      <c r="L21" s="24"/>
      <c r="M21" s="24"/>
      <c r="N21" s="24"/>
      <c r="O21" s="24"/>
      <c r="P21" s="24"/>
    </row>
    <row r="22" spans="1:57">
      <c r="A22" s="29" t="s">
        <v>775</v>
      </c>
      <c r="B22" s="24"/>
      <c r="C22" s="24"/>
      <c r="D22" s="24"/>
      <c r="E22" s="24"/>
      <c r="F22" s="24"/>
      <c r="G22" s="24"/>
      <c r="H22" s="24"/>
      <c r="I22" s="24"/>
      <c r="J22" s="24"/>
      <c r="K22" s="24"/>
      <c r="L22" s="24"/>
      <c r="M22" s="24"/>
      <c r="N22" s="24"/>
      <c r="O22" s="24"/>
      <c r="P22" s="24"/>
    </row>
    <row r="23" spans="1:57" ht="15" thickBot="1">
      <c r="A23" s="24"/>
      <c r="B23" s="24"/>
      <c r="C23" s="24"/>
      <c r="D23" s="24"/>
      <c r="E23" s="24"/>
      <c r="F23" s="24"/>
      <c r="G23" s="24"/>
      <c r="H23" s="24"/>
      <c r="I23" s="24"/>
      <c r="J23" s="24"/>
      <c r="K23" s="24"/>
      <c r="L23" s="24"/>
      <c r="M23" s="24"/>
      <c r="N23" s="24"/>
      <c r="O23" s="24"/>
      <c r="P23" s="24"/>
    </row>
    <row r="24" spans="1:57">
      <c r="A24" s="877" t="s">
        <v>187</v>
      </c>
      <c r="B24" s="886">
        <v>2015</v>
      </c>
      <c r="C24" s="886"/>
      <c r="D24" s="886"/>
      <c r="E24" s="886">
        <v>2016</v>
      </c>
      <c r="F24" s="886"/>
      <c r="G24" s="886"/>
      <c r="H24" s="886">
        <v>2017</v>
      </c>
      <c r="I24" s="886"/>
      <c r="J24" s="886"/>
      <c r="K24" s="886">
        <v>2018</v>
      </c>
      <c r="L24" s="886"/>
      <c r="M24" s="886"/>
      <c r="N24" s="886">
        <v>2019</v>
      </c>
      <c r="O24" s="886"/>
      <c r="P24" s="905"/>
      <c r="Q24" s="886">
        <v>2020</v>
      </c>
      <c r="R24" s="886"/>
      <c r="S24" s="905"/>
      <c r="T24" s="886">
        <v>2021</v>
      </c>
      <c r="U24" s="886"/>
      <c r="V24" s="905"/>
      <c r="W24" s="886">
        <v>2022</v>
      </c>
      <c r="X24" s="886"/>
      <c r="Y24" s="905"/>
      <c r="Z24" s="886">
        <v>2023</v>
      </c>
      <c r="AA24" s="886"/>
      <c r="AB24" s="905"/>
      <c r="AC24" s="886">
        <v>2024</v>
      </c>
      <c r="AD24" s="886"/>
      <c r="AE24" s="905"/>
      <c r="AH24" s="856" t="s">
        <v>166</v>
      </c>
    </row>
    <row r="25" spans="1:57">
      <c r="A25" s="878"/>
      <c r="B25" s="517" t="s">
        <v>71</v>
      </c>
      <c r="C25" s="517" t="s">
        <v>243</v>
      </c>
      <c r="D25" s="517" t="s">
        <v>244</v>
      </c>
      <c r="E25" s="517" t="s">
        <v>71</v>
      </c>
      <c r="F25" s="517" t="s">
        <v>243</v>
      </c>
      <c r="G25" s="517" t="s">
        <v>244</v>
      </c>
      <c r="H25" s="517" t="s">
        <v>71</v>
      </c>
      <c r="I25" s="517" t="s">
        <v>243</v>
      </c>
      <c r="J25" s="517" t="s">
        <v>244</v>
      </c>
      <c r="K25" s="517" t="s">
        <v>71</v>
      </c>
      <c r="L25" s="517" t="s">
        <v>243</v>
      </c>
      <c r="M25" s="517" t="s">
        <v>244</v>
      </c>
      <c r="N25" s="517" t="s">
        <v>71</v>
      </c>
      <c r="O25" s="517" t="s">
        <v>243</v>
      </c>
      <c r="P25" s="518" t="s">
        <v>244</v>
      </c>
      <c r="Q25" s="517" t="s">
        <v>71</v>
      </c>
      <c r="R25" s="517" t="s">
        <v>243</v>
      </c>
      <c r="S25" s="518" t="s">
        <v>244</v>
      </c>
      <c r="T25" s="517" t="s">
        <v>71</v>
      </c>
      <c r="U25" s="517" t="s">
        <v>243</v>
      </c>
      <c r="V25" s="518" t="s">
        <v>244</v>
      </c>
      <c r="W25" s="517" t="s">
        <v>71</v>
      </c>
      <c r="X25" s="517" t="s">
        <v>243</v>
      </c>
      <c r="Y25" s="518" t="s">
        <v>244</v>
      </c>
      <c r="Z25" s="517" t="s">
        <v>71</v>
      </c>
      <c r="AA25" s="517" t="s">
        <v>243</v>
      </c>
      <c r="AB25" s="518" t="s">
        <v>244</v>
      </c>
      <c r="AC25" s="517" t="s">
        <v>71</v>
      </c>
      <c r="AD25" s="517" t="s">
        <v>243</v>
      </c>
      <c r="AE25" s="518" t="s">
        <v>244</v>
      </c>
    </row>
    <row r="26" spans="1:57">
      <c r="A26" s="515" t="s">
        <v>167</v>
      </c>
      <c r="B26" s="109">
        <v>61.22</v>
      </c>
      <c r="C26" s="109">
        <v>59.77</v>
      </c>
      <c r="D26" s="109">
        <v>62.68</v>
      </c>
      <c r="E26" s="109">
        <v>61.5</v>
      </c>
      <c r="F26" s="109">
        <v>60.1</v>
      </c>
      <c r="G26" s="109">
        <v>62.9</v>
      </c>
      <c r="H26" s="109">
        <v>61.7</v>
      </c>
      <c r="I26" s="109">
        <v>60.3</v>
      </c>
      <c r="J26" s="109">
        <v>63.2</v>
      </c>
      <c r="K26" s="109">
        <v>62</v>
      </c>
      <c r="L26" s="109">
        <v>60.6</v>
      </c>
      <c r="M26" s="109">
        <v>63.4</v>
      </c>
      <c r="N26" s="109">
        <v>62.2</v>
      </c>
      <c r="O26" s="109">
        <v>60.8</v>
      </c>
      <c r="P26" s="109">
        <v>63.7</v>
      </c>
      <c r="Q26" s="109">
        <v>62.5</v>
      </c>
      <c r="R26" s="109">
        <v>61.1</v>
      </c>
      <c r="S26" s="109">
        <v>63.9</v>
      </c>
      <c r="T26" s="109">
        <v>62.7</v>
      </c>
      <c r="U26" s="109">
        <v>61.3</v>
      </c>
      <c r="V26" s="109">
        <v>64.2</v>
      </c>
      <c r="W26" s="109">
        <v>63</v>
      </c>
      <c r="X26" s="109">
        <v>61.5</v>
      </c>
      <c r="Y26" s="109">
        <v>64.400000000000006</v>
      </c>
      <c r="Z26" s="109">
        <v>63.2</v>
      </c>
      <c r="AA26" s="109">
        <v>61.8</v>
      </c>
      <c r="AB26" s="109">
        <v>64.599999999999994</v>
      </c>
      <c r="AC26" s="109">
        <v>63.4</v>
      </c>
      <c r="AD26" s="109">
        <v>62</v>
      </c>
      <c r="AE26" s="168">
        <v>64.900000000000006</v>
      </c>
    </row>
    <row r="27" spans="1:57">
      <c r="A27" s="515" t="s">
        <v>168</v>
      </c>
      <c r="B27" s="519">
        <v>68</v>
      </c>
      <c r="C27" s="106">
        <v>67.900000000000006</v>
      </c>
      <c r="D27" s="106">
        <v>71.5</v>
      </c>
      <c r="E27" s="106">
        <v>68.177999999999997</v>
      </c>
      <c r="F27" s="106">
        <v>65.22</v>
      </c>
      <c r="G27" s="106">
        <v>70.893000000000001</v>
      </c>
      <c r="H27" s="106">
        <v>68.811999999999998</v>
      </c>
      <c r="I27" s="106">
        <v>65.790000000000006</v>
      </c>
      <c r="J27" s="106">
        <v>71.558999999999997</v>
      </c>
      <c r="K27" s="106">
        <v>68</v>
      </c>
      <c r="L27" s="106"/>
      <c r="M27" s="106"/>
      <c r="N27" s="106">
        <v>69.8</v>
      </c>
      <c r="O27" s="106">
        <v>68</v>
      </c>
      <c r="P27" s="173">
        <v>71.7</v>
      </c>
      <c r="Q27" s="109">
        <v>65.647000000000006</v>
      </c>
      <c r="R27" s="109">
        <v>63.142000000000003</v>
      </c>
      <c r="S27" s="109">
        <v>68.051000000000002</v>
      </c>
      <c r="T27" s="109">
        <v>61.140999999999998</v>
      </c>
      <c r="U27" s="109">
        <v>58.691000000000003</v>
      </c>
      <c r="V27" s="109">
        <v>63.594000000000001</v>
      </c>
      <c r="W27" s="109"/>
      <c r="X27" s="109"/>
      <c r="Y27" s="109"/>
      <c r="Z27" s="109"/>
      <c r="AA27" s="109"/>
      <c r="AB27" s="109"/>
      <c r="AC27" s="106"/>
      <c r="AD27" s="106"/>
      <c r="AE27" s="173"/>
    </row>
    <row r="28" spans="1:57">
      <c r="A28" s="515" t="s">
        <v>188</v>
      </c>
      <c r="B28" s="519">
        <v>68.099999999999994</v>
      </c>
      <c r="C28" s="106"/>
      <c r="D28" s="106"/>
      <c r="E28" s="106">
        <v>68.3</v>
      </c>
      <c r="F28" s="106"/>
      <c r="G28" s="106"/>
      <c r="H28" s="109">
        <v>68.099999999999994</v>
      </c>
      <c r="I28" s="106">
        <v>68.400000000000006</v>
      </c>
      <c r="J28" s="106">
        <v>68.900000000000006</v>
      </c>
      <c r="K28" s="109">
        <v>68.599999999999994</v>
      </c>
      <c r="L28" s="106">
        <v>68.2</v>
      </c>
      <c r="M28" s="106">
        <v>69.3</v>
      </c>
      <c r="N28" s="109">
        <v>68.8</v>
      </c>
      <c r="O28" s="109">
        <v>68.400000000000006</v>
      </c>
      <c r="P28" s="109">
        <v>69.3</v>
      </c>
      <c r="Q28" s="109">
        <v>69</v>
      </c>
      <c r="R28" s="109">
        <v>68.599999999999994</v>
      </c>
      <c r="S28" s="109">
        <v>69.5</v>
      </c>
      <c r="T28" s="109">
        <v>69.2</v>
      </c>
      <c r="U28" s="109">
        <v>68.8</v>
      </c>
      <c r="V28" s="109">
        <v>69.7</v>
      </c>
      <c r="W28" s="109">
        <v>69.400000000000006</v>
      </c>
      <c r="X28" s="109">
        <v>69</v>
      </c>
      <c r="Y28" s="109">
        <v>69.900000000000006</v>
      </c>
      <c r="Z28" s="109"/>
      <c r="AA28" s="109"/>
      <c r="AB28" s="109"/>
      <c r="AC28" s="109"/>
      <c r="AD28" s="109"/>
      <c r="AE28" s="168"/>
    </row>
    <row r="29" spans="1:57">
      <c r="A29" s="515" t="s">
        <v>189</v>
      </c>
      <c r="B29" s="519">
        <v>59.1</v>
      </c>
      <c r="C29" s="106"/>
      <c r="D29" s="106"/>
      <c r="E29" s="106">
        <v>59.655000000000001</v>
      </c>
      <c r="F29" s="106">
        <v>58.173999999999999</v>
      </c>
      <c r="G29" s="106">
        <v>61.146999999999998</v>
      </c>
      <c r="H29" s="106">
        <v>60.026000000000003</v>
      </c>
      <c r="I29" s="106">
        <v>58.527999999999999</v>
      </c>
      <c r="J29" s="106">
        <v>61.539000000000001</v>
      </c>
      <c r="K29" s="106">
        <v>60</v>
      </c>
      <c r="L29" s="106"/>
      <c r="M29" s="106"/>
      <c r="N29" s="109">
        <v>60.276000000000003</v>
      </c>
      <c r="O29" s="109">
        <v>58.335000000000001</v>
      </c>
      <c r="P29" s="109">
        <v>62.243000000000002</v>
      </c>
      <c r="Q29" s="109">
        <v>59.738999999999997</v>
      </c>
      <c r="R29" s="109">
        <v>57.817999999999998</v>
      </c>
      <c r="S29" s="109">
        <v>61.7</v>
      </c>
      <c r="T29" s="109">
        <v>59.192999999999998</v>
      </c>
      <c r="U29" s="109">
        <v>56.953000000000003</v>
      </c>
      <c r="V29" s="109">
        <v>61.521000000000001</v>
      </c>
      <c r="W29" s="109"/>
      <c r="X29" s="109"/>
      <c r="Y29" s="109"/>
      <c r="Z29" s="109"/>
      <c r="AA29" s="109"/>
      <c r="AB29" s="109"/>
      <c r="AC29" s="106"/>
      <c r="AD29" s="106"/>
      <c r="AE29" s="173"/>
    </row>
    <row r="30" spans="1:57">
      <c r="A30" s="515" t="s">
        <v>172</v>
      </c>
      <c r="B30" s="519">
        <v>45.7</v>
      </c>
      <c r="C30" s="106">
        <v>43.7</v>
      </c>
      <c r="D30" s="106">
        <v>47.8</v>
      </c>
      <c r="E30" s="106">
        <v>45.8</v>
      </c>
      <c r="F30" s="106">
        <v>43.8</v>
      </c>
      <c r="G30" s="106">
        <v>47.9</v>
      </c>
      <c r="H30" s="106"/>
      <c r="I30" s="106">
        <v>58.9</v>
      </c>
      <c r="J30" s="106">
        <v>63.5</v>
      </c>
      <c r="K30" s="106">
        <v>58</v>
      </c>
      <c r="L30" s="106"/>
      <c r="M30" s="106"/>
      <c r="N30" s="109">
        <v>60.548999999999999</v>
      </c>
      <c r="O30" s="109">
        <v>56.975000000000001</v>
      </c>
      <c r="P30" s="109">
        <v>64.352999999999994</v>
      </c>
      <c r="Q30" s="109">
        <v>59.692</v>
      </c>
      <c r="R30" s="109">
        <v>56.026000000000003</v>
      </c>
      <c r="S30" s="109">
        <v>63.677999999999997</v>
      </c>
      <c r="T30" s="109">
        <v>57.066000000000003</v>
      </c>
      <c r="U30" s="109">
        <v>53.366</v>
      </c>
      <c r="V30" s="109">
        <v>61.247999999999998</v>
      </c>
      <c r="W30" s="109"/>
      <c r="X30" s="109"/>
      <c r="Y30" s="109"/>
      <c r="Z30" s="109"/>
      <c r="AA30" s="109"/>
      <c r="AB30" s="109"/>
      <c r="AC30" s="106"/>
      <c r="AD30" s="106"/>
      <c r="AE30" s="173"/>
    </row>
    <row r="31" spans="1:57">
      <c r="A31" s="515" t="s">
        <v>173</v>
      </c>
      <c r="B31" s="519">
        <v>45.01</v>
      </c>
      <c r="C31" s="106"/>
      <c r="D31" s="106"/>
      <c r="E31" s="106">
        <v>55.7</v>
      </c>
      <c r="F31" s="106">
        <v>51.8</v>
      </c>
      <c r="G31" s="106">
        <v>59.6</v>
      </c>
      <c r="H31" s="106">
        <v>52.947000000000003</v>
      </c>
      <c r="I31" s="106">
        <v>49.837000000000003</v>
      </c>
      <c r="J31" s="106">
        <v>56.194000000000003</v>
      </c>
      <c r="K31" s="106"/>
      <c r="L31" s="106"/>
      <c r="M31" s="106"/>
      <c r="N31" s="109">
        <v>54.173000000000002</v>
      </c>
      <c r="O31" s="109">
        <v>51.405999999999999</v>
      </c>
      <c r="P31" s="109">
        <v>57.052999999999997</v>
      </c>
      <c r="Q31" s="109">
        <v>54.692999999999998</v>
      </c>
      <c r="R31" s="109">
        <v>51.962000000000003</v>
      </c>
      <c r="S31" s="109">
        <v>57.536999999999999</v>
      </c>
      <c r="T31" s="109">
        <v>53.061999999999998</v>
      </c>
      <c r="U31" s="109">
        <v>50.374000000000002</v>
      </c>
      <c r="V31" s="109">
        <v>55.927</v>
      </c>
      <c r="W31" s="109">
        <v>61.6</v>
      </c>
      <c r="X31" s="109"/>
      <c r="Y31" s="109"/>
      <c r="Z31" s="109">
        <v>61.6</v>
      </c>
      <c r="AA31" s="109"/>
      <c r="AB31" s="109"/>
      <c r="AC31" s="109">
        <v>61.6</v>
      </c>
      <c r="AD31" s="106"/>
      <c r="AE31" s="173"/>
    </row>
    <row r="32" spans="1:57">
      <c r="A32" s="515" t="s">
        <v>174</v>
      </c>
      <c r="B32" s="519">
        <v>65.5</v>
      </c>
      <c r="C32" s="106"/>
      <c r="D32" s="106"/>
      <c r="E32" s="109">
        <v>65.930999999999997</v>
      </c>
      <c r="F32" s="109">
        <v>64.369</v>
      </c>
      <c r="G32" s="109">
        <v>67.506</v>
      </c>
      <c r="H32" s="109">
        <v>66.311000000000007</v>
      </c>
      <c r="I32" s="109">
        <v>64.727999999999994</v>
      </c>
      <c r="J32" s="109">
        <v>67.909000000000006</v>
      </c>
      <c r="K32" s="101">
        <v>67.64</v>
      </c>
      <c r="L32" s="101">
        <v>65.760000000000005</v>
      </c>
      <c r="M32" s="101">
        <v>69.72</v>
      </c>
      <c r="N32" s="101">
        <v>68</v>
      </c>
      <c r="O32" s="101">
        <v>66.02</v>
      </c>
      <c r="P32" s="101">
        <v>69.989999999999995</v>
      </c>
      <c r="Q32" s="101">
        <v>68.2</v>
      </c>
      <c r="R32" s="101">
        <v>66.260000000000005</v>
      </c>
      <c r="S32" s="101">
        <v>70.25</v>
      </c>
      <c r="T32" s="101">
        <v>68.5</v>
      </c>
      <c r="U32" s="101">
        <v>66.489999999999995</v>
      </c>
      <c r="V32" s="101">
        <v>70.5</v>
      </c>
      <c r="W32" s="101">
        <v>68.7</v>
      </c>
      <c r="X32" s="101">
        <v>66.709999999999994</v>
      </c>
      <c r="Y32" s="101">
        <v>70.72</v>
      </c>
      <c r="Z32" s="109">
        <v>68.900000000000006</v>
      </c>
      <c r="AA32" s="109">
        <v>66.900000000000006</v>
      </c>
      <c r="AB32" s="109">
        <v>70.900000000000006</v>
      </c>
      <c r="AC32" s="109">
        <v>69.099999999999994</v>
      </c>
      <c r="AD32" s="109">
        <v>67.099999999999994</v>
      </c>
      <c r="AE32" s="168">
        <v>71.099999999999994</v>
      </c>
    </row>
    <row r="33" spans="1:46">
      <c r="A33" s="515" t="s">
        <v>175</v>
      </c>
      <c r="B33" s="519">
        <v>56.8</v>
      </c>
      <c r="C33" s="106">
        <v>55.5</v>
      </c>
      <c r="D33" s="106">
        <v>58.2</v>
      </c>
      <c r="E33" s="109">
        <v>57.6</v>
      </c>
      <c r="F33" s="109">
        <v>56.3</v>
      </c>
      <c r="G33" s="109">
        <v>59</v>
      </c>
      <c r="H33" s="106"/>
      <c r="I33" s="106"/>
      <c r="J33" s="106"/>
      <c r="K33" s="320">
        <v>65.099999999999994</v>
      </c>
      <c r="L33" s="320">
        <v>62.4</v>
      </c>
      <c r="M33" s="320">
        <v>67.900000000000006</v>
      </c>
      <c r="N33" s="320">
        <v>65.5</v>
      </c>
      <c r="O33" s="320">
        <v>62.8</v>
      </c>
      <c r="P33" s="320">
        <v>68.3</v>
      </c>
      <c r="Q33" s="320">
        <v>65.900000000000006</v>
      </c>
      <c r="R33" s="320">
        <v>63.1</v>
      </c>
      <c r="S33" s="320">
        <v>68.7</v>
      </c>
      <c r="T33" s="320">
        <v>66.3</v>
      </c>
      <c r="U33" s="320">
        <v>63.5</v>
      </c>
      <c r="V33" s="320">
        <v>69.099999999999994</v>
      </c>
      <c r="W33" s="320">
        <v>66.599999999999994</v>
      </c>
      <c r="X33" s="320">
        <v>63.8</v>
      </c>
      <c r="Y33" s="320">
        <v>69.5</v>
      </c>
      <c r="Z33" s="320">
        <v>66.900000000000006</v>
      </c>
      <c r="AA33" s="320">
        <v>64.099999999999994</v>
      </c>
      <c r="AB33" s="320">
        <v>69.8</v>
      </c>
      <c r="AC33" s="320">
        <v>67.3</v>
      </c>
      <c r="AD33" s="320">
        <v>64.400000000000006</v>
      </c>
      <c r="AE33" s="433">
        <v>70.2</v>
      </c>
    </row>
    <row r="34" spans="1:46">
      <c r="A34" s="515" t="s">
        <v>176</v>
      </c>
      <c r="B34" s="106">
        <v>74.400000000000006</v>
      </c>
      <c r="C34" s="106">
        <v>71.099999999999994</v>
      </c>
      <c r="D34" s="106">
        <v>77.8</v>
      </c>
      <c r="E34" s="106">
        <v>74.5</v>
      </c>
      <c r="F34" s="106">
        <v>71.2</v>
      </c>
      <c r="G34" s="106">
        <v>77.900000000000006</v>
      </c>
      <c r="H34" s="106">
        <v>74.400000000000006</v>
      </c>
      <c r="I34" s="106">
        <v>71.2</v>
      </c>
      <c r="J34" s="106">
        <v>77.7</v>
      </c>
      <c r="K34" s="106">
        <v>74.2</v>
      </c>
      <c r="L34" s="106">
        <v>70.900000000000006</v>
      </c>
      <c r="M34" s="106">
        <v>77.5</v>
      </c>
      <c r="N34" s="109">
        <v>74.099999999999994</v>
      </c>
      <c r="O34" s="109">
        <v>70.7</v>
      </c>
      <c r="P34" s="109">
        <v>77.599999999999994</v>
      </c>
      <c r="Q34" s="109">
        <v>73.599999999999994</v>
      </c>
      <c r="R34" s="109">
        <v>70.2</v>
      </c>
      <c r="S34" s="109">
        <v>77.2</v>
      </c>
      <c r="T34" s="109">
        <v>73.400000000000006</v>
      </c>
      <c r="U34" s="109">
        <v>69.900000000000006</v>
      </c>
      <c r="V34" s="109">
        <v>77.099999999999994</v>
      </c>
      <c r="W34" s="109">
        <v>73.3</v>
      </c>
      <c r="X34" s="109">
        <v>70</v>
      </c>
      <c r="Y34" s="109">
        <v>76.900000000000006</v>
      </c>
      <c r="Z34" s="109">
        <v>73.8</v>
      </c>
      <c r="AA34" s="109">
        <v>70.400000000000006</v>
      </c>
      <c r="AB34" s="109">
        <v>77.400000000000006</v>
      </c>
      <c r="AC34" s="109"/>
      <c r="AD34" s="109"/>
      <c r="AE34" s="168"/>
    </row>
    <row r="35" spans="1:46">
      <c r="A35" s="515" t="s">
        <v>177</v>
      </c>
      <c r="B35" s="109">
        <v>53.78</v>
      </c>
      <c r="C35" s="109">
        <v>51.65</v>
      </c>
      <c r="D35" s="109">
        <v>55.92</v>
      </c>
      <c r="E35" s="109">
        <v>54.1</v>
      </c>
      <c r="F35" s="109">
        <v>52</v>
      </c>
      <c r="G35" s="109">
        <v>56.2</v>
      </c>
      <c r="H35" s="109">
        <v>53.71</v>
      </c>
      <c r="I35" s="109">
        <v>51</v>
      </c>
      <c r="J35" s="109">
        <v>56.5</v>
      </c>
      <c r="K35" s="109">
        <v>54.11</v>
      </c>
      <c r="L35" s="109">
        <v>51.37</v>
      </c>
      <c r="M35" s="109">
        <v>56.93</v>
      </c>
      <c r="N35" s="109">
        <v>54.51</v>
      </c>
      <c r="O35" s="109">
        <v>51.74</v>
      </c>
      <c r="P35" s="109">
        <v>57.36</v>
      </c>
      <c r="Q35" s="109">
        <v>54.91</v>
      </c>
      <c r="R35" s="109">
        <v>52.11</v>
      </c>
      <c r="S35" s="109">
        <v>57.79</v>
      </c>
      <c r="T35" s="109">
        <v>55.31</v>
      </c>
      <c r="U35" s="109">
        <v>52.48</v>
      </c>
      <c r="V35" s="109">
        <v>58.22</v>
      </c>
      <c r="W35" s="109">
        <v>55.71</v>
      </c>
      <c r="X35" s="109">
        <v>52.86</v>
      </c>
      <c r="Y35" s="109">
        <v>58.65</v>
      </c>
      <c r="Z35" s="109">
        <v>56.11</v>
      </c>
      <c r="AA35" s="109">
        <v>53.23</v>
      </c>
      <c r="AB35" s="109">
        <v>59.08</v>
      </c>
      <c r="AC35" s="328">
        <v>56.51</v>
      </c>
      <c r="AD35" s="328">
        <v>53.6</v>
      </c>
      <c r="AE35" s="168">
        <v>59.51</v>
      </c>
    </row>
    <row r="36" spans="1:46">
      <c r="A36" s="515" t="s">
        <v>178</v>
      </c>
      <c r="B36" s="519"/>
      <c r="C36" s="106"/>
      <c r="D36" s="106"/>
      <c r="E36" s="106">
        <v>62.625</v>
      </c>
      <c r="F36" s="106">
        <v>59.65</v>
      </c>
      <c r="G36" s="106">
        <v>65.412000000000006</v>
      </c>
      <c r="H36" s="106">
        <v>63.021000000000001</v>
      </c>
      <c r="I36" s="106">
        <v>60.02</v>
      </c>
      <c r="J36" s="106">
        <v>65.822999999999993</v>
      </c>
      <c r="K36" s="106">
        <v>60.2</v>
      </c>
      <c r="L36" s="106"/>
      <c r="M36" s="106"/>
      <c r="N36" s="109">
        <v>63.075000000000003</v>
      </c>
      <c r="O36" s="109">
        <v>59.426000000000002</v>
      </c>
      <c r="P36" s="109">
        <v>66.637</v>
      </c>
      <c r="Q36" s="109">
        <v>62.829000000000001</v>
      </c>
      <c r="R36" s="109">
        <v>59.058</v>
      </c>
      <c r="S36" s="109">
        <v>66.605999999999995</v>
      </c>
      <c r="T36" s="109">
        <v>59.268999999999998</v>
      </c>
      <c r="U36" s="109">
        <v>55.720999999999997</v>
      </c>
      <c r="V36" s="109">
        <v>62.984999999999999</v>
      </c>
      <c r="W36" s="109"/>
      <c r="X36" s="109"/>
      <c r="Y36" s="109"/>
      <c r="Z36" s="109"/>
      <c r="AA36" s="109"/>
      <c r="AB36" s="109"/>
      <c r="AC36" s="106"/>
      <c r="AD36" s="106"/>
      <c r="AE36" s="173"/>
    </row>
    <row r="37" spans="1:46">
      <c r="A37" s="515" t="s">
        <v>179</v>
      </c>
      <c r="B37" s="519">
        <v>74.2</v>
      </c>
      <c r="C37" s="106">
        <v>70.099999999999994</v>
      </c>
      <c r="D37" s="106">
        <v>78.7</v>
      </c>
      <c r="E37" s="106">
        <v>74.309756097560992</v>
      </c>
      <c r="F37" s="106">
        <v>68.7</v>
      </c>
      <c r="G37" s="106">
        <v>80.2</v>
      </c>
      <c r="H37" s="106">
        <v>74.300000000000011</v>
      </c>
      <c r="I37" s="106">
        <v>70.3</v>
      </c>
      <c r="J37" s="106">
        <v>78.5</v>
      </c>
      <c r="K37" s="106">
        <v>74</v>
      </c>
      <c r="L37" s="106"/>
      <c r="M37" s="106"/>
      <c r="N37" s="109">
        <v>74.046341463414649</v>
      </c>
      <c r="O37" s="109">
        <v>69.900000000000006</v>
      </c>
      <c r="P37" s="109">
        <v>78.400000000000006</v>
      </c>
      <c r="Q37" s="109">
        <v>77.236585365853671</v>
      </c>
      <c r="R37" s="109">
        <v>72.7</v>
      </c>
      <c r="S37" s="109">
        <v>82</v>
      </c>
      <c r="T37" s="109">
        <v>73.39756097560975</v>
      </c>
      <c r="U37" s="109">
        <v>71.3</v>
      </c>
      <c r="V37" s="109">
        <v>75.599999999999994</v>
      </c>
      <c r="W37" s="109"/>
      <c r="X37" s="109"/>
      <c r="Y37" s="109"/>
      <c r="Z37" s="109"/>
      <c r="AA37" s="109"/>
      <c r="AB37" s="109"/>
      <c r="AC37" s="102"/>
      <c r="AD37" s="102"/>
      <c r="AE37" s="191"/>
    </row>
    <row r="38" spans="1:46">
      <c r="A38" s="515" t="s">
        <v>180</v>
      </c>
      <c r="B38" s="109">
        <v>64.400000000000006</v>
      </c>
      <c r="C38" s="109">
        <v>61.4</v>
      </c>
      <c r="D38" s="109">
        <v>67.2</v>
      </c>
      <c r="E38" s="109">
        <v>64.5</v>
      </c>
      <c r="F38" s="109">
        <v>61.5</v>
      </c>
      <c r="G38" s="109">
        <v>67.400000000000006</v>
      </c>
      <c r="H38" s="109">
        <v>64.900000000000006</v>
      </c>
      <c r="I38" s="109">
        <v>61.9</v>
      </c>
      <c r="J38" s="109">
        <v>67.7</v>
      </c>
      <c r="K38" s="109">
        <v>65.099999999999994</v>
      </c>
      <c r="L38" s="109">
        <v>62.2</v>
      </c>
      <c r="M38" s="109">
        <v>67.8</v>
      </c>
      <c r="N38" s="109">
        <v>65.5</v>
      </c>
      <c r="O38" s="109">
        <v>62.6</v>
      </c>
      <c r="P38" s="109">
        <v>68.400000000000006</v>
      </c>
      <c r="Q38" s="109">
        <v>65.900000000000006</v>
      </c>
      <c r="R38" s="109">
        <v>62.8</v>
      </c>
      <c r="S38" s="109">
        <v>68.8</v>
      </c>
      <c r="T38" s="109">
        <v>62.6</v>
      </c>
      <c r="U38" s="109">
        <v>59.8</v>
      </c>
      <c r="V38" s="109">
        <v>65.2</v>
      </c>
      <c r="W38" s="102">
        <v>64.599999999999994</v>
      </c>
      <c r="X38" s="109">
        <v>61.7</v>
      </c>
      <c r="Y38" s="102">
        <v>67.400000000000006</v>
      </c>
      <c r="Z38" s="109">
        <v>66.3</v>
      </c>
      <c r="AA38" s="109">
        <v>63.2</v>
      </c>
      <c r="AB38" s="109">
        <v>69.2</v>
      </c>
      <c r="AC38" s="797">
        <v>66.7</v>
      </c>
      <c r="AD38" s="797">
        <v>63.8</v>
      </c>
      <c r="AE38" s="168">
        <v>69.400000000000006</v>
      </c>
    </row>
    <row r="39" spans="1:46">
      <c r="A39" s="515" t="s">
        <v>190</v>
      </c>
      <c r="B39" s="519">
        <v>63.3</v>
      </c>
      <c r="C39" s="106">
        <v>61.2</v>
      </c>
      <c r="D39" s="106">
        <v>65.400000000000006</v>
      </c>
      <c r="E39" s="106">
        <v>63.9</v>
      </c>
      <c r="F39" s="106">
        <v>61.6</v>
      </c>
      <c r="G39" s="106">
        <v>66</v>
      </c>
      <c r="H39" s="106">
        <v>64.400000000000006</v>
      </c>
      <c r="I39" s="106">
        <v>62.2</v>
      </c>
      <c r="J39" s="106">
        <v>66.599999999999994</v>
      </c>
      <c r="K39" s="106">
        <v>65</v>
      </c>
      <c r="L39" s="106">
        <v>62.7</v>
      </c>
      <c r="M39" s="106">
        <v>67.2</v>
      </c>
      <c r="N39" s="109">
        <v>65.5</v>
      </c>
      <c r="O39" s="109">
        <v>63.2</v>
      </c>
      <c r="P39" s="109">
        <v>67.8</v>
      </c>
      <c r="Q39" s="109">
        <v>66.099999999999994</v>
      </c>
      <c r="R39" s="109">
        <v>63.7</v>
      </c>
      <c r="S39" s="109">
        <v>68.400000000000006</v>
      </c>
      <c r="T39" s="109">
        <v>66.7</v>
      </c>
      <c r="U39" s="109">
        <v>64.2</v>
      </c>
      <c r="V39" s="109">
        <v>69</v>
      </c>
      <c r="W39" s="109">
        <v>65.400000000000006</v>
      </c>
      <c r="X39" s="109">
        <v>62.4</v>
      </c>
      <c r="Y39" s="109">
        <v>68.400000000000006</v>
      </c>
      <c r="Z39" s="109">
        <v>67.599999999999994</v>
      </c>
      <c r="AA39" s="109">
        <v>65.2</v>
      </c>
      <c r="AB39" s="109">
        <v>70</v>
      </c>
      <c r="AC39" s="109">
        <v>68</v>
      </c>
      <c r="AD39" s="109">
        <v>65.5</v>
      </c>
      <c r="AE39" s="168">
        <v>70.400000000000006</v>
      </c>
    </row>
    <row r="40" spans="1:46">
      <c r="A40" s="515" t="s">
        <v>182</v>
      </c>
      <c r="B40" s="519">
        <v>53.3</v>
      </c>
      <c r="C40" s="106">
        <v>51.1</v>
      </c>
      <c r="D40" s="106">
        <v>55.6</v>
      </c>
      <c r="E40" s="106">
        <v>53.7</v>
      </c>
      <c r="F40" s="106"/>
      <c r="G40" s="106"/>
      <c r="H40" s="106">
        <v>54.9</v>
      </c>
      <c r="I40" s="106"/>
      <c r="J40" s="106"/>
      <c r="K40" s="106">
        <v>54.6</v>
      </c>
      <c r="L40" s="106"/>
      <c r="M40" s="106"/>
      <c r="N40" s="109">
        <v>62.792999999999999</v>
      </c>
      <c r="O40" s="109">
        <v>60.08</v>
      </c>
      <c r="P40" s="109">
        <v>65.409000000000006</v>
      </c>
      <c r="Q40" s="109">
        <v>62.38</v>
      </c>
      <c r="R40" s="109">
        <v>59.643000000000001</v>
      </c>
      <c r="S40" s="109">
        <v>65.043000000000006</v>
      </c>
      <c r="T40" s="109">
        <v>61.222999999999999</v>
      </c>
      <c r="U40" s="109">
        <v>58.487000000000002</v>
      </c>
      <c r="V40" s="109">
        <v>63.927999999999997</v>
      </c>
      <c r="W40" s="109"/>
      <c r="X40" s="109"/>
      <c r="Y40" s="109"/>
      <c r="Z40" s="109"/>
      <c r="AA40" s="109"/>
      <c r="AB40" s="109"/>
      <c r="AC40" s="102"/>
      <c r="AD40" s="102"/>
      <c r="AE40" s="191"/>
    </row>
    <row r="41" spans="1:46" ht="15" thickBot="1">
      <c r="A41" s="516" t="s">
        <v>183</v>
      </c>
      <c r="B41" s="520"/>
      <c r="C41" s="175"/>
      <c r="D41" s="175"/>
      <c r="E41" s="175">
        <v>60.7</v>
      </c>
      <c r="F41" s="175"/>
      <c r="G41" s="175"/>
      <c r="H41" s="175">
        <v>60</v>
      </c>
      <c r="I41" s="175">
        <v>58</v>
      </c>
      <c r="J41" s="175">
        <v>61</v>
      </c>
      <c r="K41" s="175">
        <v>61.4</v>
      </c>
      <c r="L41" s="175"/>
      <c r="M41" s="175"/>
      <c r="N41" s="169">
        <v>61.292000000000002</v>
      </c>
      <c r="O41" s="169">
        <v>58.643999999999998</v>
      </c>
      <c r="P41" s="169">
        <v>63.661000000000001</v>
      </c>
      <c r="Q41" s="169">
        <v>61.124000000000002</v>
      </c>
      <c r="R41" s="169">
        <v>58.128999999999998</v>
      </c>
      <c r="S41" s="169">
        <v>63.862000000000002</v>
      </c>
      <c r="T41" s="169">
        <v>59.253</v>
      </c>
      <c r="U41" s="169">
        <v>56.231999999999999</v>
      </c>
      <c r="V41" s="169">
        <v>62.045000000000002</v>
      </c>
      <c r="W41" s="798">
        <v>64.7</v>
      </c>
      <c r="X41" s="798">
        <v>61.2</v>
      </c>
      <c r="Y41" s="798">
        <v>68</v>
      </c>
      <c r="Z41" s="169"/>
      <c r="AA41" s="169"/>
      <c r="AB41" s="169"/>
      <c r="AC41" s="169"/>
      <c r="AD41" s="169"/>
      <c r="AE41" s="170"/>
    </row>
    <row r="43" spans="1:46" ht="15" customHeight="1">
      <c r="A43" s="29" t="s">
        <v>192</v>
      </c>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row>
    <row r="44" spans="1:46" ht="15" customHeight="1">
      <c r="A44" s="874" t="s">
        <v>245</v>
      </c>
      <c r="B44" s="874"/>
      <c r="C44" s="874"/>
      <c r="D44" s="874"/>
      <c r="E44" s="874"/>
      <c r="F44" s="874"/>
      <c r="G44" s="874"/>
      <c r="H44" s="874"/>
      <c r="I44" s="874"/>
      <c r="J44" s="874"/>
      <c r="K44" s="874"/>
      <c r="L44" s="874"/>
      <c r="M44" s="874"/>
      <c r="N44" s="874"/>
      <c r="O44" s="874"/>
      <c r="P44" s="874"/>
    </row>
    <row r="45" spans="1:46" ht="15" customHeight="1">
      <c r="A45" s="874"/>
      <c r="B45" s="874"/>
      <c r="C45" s="874"/>
      <c r="D45" s="874"/>
      <c r="E45" s="874"/>
      <c r="F45" s="874"/>
      <c r="G45" s="874"/>
      <c r="H45" s="874"/>
      <c r="I45" s="874"/>
      <c r="J45" s="874"/>
      <c r="K45" s="874"/>
      <c r="L45" s="874"/>
      <c r="M45" s="874"/>
      <c r="N45" s="874"/>
      <c r="O45" s="874"/>
      <c r="P45" s="874"/>
    </row>
    <row r="46" spans="1:46" ht="15" customHeight="1">
      <c r="A46" s="874"/>
      <c r="B46" s="874"/>
      <c r="C46" s="874"/>
      <c r="D46" s="874"/>
      <c r="E46" s="874"/>
      <c r="F46" s="874"/>
      <c r="G46" s="874"/>
      <c r="H46" s="874"/>
      <c r="I46" s="874"/>
      <c r="J46" s="874"/>
      <c r="K46" s="874"/>
      <c r="L46" s="874"/>
      <c r="M46" s="874"/>
      <c r="N46" s="874"/>
      <c r="O46" s="874"/>
      <c r="P46" s="874"/>
    </row>
    <row r="47" spans="1:46" ht="15" customHeight="1">
      <c r="A47" s="874"/>
      <c r="B47" s="874"/>
      <c r="C47" s="874"/>
      <c r="D47" s="874"/>
      <c r="E47" s="874"/>
      <c r="F47" s="874"/>
      <c r="G47" s="874"/>
      <c r="H47" s="874"/>
      <c r="I47" s="874"/>
      <c r="J47" s="874"/>
      <c r="K47" s="874"/>
      <c r="L47" s="874"/>
      <c r="M47" s="874"/>
      <c r="N47" s="874"/>
      <c r="O47" s="874"/>
      <c r="P47" s="874"/>
    </row>
    <row r="48" spans="1:46">
      <c r="A48" s="874"/>
      <c r="B48" s="874"/>
      <c r="C48" s="874"/>
      <c r="D48" s="874"/>
      <c r="E48" s="874"/>
      <c r="F48" s="874"/>
      <c r="G48" s="874"/>
      <c r="H48" s="874"/>
      <c r="I48" s="874"/>
      <c r="J48" s="874"/>
      <c r="K48" s="874"/>
      <c r="L48" s="874"/>
      <c r="M48" s="874"/>
      <c r="N48" s="874"/>
      <c r="O48" s="874"/>
      <c r="P48" s="874"/>
    </row>
    <row r="49" spans="1:16" ht="14.7" customHeight="1">
      <c r="A49" s="874" t="s">
        <v>246</v>
      </c>
      <c r="B49" s="874"/>
      <c r="C49" s="874"/>
      <c r="D49" s="874"/>
      <c r="E49" s="874"/>
      <c r="F49" s="874"/>
      <c r="G49" s="874"/>
      <c r="H49" s="874"/>
      <c r="I49" s="874"/>
      <c r="J49" s="874"/>
      <c r="K49" s="874"/>
      <c r="L49" s="874"/>
      <c r="M49" s="874"/>
      <c r="N49" s="874"/>
      <c r="O49" s="874"/>
      <c r="P49" s="874"/>
    </row>
    <row r="50" spans="1:16">
      <c r="A50" s="874"/>
      <c r="B50" s="874"/>
      <c r="C50" s="874"/>
      <c r="D50" s="874"/>
      <c r="E50" s="874"/>
      <c r="F50" s="874"/>
      <c r="G50" s="874"/>
      <c r="H50" s="874"/>
      <c r="I50" s="874"/>
      <c r="J50" s="874"/>
      <c r="K50" s="874"/>
      <c r="L50" s="874"/>
      <c r="M50" s="874"/>
      <c r="N50" s="874"/>
      <c r="O50" s="874"/>
      <c r="P50" s="874"/>
    </row>
    <row r="51" spans="1:16">
      <c r="A51" s="874" t="s">
        <v>247</v>
      </c>
      <c r="B51" s="874"/>
      <c r="C51" s="874"/>
      <c r="D51" s="874"/>
      <c r="E51" s="874"/>
      <c r="F51" s="874"/>
      <c r="G51" s="874"/>
      <c r="H51" s="874"/>
      <c r="I51" s="874"/>
      <c r="J51" s="874"/>
      <c r="K51" s="874"/>
      <c r="L51" s="874"/>
      <c r="M51" s="874"/>
      <c r="N51" s="874"/>
      <c r="O51" s="874"/>
      <c r="P51" s="874"/>
    </row>
    <row r="52" spans="1:16">
      <c r="A52" s="874"/>
      <c r="B52" s="874"/>
      <c r="C52" s="874"/>
      <c r="D52" s="874"/>
      <c r="E52" s="874"/>
      <c r="F52" s="874"/>
      <c r="G52" s="874"/>
      <c r="H52" s="874"/>
      <c r="I52" s="874"/>
      <c r="J52" s="874"/>
      <c r="K52" s="874"/>
      <c r="L52" s="874"/>
      <c r="M52" s="874"/>
      <c r="N52" s="874"/>
      <c r="O52" s="874"/>
      <c r="P52" s="874"/>
    </row>
    <row r="53" spans="1:16">
      <c r="A53" s="874" t="s">
        <v>248</v>
      </c>
      <c r="B53" s="874"/>
      <c r="C53" s="874"/>
      <c r="D53" s="874"/>
      <c r="E53" s="874"/>
      <c r="F53" s="874"/>
      <c r="G53" s="874"/>
      <c r="H53" s="874"/>
      <c r="I53" s="874"/>
      <c r="J53" s="874"/>
      <c r="K53" s="874"/>
      <c r="L53" s="874"/>
      <c r="M53" s="874"/>
      <c r="N53" s="874"/>
      <c r="O53" s="874"/>
      <c r="P53" s="874"/>
    </row>
    <row r="54" spans="1:16">
      <c r="A54" s="874"/>
      <c r="B54" s="874"/>
      <c r="C54" s="874"/>
      <c r="D54" s="874"/>
      <c r="E54" s="874"/>
      <c r="F54" s="874"/>
      <c r="G54" s="874"/>
      <c r="H54" s="874"/>
      <c r="I54" s="874"/>
      <c r="J54" s="874"/>
      <c r="K54" s="874"/>
      <c r="L54" s="874"/>
      <c r="M54" s="874"/>
      <c r="N54" s="874"/>
      <c r="O54" s="874"/>
      <c r="P54" s="874"/>
    </row>
    <row r="55" spans="1:16" ht="20.25" customHeight="1">
      <c r="A55" s="874" t="s">
        <v>249</v>
      </c>
      <c r="B55" s="874"/>
      <c r="C55" s="874"/>
      <c r="D55" s="874"/>
      <c r="E55" s="874"/>
      <c r="F55" s="874"/>
      <c r="G55" s="874"/>
      <c r="H55" s="874"/>
      <c r="I55" s="874"/>
      <c r="J55" s="874"/>
      <c r="K55" s="874"/>
      <c r="L55" s="874"/>
      <c r="M55" s="874"/>
      <c r="N55" s="874"/>
      <c r="O55" s="874"/>
      <c r="P55" s="874"/>
    </row>
    <row r="56" spans="1:16" ht="30.45" customHeight="1">
      <c r="A56" s="874" t="s">
        <v>250</v>
      </c>
      <c r="B56" s="874"/>
      <c r="C56" s="874"/>
      <c r="D56" s="874"/>
      <c r="E56" s="874"/>
      <c r="F56" s="874"/>
      <c r="G56" s="874"/>
      <c r="H56" s="874"/>
      <c r="I56" s="874"/>
      <c r="J56" s="874"/>
      <c r="K56" s="874"/>
      <c r="L56" s="874"/>
      <c r="M56" s="874"/>
      <c r="N56" s="874"/>
      <c r="O56" s="874"/>
      <c r="P56" s="874"/>
    </row>
    <row r="58" spans="1:16" ht="33.450000000000003" customHeight="1">
      <c r="A58" s="874" t="s">
        <v>767</v>
      </c>
      <c r="B58" s="874"/>
      <c r="C58" s="874"/>
      <c r="D58" s="874"/>
      <c r="E58" s="874"/>
      <c r="F58" s="874"/>
      <c r="G58" s="874"/>
      <c r="H58" s="874"/>
      <c r="I58" s="874"/>
      <c r="J58" s="874"/>
      <c r="K58" s="874"/>
      <c r="L58" s="874"/>
      <c r="M58" s="874"/>
      <c r="N58" s="874"/>
      <c r="O58" s="874"/>
      <c r="P58" s="874"/>
    </row>
    <row r="60" spans="1:16">
      <c r="A60" s="142" t="s">
        <v>186</v>
      </c>
    </row>
  </sheetData>
  <mergeCells count="24">
    <mergeCell ref="N3:P3"/>
    <mergeCell ref="Q24:S24"/>
    <mergeCell ref="T24:V24"/>
    <mergeCell ref="A3:A4"/>
    <mergeCell ref="B3:D3"/>
    <mergeCell ref="E3:G3"/>
    <mergeCell ref="H3:J3"/>
    <mergeCell ref="K3:M3"/>
    <mergeCell ref="Z24:AB24"/>
    <mergeCell ref="AC24:AE24"/>
    <mergeCell ref="A58:P58"/>
    <mergeCell ref="A56:P56"/>
    <mergeCell ref="W24:Y24"/>
    <mergeCell ref="A55:P55"/>
    <mergeCell ref="A44:P48"/>
    <mergeCell ref="A49:P50"/>
    <mergeCell ref="A51:P52"/>
    <mergeCell ref="A53:P54"/>
    <mergeCell ref="A24:A25"/>
    <mergeCell ref="B24:D24"/>
    <mergeCell ref="E24:G24"/>
    <mergeCell ref="H24:J24"/>
    <mergeCell ref="K24:M24"/>
    <mergeCell ref="N24:P24"/>
  </mergeCells>
  <hyperlinks>
    <hyperlink ref="AG5" location="Content!B5" display="Back to Content Page" xr:uid="{00000000-0004-0000-1600-000000000000}"/>
    <hyperlink ref="AH24" location="'TC1'!A1" display="Back to Content Page" xr:uid="{8D7A6A9C-AA42-4251-A0C8-C8953D2CA8F9}"/>
  </hyperlinks>
  <printOptions horizontalCentered="1" verticalCentered="1"/>
  <pageMargins left="0.7" right="0.7" top="0.75" bottom="0.75" header="0.3" footer="0.3"/>
  <pageSetup scale="56" orientation="landscape" r:id="rId1"/>
  <headerFooter>
    <oddFooter>&amp;C&amp;P</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27"/>
  <sheetViews>
    <sheetView zoomScaleNormal="100" workbookViewId="0">
      <selection activeCell="M3" sqref="M3"/>
    </sheetView>
  </sheetViews>
  <sheetFormatPr defaultColWidth="9.21875" defaultRowHeight="14.4"/>
  <cols>
    <col min="1" max="1" width="33.77734375" customWidth="1"/>
    <col min="2" max="10" width="9.21875" customWidth="1"/>
  </cols>
  <sheetData>
    <row r="1" spans="1:23">
      <c r="A1" s="16" t="s">
        <v>251</v>
      </c>
      <c r="B1" s="24"/>
      <c r="C1" s="24"/>
      <c r="D1" s="24"/>
      <c r="E1" s="24"/>
      <c r="F1" s="24"/>
      <c r="G1" s="24"/>
      <c r="H1" s="24"/>
      <c r="I1" s="24"/>
      <c r="J1" s="24"/>
    </row>
    <row r="2" spans="1:23" ht="15" thickBot="1">
      <c r="A2" s="24"/>
      <c r="B2" s="24"/>
      <c r="C2" s="24"/>
      <c r="D2" s="24"/>
      <c r="E2" s="24"/>
      <c r="F2" s="24"/>
      <c r="G2" s="24"/>
      <c r="H2" s="24"/>
      <c r="I2" s="24"/>
      <c r="J2" s="24"/>
    </row>
    <row r="3" spans="1:23">
      <c r="A3" s="311" t="s">
        <v>187</v>
      </c>
      <c r="B3" s="195">
        <v>2020</v>
      </c>
      <c r="C3" s="195">
        <v>2025</v>
      </c>
      <c r="D3" s="195">
        <v>2030</v>
      </c>
      <c r="E3" s="195">
        <v>2035</v>
      </c>
      <c r="F3" s="195">
        <v>2040</v>
      </c>
      <c r="G3" s="195">
        <v>2045</v>
      </c>
      <c r="H3" s="287">
        <v>2050</v>
      </c>
      <c r="I3" s="287">
        <v>2055</v>
      </c>
      <c r="J3" s="289">
        <v>2060</v>
      </c>
      <c r="M3" s="856" t="s">
        <v>166</v>
      </c>
    </row>
    <row r="4" spans="1:23">
      <c r="A4" s="163" t="s">
        <v>167</v>
      </c>
      <c r="B4" s="111">
        <v>31128</v>
      </c>
      <c r="C4" s="111">
        <v>36171</v>
      </c>
      <c r="D4" s="111">
        <v>41777</v>
      </c>
      <c r="E4" s="111">
        <v>47870</v>
      </c>
      <c r="F4" s="111">
        <v>54344</v>
      </c>
      <c r="G4" s="111">
        <v>61080</v>
      </c>
      <c r="H4" s="111">
        <v>67928</v>
      </c>
      <c r="I4" s="111"/>
      <c r="J4" s="230"/>
      <c r="P4" s="50"/>
      <c r="Q4" s="50"/>
      <c r="R4" s="50"/>
      <c r="S4" s="50"/>
      <c r="T4" s="50"/>
      <c r="U4" s="50"/>
      <c r="V4" s="50"/>
      <c r="W4" s="50"/>
    </row>
    <row r="5" spans="1:23">
      <c r="A5" s="163" t="s">
        <v>168</v>
      </c>
      <c r="B5" s="111">
        <v>2150</v>
      </c>
      <c r="C5" s="111">
        <v>2245</v>
      </c>
      <c r="D5" s="111">
        <v>2348</v>
      </c>
      <c r="E5" s="111">
        <v>2454</v>
      </c>
      <c r="F5" s="111">
        <v>2564</v>
      </c>
      <c r="G5" s="111">
        <v>2674</v>
      </c>
      <c r="H5" s="111">
        <v>2780</v>
      </c>
      <c r="I5" s="111">
        <v>2877</v>
      </c>
      <c r="J5" s="230">
        <v>2958</v>
      </c>
      <c r="M5" s="48"/>
      <c r="P5" s="50"/>
      <c r="Q5" s="50"/>
      <c r="R5" s="50"/>
      <c r="S5" s="50"/>
      <c r="T5" s="50"/>
      <c r="U5" s="50"/>
      <c r="V5" s="50"/>
      <c r="W5" s="50"/>
    </row>
    <row r="6" spans="1:23">
      <c r="A6" s="163" t="s">
        <v>188</v>
      </c>
      <c r="B6" s="111">
        <v>81252</v>
      </c>
      <c r="C6" s="111">
        <v>92117</v>
      </c>
      <c r="D6" s="111">
        <v>103743</v>
      </c>
      <c r="E6" s="111">
        <v>115989</v>
      </c>
      <c r="F6" s="111">
        <v>128755</v>
      </c>
      <c r="G6" s="111">
        <v>141899</v>
      </c>
      <c r="H6" s="111">
        <v>155291</v>
      </c>
      <c r="I6" s="111">
        <v>168653</v>
      </c>
      <c r="J6" s="230">
        <v>181853</v>
      </c>
      <c r="M6" s="48"/>
      <c r="P6" s="50"/>
      <c r="Q6" s="50"/>
      <c r="R6" s="50"/>
      <c r="S6" s="50"/>
      <c r="T6" s="50"/>
      <c r="U6" s="50"/>
      <c r="V6" s="50"/>
      <c r="W6" s="50"/>
    </row>
    <row r="7" spans="1:23">
      <c r="A7" s="163" t="s">
        <v>189</v>
      </c>
      <c r="B7" s="111">
        <v>1185</v>
      </c>
      <c r="C7" s="111">
        <v>1247</v>
      </c>
      <c r="D7" s="111">
        <v>1303</v>
      </c>
      <c r="E7" s="111"/>
      <c r="F7" s="111"/>
      <c r="G7" s="111"/>
      <c r="H7" s="111"/>
      <c r="I7" s="111"/>
      <c r="J7" s="230"/>
      <c r="P7" s="50"/>
      <c r="Q7" s="50"/>
      <c r="R7" s="50"/>
      <c r="S7" s="50"/>
      <c r="T7" s="50"/>
      <c r="U7" s="50"/>
      <c r="V7" s="50"/>
      <c r="W7" s="50"/>
    </row>
    <row r="8" spans="1:23">
      <c r="A8" s="163" t="s">
        <v>172</v>
      </c>
      <c r="B8" s="111">
        <v>1972</v>
      </c>
      <c r="C8" s="111">
        <v>2038</v>
      </c>
      <c r="D8" s="111"/>
      <c r="E8" s="111"/>
      <c r="F8" s="111"/>
      <c r="G8" s="111"/>
      <c r="H8" s="111"/>
      <c r="I8" s="111"/>
      <c r="J8" s="230"/>
      <c r="P8" s="50"/>
      <c r="Q8" s="50"/>
      <c r="R8" s="50"/>
      <c r="S8" s="50"/>
      <c r="T8" s="50"/>
      <c r="U8" s="50"/>
      <c r="V8" s="50"/>
      <c r="W8" s="50"/>
    </row>
    <row r="9" spans="1:23">
      <c r="A9" s="163" t="s">
        <v>173</v>
      </c>
      <c r="B9" s="111">
        <v>27190.927</v>
      </c>
      <c r="C9" s="111"/>
      <c r="D9" s="111"/>
      <c r="E9" s="111"/>
      <c r="F9" s="111"/>
      <c r="G9" s="111"/>
      <c r="H9" s="111"/>
      <c r="I9" s="111"/>
      <c r="J9" s="230"/>
      <c r="P9" s="50"/>
      <c r="Q9" s="50"/>
      <c r="R9" s="50"/>
      <c r="S9" s="50"/>
      <c r="T9" s="50"/>
      <c r="U9" s="50"/>
      <c r="V9" s="50"/>
      <c r="W9" s="50"/>
    </row>
    <row r="10" spans="1:23">
      <c r="A10" s="163" t="s">
        <v>174</v>
      </c>
      <c r="B10" s="111">
        <v>19104.275000000001</v>
      </c>
      <c r="C10" s="111">
        <v>22358.191999999999</v>
      </c>
      <c r="D10" s="111">
        <v>26090.974999999999</v>
      </c>
      <c r="E10" s="111">
        <v>30296.832999999999</v>
      </c>
      <c r="F10" s="111">
        <v>34928</v>
      </c>
      <c r="G10" s="111">
        <v>39918</v>
      </c>
      <c r="H10" s="111">
        <v>45180</v>
      </c>
      <c r="I10" s="111"/>
      <c r="J10" s="230"/>
      <c r="P10" s="50"/>
      <c r="Q10" s="50"/>
      <c r="R10" s="50"/>
      <c r="S10" s="50"/>
      <c r="T10" s="50"/>
      <c r="U10" s="50"/>
      <c r="V10" s="50"/>
      <c r="W10" s="50"/>
    </row>
    <row r="11" spans="1:23">
      <c r="A11" s="163" t="s">
        <v>175</v>
      </c>
      <c r="B11" s="111">
        <v>1266</v>
      </c>
      <c r="C11" s="111">
        <v>1262</v>
      </c>
      <c r="D11" s="111">
        <v>1249</v>
      </c>
      <c r="E11" s="111">
        <v>1223</v>
      </c>
      <c r="F11" s="111">
        <v>1185</v>
      </c>
      <c r="G11" s="111">
        <v>1136</v>
      </c>
      <c r="H11" s="111">
        <v>1080</v>
      </c>
      <c r="I11" s="111">
        <v>1022</v>
      </c>
      <c r="J11" s="230">
        <v>963</v>
      </c>
      <c r="P11" s="50"/>
      <c r="Q11" s="50"/>
      <c r="R11" s="50"/>
      <c r="S11" s="50"/>
      <c r="T11" s="50"/>
      <c r="U11" s="50"/>
      <c r="V11" s="50"/>
      <c r="W11" s="50"/>
    </row>
    <row r="12" spans="1:23">
      <c r="A12" s="163" t="s">
        <v>176</v>
      </c>
      <c r="B12" s="111">
        <v>29310.473999999998</v>
      </c>
      <c r="C12" s="111">
        <v>33164.995999999999</v>
      </c>
      <c r="D12" s="111">
        <v>37228.722000000002</v>
      </c>
      <c r="E12" s="111">
        <v>41553.733999999997</v>
      </c>
      <c r="F12" s="111">
        <v>46181.057999999997</v>
      </c>
      <c r="G12" s="111">
        <v>54512</v>
      </c>
      <c r="H12" s="111">
        <v>59957</v>
      </c>
      <c r="I12" s="111"/>
      <c r="J12" s="173"/>
      <c r="P12" s="50"/>
      <c r="Q12" s="50"/>
      <c r="R12" s="50"/>
      <c r="S12" s="50"/>
      <c r="T12" s="50"/>
      <c r="U12" s="50"/>
      <c r="V12" s="50"/>
    </row>
    <row r="13" spans="1:23">
      <c r="A13" s="163" t="s">
        <v>177</v>
      </c>
      <c r="B13" s="111">
        <v>2494</v>
      </c>
      <c r="C13" s="111">
        <v>2707</v>
      </c>
      <c r="D13" s="111">
        <v>2910</v>
      </c>
      <c r="E13" s="111">
        <v>3100</v>
      </c>
      <c r="F13" s="111">
        <v>3269</v>
      </c>
      <c r="G13" s="111">
        <v>3588</v>
      </c>
      <c r="H13" s="111">
        <v>3744</v>
      </c>
      <c r="I13" s="111">
        <v>3884</v>
      </c>
      <c r="J13" s="230">
        <v>4005</v>
      </c>
      <c r="P13" s="50"/>
      <c r="Q13" s="50"/>
      <c r="R13" s="50"/>
      <c r="S13" s="50"/>
      <c r="T13" s="50"/>
      <c r="U13" s="50"/>
      <c r="V13" s="50"/>
      <c r="W13" s="50"/>
    </row>
    <row r="14" spans="1:23">
      <c r="A14" s="163" t="s">
        <v>178</v>
      </c>
      <c r="B14" s="111">
        <v>96</v>
      </c>
      <c r="C14" s="111">
        <v>97</v>
      </c>
      <c r="D14" s="111">
        <v>98</v>
      </c>
      <c r="E14" s="111">
        <v>99</v>
      </c>
      <c r="F14" s="111">
        <v>100</v>
      </c>
      <c r="G14" s="111">
        <v>100</v>
      </c>
      <c r="H14" s="111">
        <v>100</v>
      </c>
      <c r="I14" s="111">
        <v>99</v>
      </c>
      <c r="J14" s="230">
        <v>98</v>
      </c>
      <c r="P14" s="50"/>
      <c r="Q14" s="50"/>
      <c r="R14" s="50"/>
      <c r="S14" s="50"/>
      <c r="T14" s="50"/>
      <c r="U14" s="50"/>
      <c r="V14" s="50"/>
      <c r="W14" s="50"/>
    </row>
    <row r="15" spans="1:23">
      <c r="A15" s="163" t="s">
        <v>179</v>
      </c>
      <c r="B15" s="111">
        <v>59622.400000000001</v>
      </c>
      <c r="C15" s="111">
        <v>63757</v>
      </c>
      <c r="D15" s="111">
        <v>67899</v>
      </c>
      <c r="E15" s="111">
        <v>71956</v>
      </c>
      <c r="F15" s="111">
        <v>75747</v>
      </c>
      <c r="G15" s="111">
        <v>79038</v>
      </c>
      <c r="H15" s="111">
        <v>81765</v>
      </c>
      <c r="I15" s="111"/>
      <c r="J15" s="230"/>
    </row>
    <row r="16" spans="1:23">
      <c r="A16" s="163" t="s">
        <v>180</v>
      </c>
      <c r="B16" s="111">
        <v>55761.393221237995</v>
      </c>
      <c r="C16" s="111">
        <v>63820.965688384931</v>
      </c>
      <c r="D16" s="111">
        <v>73045.442843179655</v>
      </c>
      <c r="E16" s="111">
        <v>83603.196263250589</v>
      </c>
      <c r="F16" s="111">
        <v>95686.933412632672</v>
      </c>
      <c r="G16" s="111">
        <v>109517.21507253294</v>
      </c>
      <c r="H16" s="111">
        <v>125346.48117022814</v>
      </c>
      <c r="I16" s="111">
        <v>143463.65848832551</v>
      </c>
      <c r="J16" s="230">
        <v>187932</v>
      </c>
      <c r="P16" s="50"/>
      <c r="Q16" s="50"/>
      <c r="R16" s="50"/>
      <c r="S16" s="50"/>
      <c r="T16" s="50"/>
      <c r="U16" s="50"/>
      <c r="V16" s="50"/>
      <c r="W16" s="50"/>
    </row>
    <row r="17" spans="1:23">
      <c r="A17" s="163" t="s">
        <v>190</v>
      </c>
      <c r="B17" s="111">
        <v>57637.627999999997</v>
      </c>
      <c r="C17" s="111">
        <v>68153.004000000001</v>
      </c>
      <c r="D17" s="111">
        <v>77694.126999999993</v>
      </c>
      <c r="E17" s="111">
        <v>87509.63</v>
      </c>
      <c r="F17" s="111">
        <v>97591.201000000001</v>
      </c>
      <c r="G17" s="111">
        <v>107843.728</v>
      </c>
      <c r="H17" s="111">
        <v>118105.37</v>
      </c>
      <c r="I17" s="111">
        <v>128173.167</v>
      </c>
      <c r="J17" s="230">
        <v>137868.21799999999</v>
      </c>
      <c r="P17" s="50"/>
      <c r="Q17" s="50"/>
      <c r="R17" s="50"/>
      <c r="S17" s="50"/>
      <c r="T17" s="50"/>
      <c r="U17" s="50"/>
      <c r="V17" s="50"/>
      <c r="W17" s="50"/>
    </row>
    <row r="18" spans="1:23">
      <c r="A18" s="163" t="s">
        <v>182</v>
      </c>
      <c r="B18" s="111">
        <v>17118</v>
      </c>
      <c r="C18" s="111">
        <v>18748</v>
      </c>
      <c r="D18" s="111">
        <v>20292</v>
      </c>
      <c r="E18" s="111">
        <v>21801</v>
      </c>
      <c r="F18" s="111">
        <v>23313</v>
      </c>
      <c r="G18" s="111">
        <v>24820</v>
      </c>
      <c r="H18" s="111">
        <v>26254</v>
      </c>
      <c r="I18" s="111">
        <v>27550</v>
      </c>
      <c r="J18" s="230">
        <v>28690</v>
      </c>
      <c r="P18" s="50"/>
      <c r="Q18" s="50"/>
      <c r="R18" s="50"/>
      <c r="S18" s="50"/>
      <c r="T18" s="50"/>
      <c r="U18" s="50"/>
      <c r="V18" s="50"/>
      <c r="W18" s="50"/>
    </row>
    <row r="19" spans="1:23" ht="15" thickBot="1">
      <c r="A19" s="174" t="s">
        <v>183</v>
      </c>
      <c r="B19" s="401">
        <v>347535.46922123799</v>
      </c>
      <c r="C19" s="401">
        <v>360307.15368838498</v>
      </c>
      <c r="D19" s="401"/>
      <c r="E19" s="401"/>
      <c r="F19" s="401"/>
      <c r="G19" s="401"/>
      <c r="H19" s="401"/>
      <c r="I19" s="401"/>
      <c r="J19" s="387"/>
      <c r="P19" s="50"/>
      <c r="Q19" s="50"/>
      <c r="R19" s="50"/>
      <c r="S19" s="50"/>
      <c r="T19" s="50"/>
      <c r="U19" s="50"/>
      <c r="V19" s="50"/>
      <c r="W19" s="50"/>
    </row>
    <row r="20" spans="1:23">
      <c r="A20" s="24"/>
      <c r="B20" s="24"/>
      <c r="C20" s="24"/>
      <c r="D20" s="24"/>
      <c r="E20" s="24"/>
      <c r="F20" s="24"/>
      <c r="G20" s="24"/>
      <c r="H20" s="24"/>
      <c r="I20" s="24"/>
      <c r="J20" s="24"/>
    </row>
    <row r="21" spans="1:23" ht="15" customHeight="1">
      <c r="A21" s="136" t="s">
        <v>192</v>
      </c>
      <c r="C21" s="59"/>
      <c r="D21" s="59"/>
      <c r="E21" s="59"/>
      <c r="F21" s="59"/>
      <c r="G21" s="59"/>
      <c r="H21" s="59"/>
      <c r="I21" s="59"/>
      <c r="J21" s="59"/>
    </row>
    <row r="22" spans="1:23" ht="15" customHeight="1">
      <c r="A22" s="906" t="s">
        <v>252</v>
      </c>
      <c r="B22" s="906"/>
      <c r="C22" s="906"/>
      <c r="D22" s="906"/>
      <c r="E22" s="906"/>
      <c r="F22" s="906"/>
      <c r="G22" s="906"/>
      <c r="H22" s="906"/>
      <c r="I22" s="906"/>
      <c r="J22" s="906"/>
    </row>
    <row r="23" spans="1:23" ht="15" customHeight="1">
      <c r="A23" s="906"/>
      <c r="B23" s="906"/>
      <c r="C23" s="906"/>
      <c r="D23" s="906"/>
      <c r="E23" s="906"/>
      <c r="F23" s="906"/>
      <c r="G23" s="906"/>
      <c r="H23" s="906"/>
      <c r="I23" s="906"/>
      <c r="J23" s="906"/>
    </row>
    <row r="24" spans="1:23">
      <c r="A24" s="906"/>
      <c r="B24" s="906"/>
      <c r="C24" s="906"/>
      <c r="D24" s="906"/>
      <c r="E24" s="906"/>
      <c r="F24" s="906"/>
      <c r="G24" s="906"/>
      <c r="H24" s="906"/>
      <c r="I24" s="906"/>
      <c r="J24" s="906"/>
    </row>
    <row r="25" spans="1:23">
      <c r="A25" s="142" t="s">
        <v>186</v>
      </c>
      <c r="B25" s="28"/>
      <c r="C25" s="28"/>
      <c r="D25" s="28"/>
      <c r="E25" s="28"/>
      <c r="F25" s="28"/>
      <c r="G25" s="28"/>
      <c r="H25" s="28"/>
      <c r="I25" s="28"/>
      <c r="J25" s="28"/>
    </row>
    <row r="26" spans="1:23">
      <c r="B26" s="28"/>
      <c r="C26" s="28"/>
      <c r="D26" s="28"/>
      <c r="E26" s="28"/>
      <c r="F26" s="28"/>
      <c r="G26" s="28"/>
      <c r="H26" s="28"/>
      <c r="I26" s="28"/>
      <c r="J26" s="28"/>
    </row>
    <row r="27" spans="1:23">
      <c r="B27" s="28"/>
      <c r="C27" s="28"/>
      <c r="D27" s="28"/>
      <c r="E27" s="28"/>
      <c r="F27" s="28"/>
      <c r="G27" s="28"/>
      <c r="H27" s="28"/>
      <c r="I27" s="28"/>
      <c r="J27" s="28"/>
    </row>
  </sheetData>
  <mergeCells count="1">
    <mergeCell ref="A22:J24"/>
  </mergeCells>
  <hyperlinks>
    <hyperlink ref="M3" location="'TC1'!A1" display="Back to Content Page" xr:uid="{32E5C9A1-F140-422A-A6C9-2A50D73B9E99}"/>
  </hyperlinks>
  <pageMargins left="0.7" right="0.7" top="0.75" bottom="0.75" header="0.3" footer="0.3"/>
  <pageSetup scale="97"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34"/>
  <sheetViews>
    <sheetView workbookViewId="0">
      <selection activeCell="B16" sqref="B16"/>
    </sheetView>
  </sheetViews>
  <sheetFormatPr defaultColWidth="9.21875" defaultRowHeight="14.4"/>
  <cols>
    <col min="2" max="2" width="21.21875" customWidth="1"/>
    <col min="10" max="10" width="10.77734375" customWidth="1"/>
  </cols>
  <sheetData>
    <row r="1" spans="2:17" ht="17.399999999999999">
      <c r="B1" s="67" t="s">
        <v>1</v>
      </c>
      <c r="C1" s="24"/>
      <c r="D1" s="24"/>
      <c r="E1" s="24"/>
      <c r="F1" s="24"/>
      <c r="G1" s="24"/>
      <c r="H1" s="24"/>
      <c r="I1" s="24"/>
      <c r="J1" s="24"/>
    </row>
    <row r="2" spans="2:17" ht="10.199999999999999" customHeight="1">
      <c r="B2" s="152"/>
      <c r="C2" s="24"/>
      <c r="D2" s="24"/>
      <c r="E2" s="24"/>
      <c r="F2" s="24"/>
      <c r="G2" s="24"/>
      <c r="H2" s="24"/>
      <c r="I2" s="24"/>
      <c r="J2" s="24"/>
    </row>
    <row r="3" spans="2:17" ht="18" customHeight="1">
      <c r="B3" s="67" t="s">
        <v>2</v>
      </c>
      <c r="C3" s="24"/>
      <c r="D3" s="24"/>
      <c r="E3" s="24"/>
      <c r="F3" s="24"/>
      <c r="G3" s="24"/>
      <c r="H3" s="24"/>
      <c r="I3" s="83"/>
      <c r="J3" s="859" t="s">
        <v>3</v>
      </c>
      <c r="K3" s="859"/>
      <c r="L3" s="859"/>
      <c r="M3" s="859"/>
      <c r="N3" s="859"/>
      <c r="O3" s="859"/>
      <c r="P3" s="859"/>
      <c r="Q3" s="859"/>
    </row>
    <row r="4" spans="2:17" ht="10.199999999999999" customHeight="1">
      <c r="B4" s="24"/>
      <c r="C4" s="24"/>
      <c r="D4" s="24"/>
      <c r="E4" s="24"/>
      <c r="F4" s="24"/>
      <c r="G4" s="24"/>
      <c r="H4" s="24"/>
      <c r="I4" s="24"/>
    </row>
    <row r="5" spans="2:17" ht="15.75" customHeight="1">
      <c r="B5" s="81" t="s">
        <v>4</v>
      </c>
      <c r="C5" s="53"/>
      <c r="D5" s="53"/>
      <c r="E5" s="53"/>
      <c r="F5" s="53"/>
      <c r="G5" s="53"/>
      <c r="H5" s="53"/>
      <c r="I5" s="53"/>
      <c r="J5" s="75" t="s">
        <v>5</v>
      </c>
      <c r="K5" s="81" t="s">
        <v>6</v>
      </c>
      <c r="L5" s="80"/>
      <c r="M5" s="80"/>
      <c r="N5" s="80"/>
      <c r="O5" s="80"/>
      <c r="P5" s="80"/>
      <c r="Q5" s="80"/>
    </row>
    <row r="6" spans="2:17" ht="12" customHeight="1">
      <c r="B6" s="53"/>
      <c r="C6" s="53"/>
      <c r="D6" s="53"/>
      <c r="E6" s="53"/>
      <c r="F6" s="53"/>
      <c r="G6" s="53"/>
      <c r="H6" s="53"/>
      <c r="I6" s="53"/>
      <c r="J6" s="95" t="s">
        <v>7</v>
      </c>
      <c r="K6" s="96" t="s">
        <v>8</v>
      </c>
      <c r="L6" s="80"/>
      <c r="M6" s="80"/>
      <c r="N6" s="80"/>
      <c r="O6" s="80"/>
      <c r="P6" s="80"/>
      <c r="Q6" s="80"/>
    </row>
    <row r="7" spans="2:17" ht="18" customHeight="1">
      <c r="B7" s="130" t="s">
        <v>9</v>
      </c>
      <c r="C7" s="860" t="s">
        <v>10</v>
      </c>
      <c r="D7" s="860"/>
      <c r="E7" s="860"/>
      <c r="F7" s="860"/>
      <c r="G7" s="53"/>
      <c r="H7" s="53"/>
      <c r="I7" s="53"/>
      <c r="J7" s="75" t="s">
        <v>11</v>
      </c>
      <c r="K7" s="81" t="s">
        <v>12</v>
      </c>
      <c r="L7" s="80"/>
      <c r="M7" s="80"/>
      <c r="N7" s="80"/>
      <c r="O7" s="80"/>
      <c r="P7" s="80"/>
      <c r="Q7" s="80"/>
    </row>
    <row r="8" spans="2:17" ht="11.25" customHeight="1">
      <c r="B8" s="53"/>
      <c r="C8" s="53"/>
      <c r="D8" s="53"/>
      <c r="E8" s="53"/>
      <c r="F8" s="53"/>
      <c r="G8" s="53"/>
      <c r="H8" s="53"/>
      <c r="I8" s="53"/>
      <c r="J8" s="75" t="s">
        <v>13</v>
      </c>
      <c r="K8" s="81" t="s">
        <v>14</v>
      </c>
      <c r="L8" s="80"/>
      <c r="M8" s="80"/>
      <c r="N8" s="80"/>
      <c r="O8" s="80"/>
      <c r="P8" s="80"/>
      <c r="Q8" s="80"/>
    </row>
    <row r="9" spans="2:17" ht="15.75" customHeight="1">
      <c r="B9" s="75">
        <v>0</v>
      </c>
      <c r="C9" s="861" t="s">
        <v>15</v>
      </c>
      <c r="D9" s="861"/>
      <c r="E9" s="861"/>
      <c r="F9" s="861"/>
      <c r="G9" s="861"/>
      <c r="H9" s="861"/>
      <c r="I9" s="53"/>
      <c r="J9" s="75" t="s">
        <v>16</v>
      </c>
      <c r="K9" s="81" t="s">
        <v>17</v>
      </c>
      <c r="L9" s="80"/>
      <c r="M9" s="80"/>
      <c r="N9" s="80"/>
      <c r="O9" s="80"/>
      <c r="P9" s="80"/>
      <c r="Q9" s="80"/>
    </row>
    <row r="10" spans="2:17" ht="15.75" customHeight="1">
      <c r="B10" s="75"/>
      <c r="C10" s="861"/>
      <c r="D10" s="861"/>
      <c r="E10" s="861"/>
      <c r="F10" s="861"/>
      <c r="G10" s="861"/>
      <c r="H10" s="861"/>
      <c r="I10" s="53"/>
      <c r="J10" s="75" t="s">
        <v>18</v>
      </c>
      <c r="K10" s="81" t="s">
        <v>19</v>
      </c>
      <c r="L10" s="80"/>
      <c r="M10" s="80"/>
      <c r="N10" s="80"/>
      <c r="O10" s="80"/>
      <c r="P10" s="80"/>
      <c r="Q10" s="80"/>
    </row>
    <row r="11" spans="2:17" ht="15.75" customHeight="1">
      <c r="B11" s="74" t="s">
        <v>20</v>
      </c>
      <c r="C11" s="28" t="s">
        <v>21</v>
      </c>
      <c r="D11" s="82"/>
      <c r="E11" s="82"/>
      <c r="F11" s="82"/>
      <c r="G11" s="82"/>
      <c r="H11" s="82"/>
      <c r="I11" s="53"/>
      <c r="J11" s="75" t="s">
        <v>22</v>
      </c>
      <c r="K11" s="81" t="s">
        <v>23</v>
      </c>
      <c r="L11" s="80"/>
      <c r="M11" s="80"/>
      <c r="N11" s="80"/>
      <c r="O11" s="80"/>
      <c r="P11" s="80"/>
      <c r="Q11" s="80"/>
    </row>
    <row r="12" spans="2:17" ht="15.75" customHeight="1">
      <c r="B12" s="74" t="s">
        <v>24</v>
      </c>
      <c r="C12" s="43" t="s">
        <v>25</v>
      </c>
      <c r="D12" s="76"/>
      <c r="E12" s="76"/>
      <c r="F12" s="76"/>
      <c r="G12" s="53"/>
      <c r="H12" s="53"/>
      <c r="I12" s="53"/>
      <c r="J12" s="75" t="s">
        <v>26</v>
      </c>
      <c r="K12" s="81" t="s">
        <v>27</v>
      </c>
      <c r="L12" s="80"/>
      <c r="M12" s="80"/>
      <c r="N12" s="80"/>
      <c r="O12" s="80"/>
      <c r="P12" s="80"/>
      <c r="Q12" s="80"/>
    </row>
    <row r="13" spans="2:17" ht="15.75" customHeight="1">
      <c r="B13" s="74" t="s">
        <v>28</v>
      </c>
      <c r="C13" s="862" t="s">
        <v>29</v>
      </c>
      <c r="D13" s="862"/>
      <c r="E13" s="862"/>
      <c r="F13" s="862"/>
      <c r="G13" s="862"/>
      <c r="H13" s="862"/>
      <c r="I13" s="53"/>
      <c r="J13" s="75" t="s">
        <v>30</v>
      </c>
      <c r="K13" s="81" t="s">
        <v>31</v>
      </c>
      <c r="L13" s="80"/>
      <c r="M13" s="80"/>
      <c r="N13" s="80"/>
      <c r="O13" s="80"/>
      <c r="P13" s="80"/>
      <c r="Q13" s="80"/>
    </row>
    <row r="14" spans="2:17" ht="15.75" customHeight="1">
      <c r="B14" s="74"/>
      <c r="C14" s="862"/>
      <c r="D14" s="862"/>
      <c r="E14" s="862"/>
      <c r="F14" s="862"/>
      <c r="G14" s="862"/>
      <c r="H14" s="862"/>
      <c r="I14" s="53"/>
      <c r="J14" s="75" t="s">
        <v>32</v>
      </c>
      <c r="K14" s="81" t="s">
        <v>33</v>
      </c>
      <c r="L14" s="80"/>
      <c r="M14" s="80"/>
      <c r="N14" s="80"/>
      <c r="O14" s="80"/>
      <c r="P14" s="80"/>
      <c r="Q14" s="80"/>
    </row>
    <row r="15" spans="2:17" ht="15.75" customHeight="1">
      <c r="B15" s="68" t="s">
        <v>34</v>
      </c>
      <c r="C15" s="131" t="s">
        <v>35</v>
      </c>
      <c r="D15" s="76"/>
      <c r="E15" s="76"/>
      <c r="F15" s="76"/>
      <c r="G15" s="76"/>
      <c r="H15" s="76"/>
      <c r="I15" s="53"/>
      <c r="J15" s="95" t="s">
        <v>36</v>
      </c>
      <c r="K15" s="96" t="s">
        <v>37</v>
      </c>
      <c r="L15" s="97"/>
      <c r="M15" s="97"/>
      <c r="N15" s="97"/>
      <c r="O15" s="97"/>
      <c r="P15" s="97"/>
      <c r="Q15" s="82"/>
    </row>
    <row r="16" spans="2:17" ht="15.75" customHeight="1">
      <c r="B16" s="74" t="s">
        <v>38</v>
      </c>
      <c r="C16" s="28" t="s">
        <v>39</v>
      </c>
      <c r="D16" s="76"/>
      <c r="E16" s="76"/>
      <c r="F16" s="76"/>
      <c r="G16" s="76"/>
      <c r="H16" s="76"/>
      <c r="I16" s="53"/>
      <c r="J16" s="75" t="s">
        <v>40</v>
      </c>
      <c r="K16" s="81" t="s">
        <v>41</v>
      </c>
      <c r="L16" s="97"/>
      <c r="M16" s="97"/>
      <c r="N16" s="97"/>
      <c r="O16" s="97"/>
      <c r="P16" s="97"/>
      <c r="Q16" s="82"/>
    </row>
    <row r="17" spans="2:17" ht="15.75" customHeight="1">
      <c r="B17" s="74"/>
      <c r="C17" s="28"/>
      <c r="D17" s="76"/>
      <c r="E17" s="76"/>
      <c r="F17" s="76"/>
      <c r="G17" s="76"/>
      <c r="H17" s="76"/>
      <c r="I17" s="53"/>
      <c r="J17" s="75" t="s">
        <v>42</v>
      </c>
      <c r="K17" s="81" t="s">
        <v>43</v>
      </c>
      <c r="L17" s="80"/>
      <c r="M17" s="80"/>
      <c r="N17" s="80"/>
      <c r="O17" s="80"/>
      <c r="P17" s="80"/>
      <c r="Q17" s="80"/>
    </row>
    <row r="18" spans="2:17" ht="15.75" customHeight="1">
      <c r="B18" s="74" t="s">
        <v>44</v>
      </c>
      <c r="C18" s="28" t="s">
        <v>45</v>
      </c>
      <c r="D18" s="76"/>
      <c r="E18" s="76"/>
      <c r="F18" s="76"/>
      <c r="G18" s="53"/>
      <c r="H18" s="53"/>
      <c r="I18" s="53"/>
      <c r="J18" s="75" t="s">
        <v>46</v>
      </c>
      <c r="K18" s="81" t="s">
        <v>47</v>
      </c>
      <c r="L18" s="80"/>
      <c r="M18" s="80"/>
      <c r="N18" s="80"/>
      <c r="O18" s="80"/>
      <c r="P18" s="80"/>
      <c r="Q18" s="80"/>
    </row>
    <row r="19" spans="2:17" ht="15.75" customHeight="1">
      <c r="B19" s="74"/>
      <c r="C19" s="131"/>
      <c r="D19" s="81"/>
      <c r="E19" s="81"/>
      <c r="F19" s="81"/>
      <c r="G19" s="53"/>
      <c r="H19" s="53"/>
      <c r="I19" s="53"/>
      <c r="J19" s="75" t="s">
        <v>48</v>
      </c>
      <c r="K19" s="81" t="s">
        <v>49</v>
      </c>
      <c r="L19" s="80"/>
      <c r="M19" s="80"/>
      <c r="N19" s="80"/>
      <c r="O19" s="80"/>
      <c r="P19" s="80"/>
      <c r="Q19" s="80"/>
    </row>
    <row r="20" spans="2:17" ht="15.75" customHeight="1">
      <c r="B20" s="74" t="s">
        <v>50</v>
      </c>
      <c r="C20" s="131" t="s">
        <v>51</v>
      </c>
      <c r="D20" s="81"/>
      <c r="E20" s="81"/>
      <c r="F20" s="81"/>
      <c r="G20" s="53"/>
      <c r="H20" s="53"/>
      <c r="I20" s="53"/>
      <c r="J20" s="75" t="s">
        <v>52</v>
      </c>
      <c r="K20" s="81" t="s">
        <v>53</v>
      </c>
      <c r="L20" s="80"/>
      <c r="M20" s="80"/>
      <c r="N20" s="80"/>
      <c r="O20" s="80"/>
      <c r="P20" s="80"/>
      <c r="Q20" s="80"/>
    </row>
    <row r="21" spans="2:17" ht="15.75" customHeight="1">
      <c r="D21" s="81"/>
      <c r="E21" s="81"/>
      <c r="F21" s="81"/>
      <c r="G21" s="53"/>
      <c r="H21" s="53"/>
      <c r="I21" s="53"/>
      <c r="J21" s="75" t="s">
        <v>54</v>
      </c>
      <c r="K21" s="81" t="s">
        <v>55</v>
      </c>
      <c r="L21" s="80"/>
      <c r="M21" s="80"/>
      <c r="N21" s="80"/>
      <c r="O21" s="80"/>
      <c r="P21" s="80"/>
      <c r="Q21" s="80"/>
    </row>
    <row r="22" spans="2:17" ht="15.75" customHeight="1">
      <c r="B22" s="74"/>
      <c r="C22" s="28" t="s">
        <v>56</v>
      </c>
      <c r="D22" s="76"/>
      <c r="E22" s="76"/>
      <c r="F22" s="76"/>
      <c r="G22" s="53"/>
      <c r="H22" s="53"/>
      <c r="I22" s="53"/>
      <c r="J22" s="75" t="s">
        <v>57</v>
      </c>
      <c r="K22" s="81" t="s">
        <v>58</v>
      </c>
      <c r="L22" s="80"/>
      <c r="M22" s="80"/>
      <c r="N22" s="80"/>
      <c r="O22" s="80"/>
      <c r="P22" s="80"/>
      <c r="Q22" s="80"/>
    </row>
    <row r="23" spans="2:17" ht="15.75" customHeight="1">
      <c r="B23" s="74"/>
      <c r="C23" s="28"/>
      <c r="D23" s="76"/>
      <c r="E23" s="76"/>
      <c r="F23" s="76"/>
      <c r="G23" s="53"/>
      <c r="H23" s="53"/>
      <c r="I23" s="53"/>
      <c r="J23" s="75" t="s">
        <v>59</v>
      </c>
      <c r="K23" s="81" t="s">
        <v>60</v>
      </c>
      <c r="L23" s="80"/>
      <c r="M23" s="80"/>
      <c r="N23" s="80"/>
      <c r="O23" s="80"/>
      <c r="P23" s="80"/>
      <c r="Q23" s="80"/>
    </row>
    <row r="24" spans="2:17" ht="15.75" customHeight="1">
      <c r="B24" s="75" t="s">
        <v>61</v>
      </c>
      <c r="C24" s="76" t="s">
        <v>62</v>
      </c>
      <c r="D24" s="76"/>
      <c r="E24" s="76"/>
      <c r="F24" s="76"/>
      <c r="G24" s="53"/>
      <c r="H24" s="53"/>
      <c r="I24" s="53"/>
      <c r="J24" s="75" t="s">
        <v>63</v>
      </c>
      <c r="K24" s="81" t="s">
        <v>64</v>
      </c>
      <c r="L24" s="80"/>
      <c r="M24" s="80"/>
      <c r="N24" s="80"/>
      <c r="O24" s="80"/>
      <c r="P24" s="80"/>
      <c r="Q24" s="80"/>
    </row>
    <row r="25" spans="2:17" ht="15.75" customHeight="1">
      <c r="B25" s="75"/>
      <c r="C25" s="76"/>
      <c r="D25" s="76"/>
      <c r="E25" s="76"/>
      <c r="F25" s="76"/>
      <c r="G25" s="53"/>
      <c r="H25" s="53"/>
      <c r="I25" s="53"/>
      <c r="J25" s="75" t="s">
        <v>65</v>
      </c>
      <c r="K25" s="81" t="s">
        <v>66</v>
      </c>
      <c r="L25" s="80"/>
      <c r="M25" s="80"/>
      <c r="N25" s="80"/>
      <c r="O25" s="80"/>
      <c r="P25" s="80"/>
      <c r="Q25" s="80"/>
    </row>
    <row r="26" spans="2:17" ht="13.5" customHeight="1">
      <c r="B26" s="74" t="s">
        <v>67</v>
      </c>
      <c r="C26" s="28" t="s">
        <v>68</v>
      </c>
      <c r="D26" s="76"/>
      <c r="E26" s="76"/>
      <c r="F26" s="76"/>
      <c r="G26" s="53"/>
      <c r="H26" s="53"/>
      <c r="I26" s="53"/>
      <c r="J26" s="75" t="s">
        <v>69</v>
      </c>
      <c r="K26" s="81" t="s">
        <v>70</v>
      </c>
      <c r="L26" s="80"/>
      <c r="M26" s="80"/>
      <c r="N26" s="80"/>
      <c r="O26" s="80"/>
      <c r="P26" s="80"/>
      <c r="Q26" s="80"/>
    </row>
    <row r="27" spans="2:17" ht="18" customHeight="1">
      <c r="J27" s="24"/>
    </row>
    <row r="28" spans="2:17" ht="10.199999999999999" customHeight="1">
      <c r="B28" s="74" t="s">
        <v>71</v>
      </c>
      <c r="C28" s="862" t="s">
        <v>72</v>
      </c>
      <c r="D28" s="862"/>
      <c r="E28" s="862"/>
      <c r="F28" s="862"/>
      <c r="G28" s="862"/>
      <c r="H28" s="862"/>
      <c r="I28" s="862"/>
      <c r="J28" s="24"/>
    </row>
    <row r="29" spans="2:17">
      <c r="B29" s="74"/>
      <c r="C29" s="862"/>
      <c r="D29" s="862"/>
      <c r="E29" s="862"/>
      <c r="F29" s="862"/>
      <c r="G29" s="862"/>
      <c r="H29" s="862"/>
      <c r="I29" s="862"/>
      <c r="J29" s="24"/>
    </row>
    <row r="30" spans="2:17">
      <c r="B30" s="74"/>
      <c r="C30" s="862"/>
      <c r="D30" s="862"/>
      <c r="E30" s="862"/>
      <c r="F30" s="862"/>
      <c r="G30" s="862"/>
      <c r="H30" s="862"/>
      <c r="I30" s="862"/>
      <c r="J30" s="24"/>
    </row>
    <row r="31" spans="2:17" ht="18" customHeight="1">
      <c r="B31" s="74"/>
      <c r="C31" s="862"/>
      <c r="D31" s="862"/>
      <c r="E31" s="862"/>
      <c r="F31" s="862"/>
      <c r="G31" s="862"/>
      <c r="H31" s="862"/>
      <c r="I31" s="862"/>
      <c r="J31" s="24"/>
    </row>
    <row r="32" spans="2:17">
      <c r="J32" s="24"/>
    </row>
    <row r="33" spans="2:10">
      <c r="B33" s="74" t="s">
        <v>73</v>
      </c>
      <c r="C33" s="28" t="s">
        <v>74</v>
      </c>
      <c r="J33" s="24"/>
    </row>
    <row r="34" spans="2:10">
      <c r="J34" s="24"/>
    </row>
  </sheetData>
  <mergeCells count="5">
    <mergeCell ref="J3:Q3"/>
    <mergeCell ref="C7:F7"/>
    <mergeCell ref="C9:H10"/>
    <mergeCell ref="C13:H14"/>
    <mergeCell ref="C28:I31"/>
  </mergeCells>
  <printOptions verticalCentered="1"/>
  <pageMargins left="0.7" right="0.7" top="0.75" bottom="0.75" header="0.3" footer="0.3"/>
  <pageSetup scale="72" orientation="landscape" r:id="rId1"/>
  <headerFoot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A26"/>
  <sheetViews>
    <sheetView topLeftCell="L1" workbookViewId="0">
      <selection activeCell="AA3" sqref="AA3"/>
    </sheetView>
  </sheetViews>
  <sheetFormatPr defaultColWidth="9.21875" defaultRowHeight="14.4"/>
  <cols>
    <col min="1" max="1" width="33.77734375" customWidth="1"/>
    <col min="2" max="13" width="9.21875" customWidth="1"/>
  </cols>
  <sheetData>
    <row r="1" spans="1:27">
      <c r="A1" s="16" t="s">
        <v>778</v>
      </c>
    </row>
    <row r="2" spans="1:27" ht="15" thickBot="1">
      <c r="A2" s="15" t="s">
        <v>76</v>
      </c>
    </row>
    <row r="3" spans="1:27">
      <c r="A3" s="578" t="s">
        <v>187</v>
      </c>
      <c r="B3" s="901" t="s">
        <v>253</v>
      </c>
      <c r="C3" s="902"/>
      <c r="D3" s="902"/>
      <c r="E3" s="902"/>
      <c r="F3" s="902"/>
      <c r="G3" s="902"/>
      <c r="H3" s="902"/>
      <c r="I3" s="902"/>
      <c r="J3" s="902"/>
      <c r="K3" s="902"/>
      <c r="L3" s="902"/>
      <c r="M3" s="902"/>
      <c r="N3" s="902"/>
      <c r="O3" s="902"/>
      <c r="P3" s="902"/>
      <c r="Q3" s="902"/>
      <c r="R3" s="902"/>
      <c r="S3" s="902"/>
      <c r="T3" s="902"/>
      <c r="U3" s="902"/>
      <c r="V3" s="902"/>
      <c r="W3" s="902"/>
      <c r="X3" s="902"/>
      <c r="Y3" s="903"/>
      <c r="AA3" s="856" t="s">
        <v>166</v>
      </c>
    </row>
    <row r="4" spans="1:27">
      <c r="A4" s="163"/>
      <c r="B4" s="91" t="s">
        <v>254</v>
      </c>
      <c r="C4" s="91" t="s">
        <v>255</v>
      </c>
      <c r="D4" s="91" t="s">
        <v>256</v>
      </c>
      <c r="E4" s="91" t="s">
        <v>257</v>
      </c>
      <c r="F4" s="91" t="s">
        <v>258</v>
      </c>
      <c r="G4" s="91" t="s">
        <v>259</v>
      </c>
      <c r="H4" s="91" t="s">
        <v>260</v>
      </c>
      <c r="I4" s="91" t="s">
        <v>261</v>
      </c>
      <c r="J4" s="91" t="s">
        <v>262</v>
      </c>
      <c r="K4" s="91" t="s">
        <v>263</v>
      </c>
      <c r="L4" s="91" t="s">
        <v>264</v>
      </c>
      <c r="M4" s="91" t="s">
        <v>265</v>
      </c>
      <c r="N4" s="91" t="s">
        <v>266</v>
      </c>
      <c r="O4" s="91" t="s">
        <v>267</v>
      </c>
      <c r="P4" s="91" t="s">
        <v>268</v>
      </c>
      <c r="Q4" s="91" t="s">
        <v>269</v>
      </c>
      <c r="R4" s="91" t="s">
        <v>270</v>
      </c>
      <c r="S4" s="91" t="s">
        <v>271</v>
      </c>
      <c r="T4" s="91" t="s">
        <v>272</v>
      </c>
      <c r="U4" s="91" t="s">
        <v>273</v>
      </c>
      <c r="V4" s="91" t="s">
        <v>274</v>
      </c>
      <c r="W4" s="91" t="s">
        <v>275</v>
      </c>
      <c r="X4" s="91" t="s">
        <v>276</v>
      </c>
      <c r="Y4" s="183" t="s">
        <v>777</v>
      </c>
      <c r="AA4" s="48"/>
    </row>
    <row r="5" spans="1:27">
      <c r="A5" s="163" t="s">
        <v>167</v>
      </c>
      <c r="B5" s="192"/>
      <c r="C5" s="192"/>
      <c r="D5" s="192">
        <v>149.5</v>
      </c>
      <c r="E5" s="192">
        <v>150.9</v>
      </c>
      <c r="F5" s="192">
        <v>157.80000000000001</v>
      </c>
      <c r="G5" s="192">
        <v>165.6</v>
      </c>
      <c r="H5" s="192">
        <v>171.9</v>
      </c>
      <c r="I5" s="192"/>
      <c r="J5" s="192">
        <v>187.9</v>
      </c>
      <c r="K5" s="192">
        <v>190.9</v>
      </c>
      <c r="L5" s="192"/>
      <c r="M5" s="192">
        <v>169.1</v>
      </c>
      <c r="N5" s="192"/>
      <c r="O5" s="192">
        <v>166.1</v>
      </c>
      <c r="P5" s="192">
        <v>162.69999999999999</v>
      </c>
      <c r="Q5" s="192"/>
      <c r="R5" s="192"/>
      <c r="S5" s="192"/>
      <c r="T5" s="192"/>
      <c r="U5" s="192"/>
      <c r="V5" s="192"/>
      <c r="W5" s="192"/>
      <c r="X5" s="192"/>
      <c r="Y5" s="799">
        <v>140.84</v>
      </c>
    </row>
    <row r="6" spans="1:27">
      <c r="A6" s="163" t="s">
        <v>168</v>
      </c>
      <c r="B6" s="192"/>
      <c r="C6" s="192">
        <v>53.3</v>
      </c>
      <c r="D6" s="192"/>
      <c r="E6" s="192">
        <v>68</v>
      </c>
      <c r="F6" s="192"/>
      <c r="G6" s="192"/>
      <c r="H6" s="192">
        <v>51</v>
      </c>
      <c r="I6" s="192"/>
      <c r="J6" s="192"/>
      <c r="K6" s="192"/>
      <c r="L6" s="192"/>
      <c r="M6" s="192">
        <v>38.799999999999997</v>
      </c>
      <c r="N6" s="192">
        <v>37.1</v>
      </c>
      <c r="O6" s="192">
        <v>40.1</v>
      </c>
      <c r="P6" s="192"/>
      <c r="Q6" s="192">
        <v>48.1</v>
      </c>
      <c r="R6" s="192">
        <v>45.1</v>
      </c>
      <c r="S6" s="192">
        <v>50</v>
      </c>
      <c r="T6" s="192">
        <v>48.5</v>
      </c>
      <c r="U6" s="192">
        <v>50.2</v>
      </c>
      <c r="V6" s="192"/>
      <c r="W6" s="192"/>
      <c r="X6" s="192"/>
      <c r="Y6" s="799">
        <v>53.805</v>
      </c>
    </row>
    <row r="7" spans="1:27">
      <c r="A7" s="163" t="s">
        <v>188</v>
      </c>
      <c r="B7" s="192"/>
      <c r="C7" s="192"/>
      <c r="D7" s="192">
        <v>91.6</v>
      </c>
      <c r="E7" s="192">
        <v>66</v>
      </c>
      <c r="F7" s="192"/>
      <c r="G7" s="192">
        <v>89.2</v>
      </c>
      <c r="H7" s="192"/>
      <c r="I7" s="192"/>
      <c r="J7" s="192">
        <v>74.7</v>
      </c>
      <c r="K7" s="192"/>
      <c r="L7" s="192">
        <v>71.099999999999994</v>
      </c>
      <c r="M7" s="192">
        <v>70.3</v>
      </c>
      <c r="N7" s="192"/>
      <c r="O7" s="192"/>
      <c r="P7" s="192"/>
      <c r="Q7" s="192"/>
      <c r="R7" s="192"/>
      <c r="S7" s="192">
        <v>74.400000000000006</v>
      </c>
      <c r="T7" s="192"/>
      <c r="U7" s="192"/>
      <c r="V7" s="192"/>
      <c r="W7" s="192"/>
      <c r="X7" s="192"/>
      <c r="Y7" s="799">
        <v>55.232999999999997</v>
      </c>
    </row>
    <row r="8" spans="1:27">
      <c r="A8" s="163" t="s">
        <v>277</v>
      </c>
      <c r="B8" s="192"/>
      <c r="C8" s="192">
        <v>117</v>
      </c>
      <c r="D8" s="192">
        <v>126.1</v>
      </c>
      <c r="E8" s="192">
        <v>138.80000000000001</v>
      </c>
      <c r="F8" s="192">
        <v>126.8</v>
      </c>
      <c r="G8" s="192">
        <v>123.6</v>
      </c>
      <c r="H8" s="192">
        <v>136.6</v>
      </c>
      <c r="I8" s="192">
        <v>112.6</v>
      </c>
      <c r="J8" s="192"/>
      <c r="K8" s="192">
        <v>127.6</v>
      </c>
      <c r="L8" s="192">
        <v>116.2</v>
      </c>
      <c r="M8" s="192">
        <v>135.19999999999999</v>
      </c>
      <c r="N8" s="192">
        <v>138</v>
      </c>
      <c r="O8" s="192">
        <v>120.1</v>
      </c>
      <c r="P8" s="192"/>
      <c r="Q8" s="192">
        <v>111.1</v>
      </c>
      <c r="R8" s="192">
        <v>109</v>
      </c>
      <c r="S8" s="192"/>
      <c r="T8" s="192"/>
      <c r="U8" s="192"/>
      <c r="V8" s="192"/>
      <c r="W8" s="192"/>
      <c r="X8" s="192"/>
      <c r="Y8" s="799">
        <v>106.884</v>
      </c>
    </row>
    <row r="9" spans="1:27">
      <c r="A9" s="163" t="s">
        <v>172</v>
      </c>
      <c r="B9" s="192"/>
      <c r="C9" s="192"/>
      <c r="D9" s="192">
        <v>111.4</v>
      </c>
      <c r="E9" s="192">
        <v>110.6</v>
      </c>
      <c r="F9" s="192">
        <v>110.6</v>
      </c>
      <c r="G9" s="192">
        <v>110.8</v>
      </c>
      <c r="H9" s="192">
        <v>102.9</v>
      </c>
      <c r="I9" s="192">
        <v>99.9</v>
      </c>
      <c r="J9" s="192">
        <v>93.7</v>
      </c>
      <c r="K9" s="192">
        <v>88.6</v>
      </c>
      <c r="L9" s="192">
        <v>84.5</v>
      </c>
      <c r="M9" s="192"/>
      <c r="N9" s="192">
        <v>82.6</v>
      </c>
      <c r="O9" s="192">
        <v>87.1</v>
      </c>
      <c r="P9" s="192"/>
      <c r="Q9" s="192"/>
      <c r="R9" s="192"/>
      <c r="S9" s="192"/>
      <c r="T9" s="192"/>
      <c r="U9" s="192"/>
      <c r="V9" s="192"/>
      <c r="W9" s="192"/>
      <c r="X9" s="192"/>
      <c r="Y9" s="799">
        <v>68.725999999999999</v>
      </c>
    </row>
    <row r="10" spans="1:27">
      <c r="A10" s="163" t="s">
        <v>173</v>
      </c>
      <c r="B10" s="192">
        <v>89</v>
      </c>
      <c r="C10" s="192"/>
      <c r="D10" s="192">
        <v>89</v>
      </c>
      <c r="E10" s="192">
        <v>91.6</v>
      </c>
      <c r="F10" s="192">
        <v>84</v>
      </c>
      <c r="G10" s="192">
        <v>81.8</v>
      </c>
      <c r="H10" s="192">
        <v>79</v>
      </c>
      <c r="I10" s="192">
        <v>91.9</v>
      </c>
      <c r="J10" s="192">
        <v>75.3</v>
      </c>
      <c r="K10" s="192"/>
      <c r="L10" s="192">
        <v>78.5</v>
      </c>
      <c r="M10" s="192">
        <v>68.8</v>
      </c>
      <c r="N10" s="192">
        <v>87.9</v>
      </c>
      <c r="O10" s="192">
        <v>94</v>
      </c>
      <c r="P10" s="192">
        <v>75.3</v>
      </c>
      <c r="Q10" s="192">
        <v>68</v>
      </c>
      <c r="R10" s="192">
        <v>84.5</v>
      </c>
      <c r="S10" s="192">
        <v>90.8</v>
      </c>
      <c r="T10" s="192"/>
      <c r="U10" s="192"/>
      <c r="V10" s="192">
        <v>49.1</v>
      </c>
      <c r="W10" s="192"/>
      <c r="X10" s="192"/>
      <c r="Y10" s="799">
        <v>70.641999999999996</v>
      </c>
    </row>
    <row r="11" spans="1:27">
      <c r="A11" s="163" t="s">
        <v>174</v>
      </c>
      <c r="B11" s="192"/>
      <c r="C11" s="192">
        <v>155.69999999999999</v>
      </c>
      <c r="D11" s="192">
        <v>163.1</v>
      </c>
      <c r="E11" s="192">
        <v>157.69999999999999</v>
      </c>
      <c r="F11" s="192">
        <v>165</v>
      </c>
      <c r="G11" s="192">
        <v>156.5</v>
      </c>
      <c r="H11" s="192">
        <v>151.1</v>
      </c>
      <c r="I11" s="192">
        <v>152.6</v>
      </c>
      <c r="J11" s="192">
        <v>154.69999999999999</v>
      </c>
      <c r="K11" s="192">
        <v>167.6</v>
      </c>
      <c r="L11" s="192">
        <v>147.6</v>
      </c>
      <c r="M11" s="192">
        <v>145.19999999999999</v>
      </c>
      <c r="N11" s="192"/>
      <c r="O11" s="192">
        <v>143.30000000000001</v>
      </c>
      <c r="P11" s="192">
        <v>148.80000000000001</v>
      </c>
      <c r="Q11" s="192"/>
      <c r="R11" s="192">
        <v>147.19999999999999</v>
      </c>
      <c r="S11" s="192">
        <v>150.80000000000001</v>
      </c>
      <c r="T11" s="192">
        <v>143.5</v>
      </c>
      <c r="U11" s="192">
        <v>143</v>
      </c>
      <c r="V11" s="192"/>
      <c r="W11" s="192"/>
      <c r="X11" s="192"/>
      <c r="Y11" s="799">
        <v>129.80199999999999</v>
      </c>
    </row>
    <row r="12" spans="1:27">
      <c r="A12" s="163" t="s">
        <v>175</v>
      </c>
      <c r="B12" s="192"/>
      <c r="C12" s="192"/>
      <c r="D12" s="192">
        <v>157.1</v>
      </c>
      <c r="E12" s="192">
        <v>171.8</v>
      </c>
      <c r="F12" s="192">
        <v>168</v>
      </c>
      <c r="G12" s="192">
        <v>175.9</v>
      </c>
      <c r="H12" s="192">
        <v>165.8</v>
      </c>
      <c r="I12" s="192">
        <v>167.6</v>
      </c>
      <c r="J12" s="192">
        <v>157.1</v>
      </c>
      <c r="K12" s="192">
        <v>150.80000000000001</v>
      </c>
      <c r="L12" s="192">
        <v>155</v>
      </c>
      <c r="M12" s="192">
        <v>144.80000000000001</v>
      </c>
      <c r="N12" s="192">
        <v>143.19999999999999</v>
      </c>
      <c r="O12" s="192">
        <v>136.6</v>
      </c>
      <c r="P12" s="192">
        <v>132.69999999999999</v>
      </c>
      <c r="Q12" s="192">
        <v>137.6</v>
      </c>
      <c r="R12" s="192"/>
      <c r="S12" s="192">
        <v>127</v>
      </c>
      <c r="T12" s="192">
        <v>135.6</v>
      </c>
      <c r="U12" s="192"/>
      <c r="V12" s="192"/>
      <c r="W12" s="192"/>
      <c r="X12" s="192"/>
      <c r="Y12" s="799">
        <v>113.577</v>
      </c>
    </row>
    <row r="13" spans="1:27">
      <c r="A13" s="163" t="s">
        <v>176</v>
      </c>
      <c r="B13" s="192">
        <v>40</v>
      </c>
      <c r="C13" s="192">
        <v>33.200000000000003</v>
      </c>
      <c r="D13" s="192">
        <v>36.5</v>
      </c>
      <c r="E13" s="192">
        <v>36.5</v>
      </c>
      <c r="F13" s="192">
        <v>36.700000000000003</v>
      </c>
      <c r="G13" s="192">
        <v>34.6</v>
      </c>
      <c r="H13" s="192">
        <v>33.299999999999997</v>
      </c>
      <c r="I13" s="192">
        <v>34.5</v>
      </c>
      <c r="J13" s="192">
        <v>33.200000000000003</v>
      </c>
      <c r="K13" s="192">
        <v>31.9</v>
      </c>
      <c r="L13" s="192">
        <v>30.1</v>
      </c>
      <c r="M13" s="192">
        <v>30.3</v>
      </c>
      <c r="N13" s="192">
        <v>30.1</v>
      </c>
      <c r="O13" s="192">
        <v>26.6</v>
      </c>
      <c r="P13" s="192">
        <v>24.2</v>
      </c>
      <c r="Q13" s="192">
        <v>23.1</v>
      </c>
      <c r="R13" s="192">
        <v>23.1</v>
      </c>
      <c r="S13" s="192">
        <v>23.8</v>
      </c>
      <c r="T13" s="192">
        <v>23.4</v>
      </c>
      <c r="U13" s="192">
        <v>23.2</v>
      </c>
      <c r="V13" s="192">
        <v>23.1</v>
      </c>
      <c r="W13" s="192">
        <v>20.7</v>
      </c>
      <c r="X13" s="192">
        <v>19.899999999999999</v>
      </c>
      <c r="Y13" s="799">
        <v>19.768000000000001</v>
      </c>
    </row>
    <row r="14" spans="1:27">
      <c r="A14" s="163" t="s">
        <v>177</v>
      </c>
      <c r="B14" s="192"/>
      <c r="C14" s="192"/>
      <c r="D14" s="192">
        <v>178.7</v>
      </c>
      <c r="E14" s="192"/>
      <c r="F14" s="192">
        <v>179.4</v>
      </c>
      <c r="G14" s="192"/>
      <c r="H14" s="192">
        <v>184.6</v>
      </c>
      <c r="I14" s="192">
        <v>160.4</v>
      </c>
      <c r="J14" s="192"/>
      <c r="K14" s="192">
        <v>165.7</v>
      </c>
      <c r="L14" s="192">
        <v>166.9</v>
      </c>
      <c r="M14" s="192"/>
      <c r="N14" s="192"/>
      <c r="O14" s="192">
        <v>180.2</v>
      </c>
      <c r="P14" s="192">
        <v>193.9</v>
      </c>
      <c r="Q14" s="192">
        <v>177.8</v>
      </c>
      <c r="R14" s="192">
        <v>180.1</v>
      </c>
      <c r="S14" s="192"/>
      <c r="T14" s="192"/>
      <c r="U14" s="192"/>
      <c r="V14" s="192"/>
      <c r="W14" s="192">
        <v>158</v>
      </c>
      <c r="X14" s="192"/>
      <c r="Y14" s="799">
        <v>153.44999999999999</v>
      </c>
    </row>
    <row r="15" spans="1:27">
      <c r="A15" s="163" t="s">
        <v>278</v>
      </c>
      <c r="B15" s="192"/>
      <c r="C15" s="192">
        <v>76.099999999999994</v>
      </c>
      <c r="D15" s="192">
        <v>70.599999999999994</v>
      </c>
      <c r="E15" s="192">
        <v>82.4</v>
      </c>
      <c r="F15" s="192">
        <v>74.3</v>
      </c>
      <c r="G15" s="192">
        <v>77.8</v>
      </c>
      <c r="H15" s="192">
        <v>81.2</v>
      </c>
      <c r="I15" s="192"/>
      <c r="J15" s="192"/>
      <c r="K15" s="192">
        <v>74.599999999999994</v>
      </c>
      <c r="L15" s="192"/>
      <c r="M15" s="192">
        <v>78.2</v>
      </c>
      <c r="N15" s="192">
        <v>82</v>
      </c>
      <c r="O15" s="192"/>
      <c r="P15" s="192"/>
      <c r="Q15" s="192"/>
      <c r="R15" s="192">
        <v>63.9</v>
      </c>
      <c r="S15" s="192"/>
      <c r="T15" s="192"/>
      <c r="U15" s="192"/>
      <c r="V15" s="192"/>
      <c r="W15" s="192"/>
      <c r="X15" s="192"/>
      <c r="Y15" s="799">
        <v>66.034000000000006</v>
      </c>
    </row>
    <row r="16" spans="1:27">
      <c r="A16" s="163" t="s">
        <v>179</v>
      </c>
      <c r="B16" s="192">
        <v>55</v>
      </c>
      <c r="C16" s="192">
        <v>59</v>
      </c>
      <c r="D16" s="192">
        <v>57</v>
      </c>
      <c r="E16" s="192">
        <v>60</v>
      </c>
      <c r="F16" s="192">
        <v>54</v>
      </c>
      <c r="G16" s="192">
        <v>59</v>
      </c>
      <c r="H16" s="192">
        <v>54.9</v>
      </c>
      <c r="I16" s="192">
        <v>58.4</v>
      </c>
      <c r="J16" s="192">
        <v>63.5</v>
      </c>
      <c r="K16" s="192">
        <v>66.599999999999994</v>
      </c>
      <c r="L16" s="192">
        <v>54.1</v>
      </c>
      <c r="M16" s="192">
        <v>70.3</v>
      </c>
      <c r="N16" s="192">
        <v>67</v>
      </c>
      <c r="O16" s="192">
        <v>59</v>
      </c>
      <c r="P16" s="192">
        <v>55</v>
      </c>
      <c r="Q16" s="192">
        <v>57</v>
      </c>
      <c r="R16" s="192">
        <v>63</v>
      </c>
      <c r="S16" s="192">
        <v>62</v>
      </c>
      <c r="T16" s="192">
        <v>65</v>
      </c>
      <c r="U16" s="192">
        <v>69</v>
      </c>
      <c r="V16" s="192">
        <v>57</v>
      </c>
      <c r="W16" s="192">
        <v>63</v>
      </c>
      <c r="X16" s="192">
        <v>46</v>
      </c>
      <c r="Y16" s="799">
        <v>54.515999999999998</v>
      </c>
    </row>
    <row r="17" spans="1:25">
      <c r="A17" s="163" t="s">
        <v>180</v>
      </c>
      <c r="B17" s="192"/>
      <c r="C17" s="192"/>
      <c r="D17" s="192">
        <v>55</v>
      </c>
      <c r="E17" s="192">
        <v>68.400000000000006</v>
      </c>
      <c r="F17" s="192">
        <v>75.599999999999994</v>
      </c>
      <c r="G17" s="192"/>
      <c r="H17" s="192">
        <v>88.1</v>
      </c>
      <c r="I17" s="192"/>
      <c r="J17" s="192"/>
      <c r="K17" s="192">
        <v>86.1</v>
      </c>
      <c r="L17" s="192"/>
      <c r="M17" s="192">
        <v>70.599999999999994</v>
      </c>
      <c r="N17" s="192">
        <v>89.7</v>
      </c>
      <c r="O17" s="192"/>
      <c r="P17" s="192">
        <v>76.8</v>
      </c>
      <c r="Q17" s="192">
        <v>71.099999999999994</v>
      </c>
      <c r="R17" s="192"/>
      <c r="S17" s="192"/>
      <c r="T17" s="192"/>
      <c r="U17" s="192"/>
      <c r="V17" s="192"/>
      <c r="W17" s="192"/>
      <c r="X17" s="192"/>
      <c r="Y17" s="799">
        <v>51.56</v>
      </c>
    </row>
    <row r="18" spans="1:25">
      <c r="A18" s="163" t="s">
        <v>190</v>
      </c>
      <c r="B18" s="192"/>
      <c r="C18" s="192"/>
      <c r="D18" s="192">
        <v>136.69999999999999</v>
      </c>
      <c r="E18" s="192">
        <v>139.9</v>
      </c>
      <c r="F18" s="192">
        <v>130.6</v>
      </c>
      <c r="G18" s="192">
        <v>133.9</v>
      </c>
      <c r="H18" s="192">
        <v>141</v>
      </c>
      <c r="I18" s="192">
        <v>128.19999999999999</v>
      </c>
      <c r="J18" s="192">
        <v>130</v>
      </c>
      <c r="K18" s="192">
        <v>121.5</v>
      </c>
      <c r="L18" s="192">
        <v>123.4</v>
      </c>
      <c r="M18" s="192">
        <v>118.7</v>
      </c>
      <c r="N18" s="192"/>
      <c r="O18" s="192">
        <v>125.8</v>
      </c>
      <c r="P18" s="192">
        <v>132.30000000000001</v>
      </c>
      <c r="Q18" s="192">
        <v>131.5</v>
      </c>
      <c r="R18" s="192">
        <v>138.9</v>
      </c>
      <c r="S18" s="192">
        <v>119.7</v>
      </c>
      <c r="T18" s="192"/>
      <c r="U18" s="192">
        <v>116.3</v>
      </c>
      <c r="V18" s="192">
        <v>112.3</v>
      </c>
      <c r="W18" s="192"/>
      <c r="X18" s="192"/>
      <c r="Y18" s="799">
        <v>113.209</v>
      </c>
    </row>
    <row r="19" spans="1:25">
      <c r="A19" s="163" t="s">
        <v>182</v>
      </c>
      <c r="B19" s="192"/>
      <c r="C19" s="192"/>
      <c r="D19" s="192">
        <v>150.5</v>
      </c>
      <c r="E19" s="192">
        <v>154.5</v>
      </c>
      <c r="F19" s="192"/>
      <c r="G19" s="192">
        <v>157.19999999999999</v>
      </c>
      <c r="H19" s="192">
        <v>152.6</v>
      </c>
      <c r="I19" s="192"/>
      <c r="J19" s="192">
        <v>150.69999999999999</v>
      </c>
      <c r="K19" s="192">
        <v>147.5</v>
      </c>
      <c r="L19" s="192">
        <v>140.69999999999999</v>
      </c>
      <c r="M19" s="192">
        <v>144.5</v>
      </c>
      <c r="N19" s="192">
        <v>141.19999999999999</v>
      </c>
      <c r="O19" s="192"/>
      <c r="P19" s="192">
        <v>139</v>
      </c>
      <c r="Q19" s="192"/>
      <c r="R19" s="192">
        <v>135.9</v>
      </c>
      <c r="S19" s="192">
        <v>134.6</v>
      </c>
      <c r="T19" s="192"/>
      <c r="U19" s="192"/>
      <c r="V19" s="192"/>
      <c r="W19" s="192"/>
      <c r="X19" s="192"/>
      <c r="Y19" s="799">
        <v>115.907</v>
      </c>
    </row>
    <row r="20" spans="1:25" ht="15" thickBot="1">
      <c r="A20" s="174" t="s">
        <v>279</v>
      </c>
      <c r="B20" s="521"/>
      <c r="C20" s="521">
        <v>108.5</v>
      </c>
      <c r="D20" s="521">
        <v>105.9</v>
      </c>
      <c r="E20" s="521">
        <v>101.3</v>
      </c>
      <c r="F20" s="521">
        <v>108.9</v>
      </c>
      <c r="G20" s="521">
        <v>120.2</v>
      </c>
      <c r="H20" s="521">
        <v>106</v>
      </c>
      <c r="I20" s="521">
        <v>102.6</v>
      </c>
      <c r="J20" s="521">
        <v>112.1</v>
      </c>
      <c r="K20" s="521">
        <v>114.6</v>
      </c>
      <c r="L20" s="521"/>
      <c r="M20" s="521">
        <v>117.8</v>
      </c>
      <c r="N20" s="521">
        <v>119.7</v>
      </c>
      <c r="O20" s="521">
        <v>112</v>
      </c>
      <c r="P20" s="521">
        <v>110</v>
      </c>
      <c r="Q20" s="521"/>
      <c r="R20" s="521">
        <v>111</v>
      </c>
      <c r="S20" s="521">
        <v>107.9</v>
      </c>
      <c r="T20" s="521"/>
      <c r="U20" s="521"/>
      <c r="V20" s="521"/>
      <c r="W20" s="521">
        <v>86.8</v>
      </c>
      <c r="X20" s="521"/>
      <c r="Y20" s="577">
        <v>98.057000000000002</v>
      </c>
    </row>
    <row r="21" spans="1:25">
      <c r="A21" s="16"/>
      <c r="F21" s="5"/>
      <c r="G21" s="4"/>
      <c r="H21" s="4"/>
      <c r="I21" s="4"/>
      <c r="J21" s="4"/>
      <c r="K21" s="4"/>
      <c r="L21" s="4"/>
      <c r="M21" s="4"/>
      <c r="P21" s="4"/>
      <c r="Q21" s="4"/>
    </row>
    <row r="22" spans="1:25" ht="15" customHeight="1">
      <c r="A22" s="136" t="s">
        <v>192</v>
      </c>
      <c r="B22" s="24"/>
      <c r="C22" s="24"/>
      <c r="D22" s="24"/>
      <c r="E22" s="24"/>
      <c r="F22" s="24"/>
      <c r="G22" s="24"/>
      <c r="H22" s="24"/>
      <c r="I22" s="24"/>
      <c r="J22" s="24"/>
      <c r="K22" s="24"/>
    </row>
    <row r="23" spans="1:25">
      <c r="A23" s="142"/>
      <c r="B23" s="28"/>
      <c r="C23" s="28"/>
      <c r="D23" s="28"/>
      <c r="E23" s="28"/>
      <c r="F23" s="28"/>
    </row>
    <row r="24" spans="1:25" ht="32.25" customHeight="1">
      <c r="A24" s="907" t="s">
        <v>280</v>
      </c>
      <c r="B24" s="907"/>
      <c r="C24" s="907"/>
      <c r="D24" s="907"/>
      <c r="E24" s="907"/>
      <c r="F24" s="907"/>
      <c r="G24" s="907"/>
      <c r="H24" s="907"/>
      <c r="I24" s="907"/>
      <c r="J24" s="907"/>
      <c r="K24" s="907"/>
      <c r="L24" s="907"/>
      <c r="M24" s="151"/>
    </row>
    <row r="26" spans="1:25" ht="38.549999999999997" customHeight="1">
      <c r="A26" s="907" t="s">
        <v>779</v>
      </c>
      <c r="B26" s="907"/>
      <c r="C26" s="907"/>
      <c r="D26" s="907"/>
      <c r="E26" s="907"/>
      <c r="F26" s="907"/>
      <c r="G26" s="907"/>
      <c r="H26" s="907"/>
      <c r="I26" s="907"/>
      <c r="J26" s="907"/>
      <c r="K26" s="907"/>
      <c r="L26" s="907"/>
    </row>
  </sheetData>
  <protectedRanges>
    <protectedRange password="8B0B" sqref="I13" name="Range1_1_1_2_3_5_1_1"/>
    <protectedRange password="8B0B" sqref="K5:K20" name="Range1_1_1_1_1_2_5_2_1_1"/>
  </protectedRanges>
  <mergeCells count="3">
    <mergeCell ref="A24:L24"/>
    <mergeCell ref="B3:Y3"/>
    <mergeCell ref="A26:L26"/>
  </mergeCells>
  <phoneticPr fontId="180" type="noConversion"/>
  <hyperlinks>
    <hyperlink ref="AA3" location="'TC1'!A1" display="Back to Content Page" xr:uid="{9F9C31BF-AA34-4617-9F61-0E8C09DA301F}"/>
  </hyperlinks>
  <pageMargins left="0.7" right="0.7" top="0.75" bottom="0.75" header="0.3" footer="0.3"/>
  <pageSetup paperSize="9" scale="90" orientation="landscape" r:id="rId1"/>
  <headerFoot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8:O10"/>
  <sheetViews>
    <sheetView workbookViewId="0">
      <selection activeCell="A15" sqref="A15"/>
    </sheetView>
  </sheetViews>
  <sheetFormatPr defaultColWidth="9.21875" defaultRowHeight="14.4"/>
  <cols>
    <col min="4" max="4" width="9.77734375" customWidth="1"/>
  </cols>
  <sheetData>
    <row r="8" spans="2:15" ht="60.6">
      <c r="B8" s="863" t="s">
        <v>281</v>
      </c>
      <c r="C8" s="863"/>
      <c r="D8" s="863"/>
      <c r="E8" s="863"/>
      <c r="F8" s="863"/>
      <c r="G8" s="863"/>
      <c r="H8" s="863"/>
      <c r="I8" s="863"/>
      <c r="J8" s="124"/>
      <c r="K8" s="124"/>
      <c r="L8" s="124"/>
      <c r="M8" s="124"/>
      <c r="N8" s="124"/>
      <c r="O8" s="124"/>
    </row>
    <row r="9" spans="2:15" ht="60.6">
      <c r="B9" s="863" t="s">
        <v>282</v>
      </c>
      <c r="C9" s="863"/>
      <c r="D9" s="863"/>
      <c r="E9" s="863"/>
      <c r="F9" s="863"/>
      <c r="G9" s="863"/>
      <c r="H9" s="863"/>
      <c r="I9" s="863"/>
      <c r="J9" s="125"/>
      <c r="K9" s="125"/>
      <c r="L9" s="125"/>
      <c r="M9" s="125"/>
      <c r="N9" s="125"/>
      <c r="O9" s="125"/>
    </row>
    <row r="10" spans="2:15" ht="60.6">
      <c r="B10" s="865" t="s">
        <v>283</v>
      </c>
      <c r="C10" s="865"/>
      <c r="D10" s="865"/>
      <c r="E10" s="865"/>
      <c r="F10" s="865"/>
      <c r="G10" s="865"/>
      <c r="H10" s="865"/>
      <c r="I10" s="865"/>
      <c r="J10" s="126"/>
      <c r="K10" s="126"/>
      <c r="L10" s="126"/>
      <c r="M10" s="126"/>
      <c r="N10" s="126"/>
      <c r="O10" s="126"/>
    </row>
  </sheetData>
  <mergeCells count="3">
    <mergeCell ref="B8:I8"/>
    <mergeCell ref="B9:I9"/>
    <mergeCell ref="B10:I10"/>
  </mergeCells>
  <printOptions horizontalCentered="1" verticalCentered="1"/>
  <pageMargins left="0.7" right="0.7" top="0.75" bottom="0.75" header="0.3" footer="0.3"/>
  <pageSetup orientation="landscape"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X26"/>
  <sheetViews>
    <sheetView zoomScaleNormal="100" workbookViewId="0">
      <selection activeCell="R6" sqref="R6"/>
    </sheetView>
  </sheetViews>
  <sheetFormatPr defaultColWidth="9.21875" defaultRowHeight="14.4"/>
  <cols>
    <col min="1" max="1" width="33.77734375" customWidth="1"/>
    <col min="2" max="10" width="7.5546875" customWidth="1"/>
    <col min="11" max="16" width="7.44140625" customWidth="1"/>
  </cols>
  <sheetData>
    <row r="1" spans="1:24">
      <c r="A1" s="32" t="s">
        <v>284</v>
      </c>
      <c r="B1" s="24"/>
      <c r="C1" s="24"/>
      <c r="D1" s="24"/>
      <c r="E1" s="24"/>
      <c r="F1" s="24"/>
      <c r="G1" s="24"/>
      <c r="H1" s="24"/>
      <c r="I1" s="24"/>
      <c r="J1" s="24"/>
      <c r="K1" s="24"/>
      <c r="L1" s="24"/>
      <c r="M1" s="24"/>
      <c r="N1" s="24"/>
      <c r="O1" s="24"/>
      <c r="P1" s="24"/>
    </row>
    <row r="2" spans="1:24" ht="15" thickBot="1">
      <c r="A2" s="24"/>
      <c r="B2" s="24"/>
      <c r="C2" s="24"/>
      <c r="D2" s="24"/>
      <c r="E2" s="24"/>
      <c r="F2" s="24"/>
      <c r="G2" s="24"/>
      <c r="H2" s="24"/>
      <c r="I2" s="24"/>
      <c r="J2" s="24"/>
      <c r="K2" s="24"/>
      <c r="L2" s="24"/>
      <c r="M2" s="24"/>
      <c r="N2" s="24"/>
      <c r="O2" s="24"/>
      <c r="P2" s="24"/>
    </row>
    <row r="3" spans="1:24" ht="15" thickBot="1">
      <c r="A3" s="909" t="s">
        <v>187</v>
      </c>
      <c r="B3" s="911" t="s">
        <v>285</v>
      </c>
      <c r="C3" s="912"/>
      <c r="D3" s="912"/>
      <c r="E3" s="912"/>
      <c r="F3" s="912"/>
      <c r="G3" s="912"/>
      <c r="H3" s="912"/>
      <c r="I3" s="912"/>
      <c r="J3" s="912"/>
      <c r="K3" s="912"/>
      <c r="L3" s="912"/>
      <c r="M3" s="912"/>
      <c r="N3" s="912"/>
      <c r="O3" s="912"/>
      <c r="P3" s="913"/>
    </row>
    <row r="4" spans="1:24" s="18" customFormat="1">
      <c r="A4" s="910"/>
      <c r="B4" s="526">
        <v>2010</v>
      </c>
      <c r="C4" s="527">
        <v>2011</v>
      </c>
      <c r="D4" s="527">
        <v>2012</v>
      </c>
      <c r="E4" s="527">
        <v>2013</v>
      </c>
      <c r="F4" s="196">
        <v>2014</v>
      </c>
      <c r="G4" s="196">
        <v>2015</v>
      </c>
      <c r="H4" s="196">
        <v>2016</v>
      </c>
      <c r="I4" s="196">
        <v>2017</v>
      </c>
      <c r="J4" s="196">
        <v>2018</v>
      </c>
      <c r="K4" s="196">
        <v>2019</v>
      </c>
      <c r="L4" s="196">
        <v>2020</v>
      </c>
      <c r="M4" s="196">
        <v>2021</v>
      </c>
      <c r="N4" s="196">
        <v>2022</v>
      </c>
      <c r="O4" s="196">
        <v>2023</v>
      </c>
      <c r="P4" s="197">
        <v>2024</v>
      </c>
    </row>
    <row r="5" spans="1:24" s="19" customFormat="1">
      <c r="A5" s="397" t="s">
        <v>167</v>
      </c>
      <c r="B5" s="528">
        <v>17.972037</v>
      </c>
      <c r="C5" s="116">
        <v>0.20475110000000002</v>
      </c>
      <c r="D5" s="116">
        <v>40.348853989480098</v>
      </c>
      <c r="E5" s="116">
        <v>36.6374113401682</v>
      </c>
      <c r="F5" s="116">
        <v>30.971119270778001</v>
      </c>
      <c r="G5" s="116">
        <v>11.1147116</v>
      </c>
      <c r="H5" s="116">
        <v>3.9880483799999999</v>
      </c>
      <c r="I5" s="116">
        <v>1.4181958400000001</v>
      </c>
      <c r="J5" s="116">
        <v>1.5792471499999998</v>
      </c>
      <c r="K5" s="116">
        <v>3.4454734675930099</v>
      </c>
      <c r="L5" s="116">
        <v>8.0530508944193304</v>
      </c>
      <c r="M5" s="116">
        <v>12.6311493197743</v>
      </c>
      <c r="N5" s="116">
        <v>14.005491476313301</v>
      </c>
      <c r="O5" s="116">
        <v>12</v>
      </c>
      <c r="P5" s="386">
        <v>51</v>
      </c>
    </row>
    <row r="6" spans="1:24" s="19" customFormat="1">
      <c r="A6" s="397" t="s">
        <v>168</v>
      </c>
      <c r="B6" s="528">
        <v>22.321291552000002</v>
      </c>
      <c r="C6" s="111">
        <v>20.46937572565345</v>
      </c>
      <c r="D6" s="111">
        <v>18.173515298671614</v>
      </c>
      <c r="E6" s="111">
        <v>36.045736369068109</v>
      </c>
      <c r="F6" s="111">
        <v>46.14931526166805</v>
      </c>
      <c r="G6" s="111">
        <v>30.098724121256499</v>
      </c>
      <c r="H6" s="111">
        <v>24.64433244370856</v>
      </c>
      <c r="I6" s="111">
        <v>38.967403547283567</v>
      </c>
      <c r="J6" s="111">
        <v>44.405379274378966</v>
      </c>
      <c r="K6" s="111">
        <v>59.367428617405103</v>
      </c>
      <c r="L6" s="111">
        <v>43.977433066159008</v>
      </c>
      <c r="M6" s="111">
        <v>60.79082214043045</v>
      </c>
      <c r="N6" s="111">
        <v>62.875743797481988</v>
      </c>
      <c r="O6" s="111">
        <v>71.386184556433335</v>
      </c>
      <c r="P6" s="230">
        <v>127.47990578914359</v>
      </c>
      <c r="Q6" s="48"/>
      <c r="R6" s="856" t="s">
        <v>166</v>
      </c>
    </row>
    <row r="7" spans="1:24" s="19" customFormat="1">
      <c r="A7" s="397" t="s">
        <v>188</v>
      </c>
      <c r="B7" s="528">
        <v>87.252086920934602</v>
      </c>
      <c r="C7" s="116">
        <v>108.17389104457601</v>
      </c>
      <c r="D7" s="116">
        <v>110.20351103063001</v>
      </c>
      <c r="E7" s="116"/>
      <c r="F7" s="116">
        <v>159.81745026804001</v>
      </c>
      <c r="G7" s="116">
        <v>131.86600326206499</v>
      </c>
      <c r="H7" s="116">
        <v>116.745529667133</v>
      </c>
      <c r="I7" s="116">
        <v>131.59833234445</v>
      </c>
      <c r="J7" s="116">
        <v>172.62020964537098</v>
      </c>
      <c r="K7" s="116">
        <v>168.54682018313801</v>
      </c>
      <c r="L7" s="116">
        <v>226.655757839161</v>
      </c>
      <c r="M7" s="116">
        <v>287.990718065728</v>
      </c>
      <c r="N7" s="116">
        <v>282</v>
      </c>
      <c r="O7" s="116">
        <v>306</v>
      </c>
      <c r="P7" s="386">
        <v>282</v>
      </c>
      <c r="Q7" s="48"/>
      <c r="R7" s="48"/>
    </row>
    <row r="8" spans="1:24" s="19" customFormat="1">
      <c r="A8" s="398" t="s">
        <v>189</v>
      </c>
      <c r="B8" s="528">
        <v>15.7</v>
      </c>
      <c r="C8" s="116">
        <v>1127.5</v>
      </c>
      <c r="D8" s="116">
        <v>855.85317459244004</v>
      </c>
      <c r="E8" s="116">
        <v>1001.35824128659</v>
      </c>
      <c r="F8" s="116">
        <v>756.41038764213499</v>
      </c>
      <c r="G8" s="116">
        <v>1166.56821832676</v>
      </c>
      <c r="H8" s="116">
        <v>593.48027478482607</v>
      </c>
      <c r="I8" s="116">
        <v>1076.2949146231001</v>
      </c>
      <c r="J8" s="116">
        <v>1822.70617576018</v>
      </c>
      <c r="K8" s="116">
        <v>2076.3179278274201</v>
      </c>
      <c r="L8" s="116">
        <v>1196.0480140729899</v>
      </c>
      <c r="M8" s="116">
        <v>1347.8795312433401</v>
      </c>
      <c r="N8" s="116">
        <v>3261.8772350752602</v>
      </c>
      <c r="O8" s="116">
        <v>3298.2650991836499</v>
      </c>
      <c r="P8" s="386">
        <v>2001</v>
      </c>
    </row>
    <row r="9" spans="1:24" s="19" customFormat="1">
      <c r="A9" s="398" t="s">
        <v>172</v>
      </c>
      <c r="B9" s="528"/>
      <c r="C9" s="113">
        <v>5.538122670412875</v>
      </c>
      <c r="D9" s="113">
        <v>4.4337227759998301</v>
      </c>
      <c r="E9" s="113">
        <v>8.452378924229107</v>
      </c>
      <c r="F9" s="113">
        <v>4.3342450930216341</v>
      </c>
      <c r="G9" s="113">
        <v>3.3198944321097099</v>
      </c>
      <c r="H9" s="113">
        <v>2.1544001170544611</v>
      </c>
      <c r="I9" s="113">
        <v>3.8807731353753065</v>
      </c>
      <c r="J9" s="113">
        <v>3.3231082974558706</v>
      </c>
      <c r="K9" s="113">
        <v>3.2943253718319325</v>
      </c>
      <c r="L9" s="113">
        <v>2.0779687371489612</v>
      </c>
      <c r="M9" s="113">
        <v>3.0578194190128993</v>
      </c>
      <c r="N9" s="113">
        <v>3.4170714250645924</v>
      </c>
      <c r="O9" s="113">
        <v>2.5938539814201911</v>
      </c>
      <c r="P9" s="203">
        <v>2.3747620468529536</v>
      </c>
    </row>
    <row r="10" spans="1:24" s="19" customFormat="1">
      <c r="A10" s="397" t="s">
        <v>173</v>
      </c>
      <c r="B10" s="528">
        <v>610.12476981700001</v>
      </c>
      <c r="C10" s="116">
        <v>549.92151462222228</v>
      </c>
      <c r="D10" s="116">
        <v>480.69512009773632</v>
      </c>
      <c r="E10" s="116">
        <v>406.06780062765603</v>
      </c>
      <c r="F10" s="116">
        <v>363.69120103518401</v>
      </c>
      <c r="G10" s="116">
        <v>299.52110664483837</v>
      </c>
      <c r="H10" s="116">
        <v>326.44427955622291</v>
      </c>
      <c r="I10" s="116">
        <v>386.31103749237724</v>
      </c>
      <c r="J10" s="116">
        <v>381.19720659200442</v>
      </c>
      <c r="K10" s="116">
        <v>344.9365039353832</v>
      </c>
      <c r="L10" s="116">
        <v>300.14284970894761</v>
      </c>
      <c r="M10" s="113">
        <v>474.46793236389601</v>
      </c>
      <c r="N10" s="113">
        <v>532.59930378396302</v>
      </c>
      <c r="O10" s="113">
        <v>480</v>
      </c>
      <c r="P10" s="203">
        <v>476</v>
      </c>
    </row>
    <row r="11" spans="1:24" s="19" customFormat="1">
      <c r="A11" s="397" t="s">
        <v>174</v>
      </c>
      <c r="B11" s="582">
        <v>455.82554421364597</v>
      </c>
      <c r="C11" s="113">
        <v>335.01524696463798</v>
      </c>
      <c r="D11" s="113">
        <v>330.49561994163901</v>
      </c>
      <c r="E11" s="113">
        <v>357.75433094422499</v>
      </c>
      <c r="F11" s="113">
        <v>344.438244030644</v>
      </c>
      <c r="G11" s="113">
        <v>326.84454139642298</v>
      </c>
      <c r="H11" s="113">
        <v>299.20462614194503</v>
      </c>
      <c r="I11" s="113">
        <v>342.77697791885697</v>
      </c>
      <c r="J11" s="113">
        <v>425.50222571637795</v>
      </c>
      <c r="K11" s="113">
        <v>407.67620419760101</v>
      </c>
      <c r="L11" s="113">
        <v>495.35652744636798</v>
      </c>
      <c r="M11" s="113">
        <v>439.71245482800401</v>
      </c>
      <c r="N11" s="113">
        <v>385.29031063386401</v>
      </c>
      <c r="O11" s="113">
        <v>311.45446010758195</v>
      </c>
      <c r="P11" s="203">
        <v>406.259556072137</v>
      </c>
    </row>
    <row r="12" spans="1:24" s="19" customFormat="1">
      <c r="A12" s="397" t="s">
        <v>175</v>
      </c>
      <c r="B12" s="528">
        <v>21.767663622821701</v>
      </c>
      <c r="C12" s="116">
        <v>25.320230685926401</v>
      </c>
      <c r="D12" s="116">
        <v>28.303298993175598</v>
      </c>
      <c r="E12" s="116">
        <v>34.132322305869998</v>
      </c>
      <c r="F12" s="116">
        <v>38.4871692417952</v>
      </c>
      <c r="G12" s="116">
        <v>41.493977038025101</v>
      </c>
      <c r="H12" s="116">
        <v>39.053133125382104</v>
      </c>
      <c r="I12" s="116">
        <v>78.880384234576695</v>
      </c>
      <c r="J12" s="111">
        <v>186.037204016023</v>
      </c>
      <c r="K12" s="111">
        <v>265.71749680179698</v>
      </c>
      <c r="L12" s="111">
        <v>213.10503189224499</v>
      </c>
      <c r="M12" s="111">
        <v>298.90030100502003</v>
      </c>
      <c r="N12" s="111">
        <v>244.530605648533</v>
      </c>
      <c r="O12" s="111">
        <v>159.478629902048</v>
      </c>
      <c r="P12" s="230">
        <v>168.72825365124399</v>
      </c>
    </row>
    <row r="13" spans="1:24" s="19" customFormat="1">
      <c r="A13" s="397" t="s">
        <v>176</v>
      </c>
      <c r="B13" s="528">
        <v>0.81435890923738397</v>
      </c>
      <c r="C13" s="116">
        <v>0.51899466907247505</v>
      </c>
      <c r="D13" s="116">
        <v>0.86194259994173095</v>
      </c>
      <c r="E13" s="116">
        <v>0.55288010273849197</v>
      </c>
      <c r="F13" s="116">
        <v>327.03800384048498</v>
      </c>
      <c r="G13" s="116">
        <v>223.577781357291</v>
      </c>
      <c r="H13" s="116">
        <v>194.06662908120799</v>
      </c>
      <c r="I13" s="113">
        <v>57.972107267248802</v>
      </c>
      <c r="J13" s="113">
        <v>72.049541796757282</v>
      </c>
      <c r="K13" s="113">
        <v>79.241375063623778</v>
      </c>
      <c r="L13" s="113">
        <v>77.929397155637929</v>
      </c>
      <c r="M13" s="113">
        <v>70.828709492758023</v>
      </c>
      <c r="N13" s="113">
        <v>63.780511749205431</v>
      </c>
      <c r="O13" s="113">
        <v>67.033046536428955</v>
      </c>
      <c r="P13" s="203">
        <v>68.361999733920356</v>
      </c>
    </row>
    <row r="14" spans="1:24" s="19" customFormat="1">
      <c r="A14" s="397" t="s">
        <v>177</v>
      </c>
      <c r="B14" s="528"/>
      <c r="C14" s="111">
        <v>33.167449559999994</v>
      </c>
      <c r="D14" s="111">
        <v>102.41764274799999</v>
      </c>
      <c r="E14" s="111">
        <v>82.142277295332477</v>
      </c>
      <c r="F14" s="111">
        <v>102.63004369000001</v>
      </c>
      <c r="G14" s="111">
        <v>88.01291059926308</v>
      </c>
      <c r="H14" s="111">
        <v>40.49267744263144</v>
      </c>
      <c r="I14" s="111">
        <v>143.06471457152037</v>
      </c>
      <c r="J14" s="111">
        <v>259.8652969152069</v>
      </c>
      <c r="K14" s="111">
        <v>748.0787612817777</v>
      </c>
      <c r="L14" s="111">
        <v>256.8166269808379</v>
      </c>
      <c r="M14" s="111">
        <v>563.45458118040119</v>
      </c>
      <c r="N14" s="111">
        <v>103.93990884291082</v>
      </c>
      <c r="O14" s="111">
        <v>517.58648842497098</v>
      </c>
      <c r="P14" s="230">
        <v>120.01284637759795</v>
      </c>
      <c r="Q14" s="24"/>
      <c r="R14" s="24"/>
      <c r="S14" s="24"/>
      <c r="T14" s="24"/>
      <c r="U14" s="24"/>
      <c r="V14" s="24"/>
      <c r="W14" s="24"/>
      <c r="X14" s="24"/>
    </row>
    <row r="15" spans="1:24" s="19" customFormat="1">
      <c r="A15" s="397" t="s">
        <v>278</v>
      </c>
      <c r="B15" s="582">
        <v>69.207299230273094</v>
      </c>
      <c r="C15" s="113">
        <v>78.755190516711295</v>
      </c>
      <c r="D15" s="113">
        <v>80.114673133805397</v>
      </c>
      <c r="E15" s="113">
        <v>64.103034951980703</v>
      </c>
      <c r="F15" s="113">
        <v>80.721935105549804</v>
      </c>
      <c r="G15" s="113">
        <v>46.673693350308795</v>
      </c>
      <c r="H15" s="113">
        <v>66.479264696821602</v>
      </c>
      <c r="I15" s="113">
        <v>48.292447474635402</v>
      </c>
      <c r="J15" s="113">
        <v>53.670691329037005</v>
      </c>
      <c r="K15" s="113">
        <v>65.593517233881798</v>
      </c>
      <c r="L15" s="113">
        <v>60.450580108995702</v>
      </c>
      <c r="M15" s="113">
        <v>62.9750136220472</v>
      </c>
      <c r="N15" s="113">
        <v>71.108468747032902</v>
      </c>
      <c r="O15" s="113">
        <v>83.865945168349796</v>
      </c>
      <c r="P15" s="203">
        <v>96.652608203017394</v>
      </c>
    </row>
    <row r="16" spans="1:24" s="19" customFormat="1">
      <c r="A16" s="397" t="s">
        <v>179</v>
      </c>
      <c r="B16" s="528">
        <v>17.376950521432398</v>
      </c>
      <c r="C16" s="116">
        <v>25.261929149179203</v>
      </c>
      <c r="D16" s="116">
        <v>17.6690700559239</v>
      </c>
      <c r="E16" s="111">
        <v>13</v>
      </c>
      <c r="F16" s="111">
        <v>15</v>
      </c>
      <c r="G16" s="111">
        <v>74</v>
      </c>
      <c r="H16" s="111">
        <v>63</v>
      </c>
      <c r="I16" s="111">
        <v>68</v>
      </c>
      <c r="J16" s="111">
        <v>75</v>
      </c>
      <c r="K16" s="111">
        <v>73</v>
      </c>
      <c r="L16" s="111">
        <v>45</v>
      </c>
      <c r="M16" s="111">
        <v>49</v>
      </c>
      <c r="N16" s="111">
        <v>61</v>
      </c>
      <c r="O16" s="111">
        <v>59.778215723342583</v>
      </c>
      <c r="P16" s="230">
        <v>65.478962769349906</v>
      </c>
    </row>
    <row r="17" spans="1:16" s="19" customFormat="1">
      <c r="A17" s="397" t="s">
        <v>180</v>
      </c>
      <c r="B17" s="528">
        <v>1069.5713806116701</v>
      </c>
      <c r="C17" s="116">
        <v>1158.4218064069601</v>
      </c>
      <c r="D17" s="116">
        <v>1084.5343063062999</v>
      </c>
      <c r="E17" s="116">
        <v>970.65533720388703</v>
      </c>
      <c r="F17" s="116">
        <v>913.40310374998899</v>
      </c>
      <c r="G17" s="116">
        <v>825.25347987048895</v>
      </c>
      <c r="H17" s="116">
        <v>755.43404894977493</v>
      </c>
      <c r="I17" s="116">
        <v>873.86116060783809</v>
      </c>
      <c r="J17" s="116">
        <v>929.04338112684593</v>
      </c>
      <c r="K17" s="116">
        <v>890.05929372820799</v>
      </c>
      <c r="L17" s="116">
        <v>810.88160395263606</v>
      </c>
      <c r="M17" s="116">
        <v>926.65084365329301</v>
      </c>
      <c r="N17" s="116">
        <v>872.855576231192</v>
      </c>
      <c r="O17" s="116">
        <v>803</v>
      </c>
      <c r="P17" s="386">
        <v>855</v>
      </c>
    </row>
    <row r="18" spans="1:16" s="19" customFormat="1">
      <c r="A18" s="398" t="s">
        <v>190</v>
      </c>
      <c r="B18" s="582">
        <v>344.28755263792198</v>
      </c>
      <c r="C18" s="116">
        <v>409.56336621141998</v>
      </c>
      <c r="D18" s="116">
        <v>390.13888810522502</v>
      </c>
      <c r="E18" s="116">
        <v>381.93078418391701</v>
      </c>
      <c r="F18" s="116">
        <v>389.48516900095802</v>
      </c>
      <c r="G18" s="116">
        <v>387.768775189672</v>
      </c>
      <c r="H18" s="116">
        <v>402.53145834667401</v>
      </c>
      <c r="I18" s="116">
        <v>402.63472176904901</v>
      </c>
      <c r="J18" s="116">
        <v>412.91007803161199</v>
      </c>
      <c r="K18" s="116">
        <v>433.49981340695297</v>
      </c>
      <c r="L18" s="116">
        <v>326.16072776265196</v>
      </c>
      <c r="M18" s="116">
        <v>558.42711402097495</v>
      </c>
      <c r="N18" s="116">
        <v>703.75277472463699</v>
      </c>
      <c r="O18" s="116">
        <v>1237.8994486482602</v>
      </c>
      <c r="P18" s="386">
        <v>1123.2599191452</v>
      </c>
    </row>
    <row r="19" spans="1:16" s="19" customFormat="1">
      <c r="A19" s="397" t="s">
        <v>182</v>
      </c>
      <c r="B19" s="528">
        <v>43.657311999999997</v>
      </c>
      <c r="C19" s="116">
        <v>46.276750719999995</v>
      </c>
      <c r="D19" s="111">
        <v>71.7451282488245</v>
      </c>
      <c r="E19" s="111">
        <v>96.915736547755898</v>
      </c>
      <c r="F19" s="111">
        <v>75.220411026094297</v>
      </c>
      <c r="G19" s="111">
        <v>76.032501836857008</v>
      </c>
      <c r="H19" s="111">
        <v>77.086196037354796</v>
      </c>
      <c r="I19" s="111">
        <v>95.702992951224189</v>
      </c>
      <c r="J19" s="111">
        <v>109.52212350330301</v>
      </c>
      <c r="K19" s="111">
        <v>125.293846148092</v>
      </c>
      <c r="L19" s="111">
        <v>135.30561610332302</v>
      </c>
      <c r="M19" s="111">
        <v>237.541372022069</v>
      </c>
      <c r="N19" s="111">
        <v>243.367185153664</v>
      </c>
      <c r="O19" s="111">
        <v>246.85879194210801</v>
      </c>
      <c r="P19" s="230">
        <v>339.20789918188797</v>
      </c>
    </row>
    <row r="20" spans="1:16" s="19" customFormat="1" ht="15" thickBot="1">
      <c r="A20" s="400" t="s">
        <v>279</v>
      </c>
      <c r="B20" s="529">
        <v>361.06540455399994</v>
      </c>
      <c r="C20" s="401">
        <v>1029.5690869601317</v>
      </c>
      <c r="D20" s="401">
        <v>1164.0034307444259</v>
      </c>
      <c r="E20" s="401">
        <v>1104.328072584804</v>
      </c>
      <c r="F20" s="401">
        <v>1166.0142311317445</v>
      </c>
      <c r="G20" s="401">
        <v>1253.2231857638048</v>
      </c>
      <c r="H20" s="401">
        <v>1102.7783103644981</v>
      </c>
      <c r="I20" s="401">
        <v>1013.3676575158164</v>
      </c>
      <c r="J20" s="401">
        <v>897.90210434099993</v>
      </c>
      <c r="K20" s="401">
        <v>921.72652464729981</v>
      </c>
      <c r="L20" s="401">
        <v>1209.7180445214999</v>
      </c>
      <c r="M20" s="401">
        <v>1643.1469190044136</v>
      </c>
      <c r="N20" s="401">
        <v>1970.6327115436661</v>
      </c>
      <c r="O20" s="401">
        <v>2162.4098059101184</v>
      </c>
      <c r="P20" s="387">
        <v>2575.2961957263738</v>
      </c>
    </row>
    <row r="21" spans="1:16">
      <c r="A21" s="24"/>
      <c r="B21" s="24"/>
      <c r="C21" s="24"/>
      <c r="D21" s="24"/>
      <c r="E21" s="24"/>
      <c r="F21" s="24"/>
      <c r="G21" s="24"/>
      <c r="H21" s="24"/>
      <c r="I21" s="24"/>
      <c r="J21" s="24"/>
      <c r="K21" s="24"/>
      <c r="L21" s="24"/>
      <c r="M21" s="24"/>
      <c r="N21" s="24"/>
      <c r="O21" s="24"/>
      <c r="P21" s="24"/>
    </row>
    <row r="22" spans="1:16">
      <c r="A22" s="136" t="s">
        <v>185</v>
      </c>
    </row>
    <row r="23" spans="1:16" ht="14.7" customHeight="1">
      <c r="A23" s="874" t="s">
        <v>286</v>
      </c>
      <c r="B23" s="874"/>
      <c r="C23" s="874"/>
      <c r="D23" s="874"/>
      <c r="E23" s="874"/>
      <c r="F23" s="874"/>
      <c r="G23" s="874"/>
      <c r="H23" s="874"/>
      <c r="I23" s="874"/>
      <c r="J23" s="874"/>
      <c r="K23" s="874"/>
      <c r="L23" s="874"/>
      <c r="M23" s="874"/>
      <c r="N23" s="874"/>
      <c r="O23" s="874"/>
      <c r="P23" s="874"/>
    </row>
    <row r="24" spans="1:16" ht="30.6" customHeight="1">
      <c r="A24" s="874"/>
      <c r="B24" s="874"/>
      <c r="C24" s="874"/>
      <c r="D24" s="874"/>
      <c r="E24" s="874"/>
      <c r="F24" s="874"/>
      <c r="G24" s="874"/>
      <c r="H24" s="874"/>
      <c r="I24" s="874"/>
      <c r="J24" s="874"/>
      <c r="K24" s="874"/>
      <c r="L24" s="874"/>
      <c r="M24" s="874"/>
      <c r="N24" s="874"/>
      <c r="O24" s="874"/>
      <c r="P24" s="874"/>
    </row>
    <row r="25" spans="1:16">
      <c r="A25" s="138"/>
      <c r="B25" s="138"/>
      <c r="C25" s="138"/>
      <c r="D25" s="138"/>
      <c r="E25" s="138"/>
      <c r="F25" s="138"/>
      <c r="G25" s="138"/>
      <c r="H25" s="138"/>
      <c r="I25" s="138"/>
      <c r="J25" s="138"/>
      <c r="K25" s="138"/>
      <c r="L25" s="151"/>
      <c r="M25" s="151"/>
    </row>
    <row r="26" spans="1:16" ht="32.549999999999997" customHeight="1">
      <c r="A26" s="908" t="s">
        <v>287</v>
      </c>
      <c r="B26" s="908"/>
      <c r="C26" s="908"/>
      <c r="D26" s="908"/>
      <c r="E26" s="908"/>
      <c r="F26" s="908"/>
      <c r="G26" s="908"/>
      <c r="H26" s="908"/>
      <c r="I26" s="908"/>
      <c r="J26" s="908"/>
      <c r="K26" s="908"/>
      <c r="L26" s="908"/>
      <c r="M26" s="908"/>
      <c r="N26" s="908"/>
      <c r="O26" s="908"/>
      <c r="P26" s="908"/>
    </row>
  </sheetData>
  <mergeCells count="4">
    <mergeCell ref="A26:P26"/>
    <mergeCell ref="A3:A4"/>
    <mergeCell ref="B3:P3"/>
    <mergeCell ref="A23:P24"/>
  </mergeCells>
  <hyperlinks>
    <hyperlink ref="R6" location="'TC1'!A1" display="Back to Content Page" xr:uid="{00000000-0004-0000-1C00-000000000000}"/>
  </hyperlinks>
  <pageMargins left="0.7" right="0.7" top="0.75" bottom="0.75" header="0.3" footer="0.3"/>
  <pageSetup orientation="landscape"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X31"/>
  <sheetViews>
    <sheetView zoomScaleNormal="100" workbookViewId="0"/>
  </sheetViews>
  <sheetFormatPr defaultColWidth="9.21875" defaultRowHeight="14.4"/>
  <cols>
    <col min="1" max="1" width="33.77734375" customWidth="1"/>
    <col min="2" max="10" width="7" customWidth="1"/>
    <col min="11" max="16" width="7.77734375" customWidth="1"/>
  </cols>
  <sheetData>
    <row r="1" spans="1:24">
      <c r="A1" s="32" t="s">
        <v>288</v>
      </c>
      <c r="B1" s="24"/>
      <c r="C1" s="24"/>
      <c r="D1" s="24"/>
      <c r="E1" s="24"/>
      <c r="F1" s="24"/>
      <c r="G1" s="24"/>
      <c r="H1" s="24"/>
      <c r="I1" s="24"/>
      <c r="J1" s="24"/>
      <c r="K1" s="24"/>
      <c r="L1" s="24"/>
      <c r="M1" s="24"/>
      <c r="N1" s="24"/>
      <c r="O1" s="24"/>
      <c r="P1" s="24"/>
    </row>
    <row r="2" spans="1:24" ht="15" thickBot="1">
      <c r="A2" s="24"/>
      <c r="B2" s="24"/>
      <c r="C2" s="24"/>
      <c r="D2" s="24"/>
      <c r="E2" s="24"/>
      <c r="F2" s="24"/>
      <c r="G2" s="24"/>
      <c r="H2" s="24"/>
      <c r="I2" s="24"/>
      <c r="J2" s="24"/>
      <c r="K2" s="24"/>
      <c r="L2" s="24"/>
      <c r="M2" s="24"/>
      <c r="N2" s="24"/>
      <c r="O2" s="24"/>
      <c r="P2" s="24"/>
    </row>
    <row r="3" spans="1:24" ht="15" thickBot="1">
      <c r="A3" s="914" t="s">
        <v>289</v>
      </c>
      <c r="B3" s="916" t="s">
        <v>290</v>
      </c>
      <c r="C3" s="917"/>
      <c r="D3" s="917"/>
      <c r="E3" s="917"/>
      <c r="F3" s="917"/>
      <c r="G3" s="917"/>
      <c r="H3" s="917"/>
      <c r="I3" s="917"/>
      <c r="J3" s="917"/>
      <c r="K3" s="917"/>
      <c r="L3" s="917"/>
      <c r="M3" s="917"/>
      <c r="N3" s="917"/>
      <c r="O3" s="917"/>
      <c r="P3" s="918"/>
    </row>
    <row r="4" spans="1:24" s="19" customFormat="1" ht="15" customHeight="1">
      <c r="A4" s="915"/>
      <c r="B4" s="530">
        <v>2010</v>
      </c>
      <c r="C4" s="196">
        <v>2011</v>
      </c>
      <c r="D4" s="196">
        <v>2012</v>
      </c>
      <c r="E4" s="196">
        <v>2013</v>
      </c>
      <c r="F4" s="196">
        <v>2014</v>
      </c>
      <c r="G4" s="196">
        <v>2015</v>
      </c>
      <c r="H4" s="196">
        <v>2016</v>
      </c>
      <c r="I4" s="196">
        <v>2017</v>
      </c>
      <c r="J4" s="196">
        <v>2018</v>
      </c>
      <c r="K4" s="196">
        <v>2019</v>
      </c>
      <c r="L4" s="196">
        <v>2020</v>
      </c>
      <c r="M4" s="196">
        <v>2021</v>
      </c>
      <c r="N4" s="196">
        <v>2022</v>
      </c>
      <c r="O4" s="196">
        <v>2023</v>
      </c>
      <c r="P4" s="197">
        <v>2024</v>
      </c>
    </row>
    <row r="5" spans="1:24" s="19" customFormat="1">
      <c r="A5" s="397" t="s">
        <v>167</v>
      </c>
      <c r="B5" s="528">
        <v>714.45888600000001</v>
      </c>
      <c r="C5" s="116">
        <v>230.74669217220679</v>
      </c>
      <c r="D5" s="116">
        <v>225.75862964858155</v>
      </c>
      <c r="E5" s="116">
        <v>372.38</v>
      </c>
      <c r="F5" s="116">
        <v>719.44</v>
      </c>
      <c r="G5" s="116">
        <v>446.87</v>
      </c>
      <c r="H5" s="116">
        <v>341.44521999999995</v>
      </c>
      <c r="I5" s="116">
        <v>340.27454041000004</v>
      </c>
      <c r="J5" s="116">
        <v>178.35628</v>
      </c>
      <c r="K5" s="116">
        <v>89.381540000000001</v>
      </c>
      <c r="L5" s="116">
        <v>46.160979999999995</v>
      </c>
      <c r="M5" s="116">
        <v>13.70316</v>
      </c>
      <c r="N5" s="116">
        <v>52.381240000000005</v>
      </c>
      <c r="O5" s="116">
        <v>434</v>
      </c>
      <c r="P5" s="386">
        <v>420</v>
      </c>
    </row>
    <row r="6" spans="1:24" s="19" customFormat="1">
      <c r="A6" s="397" t="s">
        <v>168</v>
      </c>
      <c r="B6" s="528">
        <v>99.754709550000015</v>
      </c>
      <c r="C6" s="111">
        <v>122.66804082436923</v>
      </c>
      <c r="D6" s="111">
        <v>124.613034853625</v>
      </c>
      <c r="E6" s="111">
        <v>97.601364692367966</v>
      </c>
      <c r="F6" s="111">
        <v>105.45671887199057</v>
      </c>
      <c r="G6" s="111">
        <v>94.909564968360911</v>
      </c>
      <c r="H6" s="111">
        <v>80.519307446569584</v>
      </c>
      <c r="I6" s="111">
        <v>81.269146780943203</v>
      </c>
      <c r="J6" s="111">
        <v>63.575612892751465</v>
      </c>
      <c r="K6" s="111">
        <v>99.416026333814884</v>
      </c>
      <c r="L6" s="111">
        <v>181.6606548517974</v>
      </c>
      <c r="M6" s="111">
        <v>243.89873970398259</v>
      </c>
      <c r="N6" s="111">
        <v>212.59385805878654</v>
      </c>
      <c r="O6" s="580">
        <v>215.4155005841684</v>
      </c>
      <c r="P6" s="399">
        <v>116.82424614047396</v>
      </c>
      <c r="R6" s="48" t="s">
        <v>166</v>
      </c>
    </row>
    <row r="7" spans="1:24" s="19" customFormat="1">
      <c r="A7" s="397" t="s">
        <v>188</v>
      </c>
      <c r="B7" s="528">
        <v>0.78661169854763302</v>
      </c>
      <c r="C7" s="116">
        <v>0.89533109728422</v>
      </c>
      <c r="D7" s="116">
        <v>0.82639959076018898</v>
      </c>
      <c r="E7" s="116">
        <v>0</v>
      </c>
      <c r="F7" s="116">
        <v>0.98169417952091098</v>
      </c>
      <c r="G7" s="116">
        <v>1.0614905140709801</v>
      </c>
      <c r="H7" s="116">
        <v>0.92060150788343997</v>
      </c>
      <c r="I7" s="116">
        <v>1.9291458744800101</v>
      </c>
      <c r="J7" s="116">
        <v>4.7086556678441402</v>
      </c>
      <c r="K7" s="116">
        <v>4.6606675533770501</v>
      </c>
      <c r="L7" s="116">
        <v>1.0641868422707998</v>
      </c>
      <c r="M7" s="116">
        <v>2.9915081711656897</v>
      </c>
      <c r="N7" s="116">
        <v>4</v>
      </c>
      <c r="O7" s="581">
        <v>6</v>
      </c>
      <c r="P7" s="204"/>
    </row>
    <row r="8" spans="1:24" s="19" customFormat="1">
      <c r="A8" s="397" t="s">
        <v>189</v>
      </c>
      <c r="B8" s="528">
        <v>57.2</v>
      </c>
      <c r="C8" s="116">
        <v>812.6</v>
      </c>
      <c r="D8" s="116">
        <v>669.74599190704998</v>
      </c>
      <c r="E8" s="116">
        <v>920.03173182062596</v>
      </c>
      <c r="F8" s="116">
        <v>450.677740612592</v>
      </c>
      <c r="G8" s="116">
        <v>851.17741103999992</v>
      </c>
      <c r="H8" s="116">
        <v>450.36061847602394</v>
      </c>
      <c r="I8" s="116">
        <v>532.46310485014601</v>
      </c>
      <c r="J8" s="116">
        <v>913.82046084800299</v>
      </c>
      <c r="K8" s="116">
        <v>1004.48169454917</v>
      </c>
      <c r="L8" s="116">
        <v>746.03130059041405</v>
      </c>
      <c r="M8" s="116">
        <v>730.58041904034701</v>
      </c>
      <c r="N8" s="116">
        <v>2048</v>
      </c>
      <c r="O8" s="581">
        <v>1705</v>
      </c>
      <c r="P8" s="230">
        <v>1273</v>
      </c>
    </row>
    <row r="9" spans="1:24" s="19" customFormat="1">
      <c r="A9" s="397" t="s">
        <v>172</v>
      </c>
      <c r="B9" s="528"/>
      <c r="C9" s="113">
        <v>2.4280221949061214</v>
      </c>
      <c r="D9" s="113">
        <v>3.5727396399832854</v>
      </c>
      <c r="E9" s="113">
        <v>1.5638566215565162</v>
      </c>
      <c r="F9" s="113">
        <v>2.5215358272871731</v>
      </c>
      <c r="G9" s="113">
        <v>0.96840947647552633</v>
      </c>
      <c r="H9" s="113">
        <v>2.1344098309898856</v>
      </c>
      <c r="I9" s="113">
        <v>3.3170143940942691</v>
      </c>
      <c r="J9" s="113">
        <v>1.8590410781629061</v>
      </c>
      <c r="K9" s="113">
        <v>2.0763607919340106</v>
      </c>
      <c r="L9" s="113">
        <v>1.5408861831852458</v>
      </c>
      <c r="M9" s="113">
        <v>3.4285999616956051</v>
      </c>
      <c r="N9" s="113">
        <v>2.6426388564937295</v>
      </c>
      <c r="O9" s="581">
        <v>2.0558412125620764</v>
      </c>
      <c r="P9" s="204">
        <v>1.9108609614564067</v>
      </c>
    </row>
    <row r="10" spans="1:24" s="19" customFormat="1">
      <c r="A10" s="397" t="s">
        <v>173</v>
      </c>
      <c r="B10" s="528">
        <v>19.284925999999999</v>
      </c>
      <c r="C10" s="116"/>
      <c r="D10" s="116"/>
      <c r="E10" s="116"/>
      <c r="F10" s="116"/>
      <c r="G10" s="116"/>
      <c r="H10" s="116"/>
      <c r="I10" s="113">
        <v>2.2239819256869899</v>
      </c>
      <c r="J10" s="113">
        <v>3.5309009976204497</v>
      </c>
      <c r="K10" s="113">
        <v>3.3959884601155901</v>
      </c>
      <c r="L10" s="113">
        <v>2.8291394506877698</v>
      </c>
      <c r="M10" s="113">
        <v>3.0761529649060297</v>
      </c>
      <c r="N10" s="113">
        <v>2.7870785847194899</v>
      </c>
      <c r="O10" s="581">
        <v>3</v>
      </c>
      <c r="P10" s="204">
        <v>3</v>
      </c>
    </row>
    <row r="11" spans="1:24" s="19" customFormat="1">
      <c r="A11" s="397" t="s">
        <v>174</v>
      </c>
      <c r="B11" s="528">
        <v>58.909226184259801</v>
      </c>
      <c r="C11" s="116">
        <v>54.2141986567716</v>
      </c>
      <c r="D11" s="116">
        <v>63.112378122204497</v>
      </c>
      <c r="E11" s="116">
        <v>55.195669668518903</v>
      </c>
      <c r="F11" s="116">
        <v>49.749228961424798</v>
      </c>
      <c r="G11" s="116">
        <v>57.976274828867602</v>
      </c>
      <c r="H11" s="116">
        <v>47.656921846224598</v>
      </c>
      <c r="I11" s="116">
        <v>63.489593220900701</v>
      </c>
      <c r="J11" s="116">
        <v>74.2653738404899</v>
      </c>
      <c r="K11" s="116">
        <v>63.243733919781398</v>
      </c>
      <c r="L11" s="116">
        <v>42.944963239174101</v>
      </c>
      <c r="M11" s="116">
        <v>54.091502493577195</v>
      </c>
      <c r="N11" s="116">
        <v>100</v>
      </c>
      <c r="O11" s="581">
        <v>77</v>
      </c>
      <c r="P11" s="204">
        <v>86</v>
      </c>
    </row>
    <row r="12" spans="1:24" s="19" customFormat="1">
      <c r="A12" s="397" t="s">
        <v>175</v>
      </c>
      <c r="B12" s="528">
        <v>14.9077846751909</v>
      </c>
      <c r="C12" s="116">
        <v>17.4502521580884</v>
      </c>
      <c r="D12" s="116">
        <v>17.793232820609902</v>
      </c>
      <c r="E12" s="116">
        <v>16.452845575420799</v>
      </c>
      <c r="F12" s="116">
        <v>18.552017835054901</v>
      </c>
      <c r="G12" s="116">
        <v>20.0012459857126</v>
      </c>
      <c r="H12" s="116">
        <v>7.5932246224767397</v>
      </c>
      <c r="I12" s="116">
        <v>12.174027933417101</v>
      </c>
      <c r="J12" s="116">
        <v>14.979831897017</v>
      </c>
      <c r="K12" s="116">
        <v>32.026968784103801</v>
      </c>
      <c r="L12" s="111">
        <v>29.729008495784399</v>
      </c>
      <c r="M12" s="111">
        <v>154.46571126805699</v>
      </c>
      <c r="N12" s="111">
        <v>181.21675682884501</v>
      </c>
      <c r="O12" s="580">
        <v>118.23548714502</v>
      </c>
      <c r="P12" s="399">
        <v>187.617839212452</v>
      </c>
    </row>
    <row r="13" spans="1:24" s="19" customFormat="1">
      <c r="A13" s="397" t="s">
        <v>176</v>
      </c>
      <c r="B13" s="528">
        <v>209.43600938063952</v>
      </c>
      <c r="C13" s="116">
        <v>269.91669044819082</v>
      </c>
      <c r="D13" s="116">
        <v>226.14356059317561</v>
      </c>
      <c r="E13" s="116">
        <v>179.05261366688819</v>
      </c>
      <c r="F13" s="116">
        <v>237.77106318094667</v>
      </c>
      <c r="G13" s="116">
        <v>195</v>
      </c>
      <c r="H13" s="116">
        <v>599.02998400000001</v>
      </c>
      <c r="I13" s="113">
        <v>140.59468535849032</v>
      </c>
      <c r="J13" s="113">
        <v>181.55305808172665</v>
      </c>
      <c r="K13" s="113">
        <v>201.10564557235577</v>
      </c>
      <c r="L13" s="113">
        <v>189.1</v>
      </c>
      <c r="M13" s="113">
        <v>197.54326155853539</v>
      </c>
      <c r="N13" s="113">
        <v>197.04511543242813</v>
      </c>
      <c r="O13" s="581">
        <v>216.47008403983236</v>
      </c>
      <c r="P13" s="204">
        <v>236.8647415930414</v>
      </c>
    </row>
    <row r="14" spans="1:24" s="19" customFormat="1">
      <c r="A14" s="397" t="s">
        <v>177</v>
      </c>
      <c r="B14" s="528"/>
      <c r="C14" s="111">
        <v>32.642884202833017</v>
      </c>
      <c r="D14" s="111">
        <v>69.743905179307731</v>
      </c>
      <c r="E14" s="111">
        <v>85.015358995340051</v>
      </c>
      <c r="F14" s="111">
        <v>76.07231913199999</v>
      </c>
      <c r="G14" s="111">
        <v>108.18503931837731</v>
      </c>
      <c r="H14" s="111">
        <v>56.92076331210388</v>
      </c>
      <c r="I14" s="111">
        <v>82.645774512290842</v>
      </c>
      <c r="J14" s="111">
        <v>89.685469272270751</v>
      </c>
      <c r="K14" s="111">
        <v>82.78134664497388</v>
      </c>
      <c r="L14" s="111">
        <v>116.17051016333885</v>
      </c>
      <c r="M14" s="111">
        <v>117.15864375855359</v>
      </c>
      <c r="N14" s="111">
        <v>98.15426606897708</v>
      </c>
      <c r="O14" s="580">
        <v>134.80160849507465</v>
      </c>
      <c r="P14" s="399">
        <v>136.20854539795141</v>
      </c>
      <c r="Q14"/>
      <c r="R14" s="24"/>
      <c r="S14" s="24"/>
      <c r="T14" s="24"/>
      <c r="U14" s="24"/>
      <c r="V14" s="24"/>
      <c r="W14" s="24"/>
      <c r="X14" s="24"/>
    </row>
    <row r="15" spans="1:24" s="19" customFormat="1">
      <c r="A15" s="397" t="s">
        <v>278</v>
      </c>
      <c r="B15" s="582">
        <v>81.636368362729698</v>
      </c>
      <c r="C15" s="113">
        <v>111.95212071447601</v>
      </c>
      <c r="D15" s="113">
        <v>103.50316855135701</v>
      </c>
      <c r="E15" s="113">
        <v>83.084221896418796</v>
      </c>
      <c r="F15" s="113">
        <v>131.231613482634</v>
      </c>
      <c r="G15" s="113">
        <v>71.439738984257204</v>
      </c>
      <c r="H15" s="113">
        <v>49.880620517677201</v>
      </c>
      <c r="I15" s="113">
        <v>68.4812343549047</v>
      </c>
      <c r="J15" s="113">
        <v>57.922969995844703</v>
      </c>
      <c r="K15" s="113">
        <v>95.556581896455413</v>
      </c>
      <c r="L15" s="113">
        <v>52.264014851791202</v>
      </c>
      <c r="M15" s="113">
        <v>61.004533754544099</v>
      </c>
      <c r="N15" s="113">
        <v>57.766400916376597</v>
      </c>
      <c r="O15" s="581">
        <v>55.690080802169199</v>
      </c>
      <c r="P15" s="204">
        <v>76.9300974798347</v>
      </c>
      <c r="Q15"/>
      <c r="R15" s="24"/>
      <c r="S15" s="24"/>
      <c r="T15" s="24"/>
      <c r="U15" s="24"/>
      <c r="V15" s="24"/>
      <c r="W15" s="24"/>
      <c r="X15" s="24"/>
    </row>
    <row r="16" spans="1:24" s="19" customFormat="1">
      <c r="A16" s="397" t="s">
        <v>179</v>
      </c>
      <c r="B16" s="528">
        <v>41.220615993137798</v>
      </c>
      <c r="C16" s="111">
        <v>50.219370743301504</v>
      </c>
      <c r="D16" s="111">
        <v>56.9584580677787</v>
      </c>
      <c r="E16" s="111">
        <v>61</v>
      </c>
      <c r="F16" s="111">
        <v>58</v>
      </c>
      <c r="G16" s="111">
        <v>74</v>
      </c>
      <c r="H16" s="111">
        <v>63</v>
      </c>
      <c r="I16" s="111">
        <v>68</v>
      </c>
      <c r="J16" s="111">
        <v>75</v>
      </c>
      <c r="K16" s="111">
        <v>73</v>
      </c>
      <c r="L16" s="111">
        <v>45</v>
      </c>
      <c r="M16" s="111">
        <v>49</v>
      </c>
      <c r="N16" s="111">
        <v>61</v>
      </c>
      <c r="O16" s="580">
        <v>59.778215723342583</v>
      </c>
      <c r="P16" s="399">
        <v>65.478962769349906</v>
      </c>
      <c r="Q16"/>
      <c r="R16" s="24"/>
      <c r="S16" s="24"/>
      <c r="T16" s="24"/>
      <c r="U16" s="24"/>
      <c r="V16" s="24"/>
      <c r="W16" s="24"/>
      <c r="X16" s="24"/>
    </row>
    <row r="17" spans="1:24" s="19" customFormat="1">
      <c r="A17" s="397" t="s">
        <v>180</v>
      </c>
      <c r="B17" s="528">
        <v>1352.79918548405</v>
      </c>
      <c r="C17" s="111">
        <v>1422.6978646830901</v>
      </c>
      <c r="D17" s="111">
        <v>1319.94436944932</v>
      </c>
      <c r="E17" s="111">
        <v>1181.9804186965</v>
      </c>
      <c r="F17" s="111">
        <v>1093.5858758394402</v>
      </c>
      <c r="G17" s="111">
        <v>980.09783852220698</v>
      </c>
      <c r="H17" s="111">
        <v>896.79866432497204</v>
      </c>
      <c r="I17" s="111">
        <v>1033.4897644907101</v>
      </c>
      <c r="J17" s="111">
        <v>1097.8436910359499</v>
      </c>
      <c r="K17" s="111">
        <v>1052.03811259502</v>
      </c>
      <c r="L17" s="111">
        <v>920.78183014987894</v>
      </c>
      <c r="M17" s="111">
        <v>1066.4504554384</v>
      </c>
      <c r="N17" s="111">
        <v>1011.8898499294199</v>
      </c>
      <c r="O17" s="581">
        <v>932.42040583205198</v>
      </c>
      <c r="P17" s="204">
        <v>993</v>
      </c>
      <c r="Q17"/>
      <c r="R17" s="24"/>
      <c r="S17" s="24"/>
      <c r="T17" s="24"/>
      <c r="U17" s="24"/>
      <c r="V17" s="24"/>
      <c r="W17" s="24"/>
      <c r="X17" s="24"/>
    </row>
    <row r="18" spans="1:24" s="19" customFormat="1">
      <c r="A18" s="397" t="s">
        <v>190</v>
      </c>
      <c r="B18" s="528">
        <v>123.02367166677099</v>
      </c>
      <c r="C18" s="111">
        <v>133.4</v>
      </c>
      <c r="D18" s="111">
        <v>162.40267105826399</v>
      </c>
      <c r="E18" s="111">
        <v>129.70391132575</v>
      </c>
      <c r="F18" s="111">
        <v>98.283104930250005</v>
      </c>
      <c r="G18" s="111">
        <v>103.818117805111</v>
      </c>
      <c r="H18" s="111">
        <v>108.374755875715</v>
      </c>
      <c r="I18" s="111">
        <v>114.385281804762</v>
      </c>
      <c r="J18" s="111">
        <v>99.054685019179104</v>
      </c>
      <c r="K18" s="111">
        <v>87.214900109687292</v>
      </c>
      <c r="L18" s="111">
        <v>86.974410933604702</v>
      </c>
      <c r="M18" s="111">
        <v>122</v>
      </c>
      <c r="N18" s="116">
        <v>162</v>
      </c>
      <c r="O18" s="581">
        <v>565.73886939551107</v>
      </c>
      <c r="P18" s="204">
        <v>681.88176407597302</v>
      </c>
      <c r="Q18"/>
      <c r="R18" s="24"/>
      <c r="S18" s="24"/>
      <c r="T18" s="24"/>
      <c r="U18" s="24"/>
      <c r="V18" s="24"/>
      <c r="W18" s="24"/>
      <c r="X18" s="24"/>
    </row>
    <row r="19" spans="1:24" s="19" customFormat="1">
      <c r="A19" s="397" t="s">
        <v>182</v>
      </c>
      <c r="B19" s="528">
        <v>68.063986</v>
      </c>
      <c r="C19" s="111">
        <v>70.413825160000002</v>
      </c>
      <c r="D19" s="111">
        <v>77.809162400179886</v>
      </c>
      <c r="E19" s="111">
        <v>120.45146734954899</v>
      </c>
      <c r="F19" s="111">
        <v>88.745380780481</v>
      </c>
      <c r="G19" s="111">
        <v>72.492782869458793</v>
      </c>
      <c r="H19" s="111">
        <v>64.493723498159596</v>
      </c>
      <c r="I19" s="111">
        <v>91.285862239867001</v>
      </c>
      <c r="J19" s="111">
        <v>96.553200658901901</v>
      </c>
      <c r="K19" s="111">
        <v>84.898767593423898</v>
      </c>
      <c r="L19" s="111">
        <v>64.267253274075799</v>
      </c>
      <c r="M19" s="111">
        <v>85.781927422388108</v>
      </c>
      <c r="N19" s="111">
        <v>111.63657814716301</v>
      </c>
      <c r="O19" s="580">
        <v>115.747690222662</v>
      </c>
      <c r="P19" s="399">
        <v>101.181133053114</v>
      </c>
      <c r="Q19"/>
      <c r="R19" s="24"/>
      <c r="S19" s="24"/>
      <c r="T19" s="24"/>
      <c r="U19" s="24"/>
      <c r="V19" s="24"/>
      <c r="W19" s="24"/>
      <c r="X19" s="24"/>
    </row>
    <row r="20" spans="1:24" s="19" customFormat="1" ht="15" thickBot="1">
      <c r="A20" s="400" t="s">
        <v>279</v>
      </c>
      <c r="B20" s="583">
        <v>9.0215104225797802</v>
      </c>
      <c r="C20" s="351">
        <v>9.4455214124410301</v>
      </c>
      <c r="D20" s="351">
        <v>9.8894609188257601</v>
      </c>
      <c r="E20" s="351">
        <v>10.354265582010601</v>
      </c>
      <c r="F20" s="351">
        <v>10.8409160643651</v>
      </c>
      <c r="G20" s="351">
        <v>11.350439119390201</v>
      </c>
      <c r="H20" s="351">
        <v>13.8448711232992</v>
      </c>
      <c r="I20" s="351">
        <v>14.1</v>
      </c>
      <c r="J20" s="351">
        <v>19.514159320000001</v>
      </c>
      <c r="K20" s="351">
        <v>5.9075115700000005</v>
      </c>
      <c r="L20" s="351">
        <v>9.5208990799999995</v>
      </c>
      <c r="M20" s="351">
        <v>11.198437092000001</v>
      </c>
      <c r="N20" s="351">
        <v>8.6832424746400001</v>
      </c>
      <c r="O20" s="584">
        <v>18.787963207699999</v>
      </c>
      <c r="P20" s="585">
        <v>5.5952506652</v>
      </c>
      <c r="Q20"/>
      <c r="R20" s="24"/>
      <c r="S20" s="24"/>
      <c r="T20" s="24"/>
      <c r="U20" s="24"/>
      <c r="V20" s="24"/>
      <c r="W20" s="24"/>
      <c r="X20" s="24"/>
    </row>
    <row r="21" spans="1:24">
      <c r="A21" s="24"/>
      <c r="B21" s="24"/>
      <c r="C21" s="24"/>
      <c r="D21" s="24"/>
      <c r="E21" s="24"/>
      <c r="F21" s="24"/>
      <c r="G21" s="24"/>
      <c r="H21" s="24"/>
      <c r="I21" s="24"/>
      <c r="J21" s="24"/>
      <c r="K21" s="24"/>
      <c r="L21" s="24"/>
      <c r="M21" s="24"/>
      <c r="N21" s="24"/>
      <c r="O21" s="24"/>
      <c r="P21" s="24"/>
    </row>
    <row r="22" spans="1:24">
      <c r="A22" s="136" t="s">
        <v>185</v>
      </c>
    </row>
    <row r="23" spans="1:24" ht="14.7" customHeight="1">
      <c r="A23" s="874" t="s">
        <v>291</v>
      </c>
      <c r="B23" s="874"/>
      <c r="C23" s="874"/>
      <c r="D23" s="874"/>
      <c r="E23" s="874"/>
      <c r="F23" s="874"/>
      <c r="G23" s="874"/>
      <c r="H23" s="874"/>
      <c r="I23" s="874"/>
      <c r="J23" s="874"/>
      <c r="K23" s="874"/>
      <c r="L23" s="874"/>
      <c r="M23" s="874"/>
      <c r="N23" s="874"/>
      <c r="O23" s="874"/>
      <c r="P23" s="874"/>
    </row>
    <row r="24" spans="1:24" ht="18" customHeight="1">
      <c r="A24" s="874"/>
      <c r="B24" s="874"/>
      <c r="C24" s="874"/>
      <c r="D24" s="874"/>
      <c r="E24" s="874"/>
      <c r="F24" s="874"/>
      <c r="G24" s="874"/>
      <c r="H24" s="874"/>
      <c r="I24" s="874"/>
      <c r="J24" s="874"/>
      <c r="K24" s="874"/>
      <c r="L24" s="874"/>
      <c r="M24" s="874"/>
      <c r="N24" s="874"/>
      <c r="O24" s="874"/>
      <c r="P24" s="874"/>
    </row>
    <row r="25" spans="1:24" ht="13.2" customHeight="1">
      <c r="A25" s="899"/>
      <c r="B25" s="899"/>
      <c r="C25" s="899"/>
      <c r="D25" s="899"/>
      <c r="E25" s="899"/>
      <c r="F25" s="899"/>
      <c r="G25" s="899"/>
      <c r="H25" s="899"/>
      <c r="I25" s="899"/>
      <c r="J25" s="899"/>
      <c r="K25" s="899"/>
      <c r="L25" s="323"/>
      <c r="M25" s="323"/>
    </row>
    <row r="26" spans="1:24" ht="37.950000000000003" customHeight="1">
      <c r="A26" s="908" t="s">
        <v>292</v>
      </c>
      <c r="B26" s="908"/>
      <c r="C26" s="908"/>
      <c r="D26" s="908"/>
      <c r="E26" s="908"/>
      <c r="F26" s="908"/>
      <c r="G26" s="908"/>
      <c r="H26" s="908"/>
      <c r="I26" s="908"/>
      <c r="J26" s="908"/>
      <c r="K26" s="908"/>
      <c r="L26" s="908"/>
      <c r="M26" s="908"/>
      <c r="N26" s="908"/>
      <c r="O26" s="908"/>
      <c r="P26" s="908"/>
    </row>
    <row r="28" spans="1:24">
      <c r="C28" s="531"/>
      <c r="D28" s="531"/>
      <c r="E28" s="531"/>
      <c r="F28" s="531"/>
      <c r="G28" s="531"/>
      <c r="H28" s="531"/>
      <c r="I28" s="531"/>
      <c r="J28" s="531"/>
      <c r="K28" s="531"/>
      <c r="L28" s="531"/>
      <c r="M28" s="531"/>
      <c r="N28" s="531"/>
      <c r="O28" s="531"/>
      <c r="P28" s="531"/>
    </row>
    <row r="31" spans="1:24">
      <c r="A31" s="550"/>
    </row>
  </sheetData>
  <mergeCells count="5">
    <mergeCell ref="A26:P26"/>
    <mergeCell ref="A3:A4"/>
    <mergeCell ref="A25:K25"/>
    <mergeCell ref="B3:P3"/>
    <mergeCell ref="A23:P24"/>
  </mergeCells>
  <hyperlinks>
    <hyperlink ref="R6" location="'TC1'!A1" display="Back to Content Page" xr:uid="{00000000-0004-0000-1D00-000000000000}"/>
  </hyperlinks>
  <pageMargins left="0.7" right="0.7" top="0.75" bottom="0.75" header="0.3" footer="0.3"/>
  <pageSetup orientation="landscape"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8:K9"/>
  <sheetViews>
    <sheetView workbookViewId="0">
      <selection activeCell="A15" sqref="A15"/>
    </sheetView>
  </sheetViews>
  <sheetFormatPr defaultColWidth="9.21875" defaultRowHeight="14.4"/>
  <cols>
    <col min="5" max="5" width="9.77734375" customWidth="1"/>
  </cols>
  <sheetData>
    <row r="8" spans="2:11" ht="58.8">
      <c r="B8" s="863">
        <v>2</v>
      </c>
      <c r="C8" s="863"/>
      <c r="D8" s="863"/>
      <c r="E8" s="863"/>
      <c r="F8" s="863"/>
      <c r="G8" s="863"/>
      <c r="H8" s="863"/>
      <c r="I8" s="863"/>
      <c r="J8" s="863"/>
      <c r="K8" s="863"/>
    </row>
    <row r="9" spans="2:11" ht="58.8">
      <c r="B9" s="863" t="s">
        <v>293</v>
      </c>
      <c r="C9" s="863"/>
      <c r="D9" s="863"/>
      <c r="E9" s="863"/>
      <c r="F9" s="863"/>
      <c r="G9" s="863"/>
      <c r="H9" s="863"/>
      <c r="I9" s="863"/>
      <c r="J9" s="863"/>
      <c r="K9" s="863"/>
    </row>
  </sheetData>
  <mergeCells count="2">
    <mergeCell ref="B8:K8"/>
    <mergeCell ref="B9:K9"/>
  </mergeCells>
  <printOptions horizontalCentered="1" verticalCentered="1"/>
  <pageMargins left="0.7" right="0.7" top="0.75" bottom="0.75" header="0.3" footer="0.3"/>
  <pageSetup orientation="landscape"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8:H9"/>
  <sheetViews>
    <sheetView workbookViewId="0">
      <selection activeCell="A15" sqref="A15"/>
    </sheetView>
  </sheetViews>
  <sheetFormatPr defaultColWidth="9.21875" defaultRowHeight="14.4"/>
  <cols>
    <col min="5" max="5" width="9.77734375" customWidth="1"/>
  </cols>
  <sheetData>
    <row r="8" spans="2:8" ht="58.8">
      <c r="B8" s="863" t="s">
        <v>294</v>
      </c>
      <c r="C8" s="863"/>
      <c r="D8" s="863"/>
      <c r="E8" s="863"/>
      <c r="F8" s="863"/>
      <c r="G8" s="863"/>
      <c r="H8" s="863"/>
    </row>
    <row r="9" spans="2:8" ht="58.8">
      <c r="B9" s="865" t="s">
        <v>295</v>
      </c>
      <c r="C9" s="865"/>
      <c r="D9" s="865"/>
      <c r="E9" s="865"/>
      <c r="F9" s="865"/>
      <c r="G9" s="865"/>
      <c r="H9" s="865"/>
    </row>
  </sheetData>
  <mergeCells count="2">
    <mergeCell ref="B8:H8"/>
    <mergeCell ref="B9:H9"/>
  </mergeCells>
  <printOptions horizontalCentered="1" verticalCentered="1"/>
  <pageMargins left="0.7" right="0.7" top="0.75" bottom="0.75" header="0.3" footer="0.3"/>
  <pageSetup orientation="landscape" r:id="rId1"/>
  <headerFoot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D52"/>
  <sheetViews>
    <sheetView workbookViewId="0">
      <pane xSplit="2" ySplit="3" topLeftCell="R4" activePane="bottomRight" state="frozen"/>
      <selection pane="topRight" activeCell="C1" sqref="C1"/>
      <selection pane="bottomLeft" activeCell="A4" sqref="A4"/>
      <selection pane="bottomRight" activeCell="AA5" sqref="AA5"/>
    </sheetView>
  </sheetViews>
  <sheetFormatPr defaultColWidth="9.21875" defaultRowHeight="14.4"/>
  <cols>
    <col min="1" max="1" width="33.77734375" customWidth="1"/>
    <col min="2" max="2" width="9" customWidth="1"/>
    <col min="3" max="17" width="7" customWidth="1"/>
  </cols>
  <sheetData>
    <row r="1" spans="1:30">
      <c r="A1" s="29" t="s">
        <v>296</v>
      </c>
      <c r="B1" s="24"/>
      <c r="C1" s="24"/>
      <c r="D1" s="24"/>
      <c r="E1" s="24"/>
      <c r="F1" s="24"/>
      <c r="G1" s="24"/>
      <c r="H1" s="24"/>
      <c r="I1" s="24"/>
      <c r="J1" s="24"/>
    </row>
    <row r="2" spans="1:30" ht="15" thickBot="1">
      <c r="A2" s="24"/>
      <c r="B2" s="24"/>
      <c r="C2" s="24"/>
      <c r="D2" s="24"/>
      <c r="E2" s="24"/>
      <c r="F2" s="24"/>
      <c r="G2" s="24"/>
      <c r="H2" s="24"/>
      <c r="I2" s="24"/>
      <c r="J2" s="24"/>
    </row>
    <row r="3" spans="1:30" ht="15" thickBot="1">
      <c r="A3" s="442" t="s">
        <v>187</v>
      </c>
      <c r="B3" s="739" t="s">
        <v>297</v>
      </c>
      <c r="C3" s="465">
        <v>2010</v>
      </c>
      <c r="D3" s="195">
        <v>2011</v>
      </c>
      <c r="E3" s="195">
        <v>2012</v>
      </c>
      <c r="F3" s="195">
        <v>2013</v>
      </c>
      <c r="G3" s="195">
        <v>2014</v>
      </c>
      <c r="H3" s="195">
        <v>2015</v>
      </c>
      <c r="I3" s="196">
        <v>2016</v>
      </c>
      <c r="J3" s="196">
        <v>2017</v>
      </c>
      <c r="K3" s="196">
        <v>2018</v>
      </c>
      <c r="L3" s="196">
        <v>2019</v>
      </c>
      <c r="M3" s="196">
        <v>2020</v>
      </c>
      <c r="N3" s="196">
        <v>2021</v>
      </c>
      <c r="O3" s="196">
        <v>2022</v>
      </c>
      <c r="P3" s="196">
        <v>2023</v>
      </c>
      <c r="Q3" s="197">
        <v>2024</v>
      </c>
    </row>
    <row r="4" spans="1:30">
      <c r="A4" s="919" t="s">
        <v>167</v>
      </c>
      <c r="B4" s="666" t="s">
        <v>298</v>
      </c>
      <c r="C4" s="587">
        <v>51.9</v>
      </c>
      <c r="D4" s="107">
        <v>56.6</v>
      </c>
      <c r="E4" s="107">
        <v>56.6</v>
      </c>
      <c r="F4" s="107">
        <v>56.6</v>
      </c>
      <c r="G4" s="107">
        <v>53</v>
      </c>
      <c r="H4" s="107">
        <v>53</v>
      </c>
      <c r="I4" s="107">
        <v>58.1</v>
      </c>
      <c r="J4" s="107">
        <v>58.1</v>
      </c>
      <c r="K4" s="107">
        <v>57.2</v>
      </c>
      <c r="L4" s="107">
        <v>57.2</v>
      </c>
      <c r="M4" s="107"/>
      <c r="N4" s="107"/>
      <c r="O4" s="107"/>
      <c r="P4" s="107">
        <v>54.4</v>
      </c>
      <c r="Q4" s="207"/>
    </row>
    <row r="5" spans="1:30">
      <c r="A5" s="920"/>
      <c r="B5" s="540" t="s">
        <v>299</v>
      </c>
      <c r="C5" s="587">
        <v>80.900000000000006</v>
      </c>
      <c r="D5" s="107">
        <v>81.8</v>
      </c>
      <c r="E5" s="107">
        <v>81.8</v>
      </c>
      <c r="F5" s="107">
        <v>81.8</v>
      </c>
      <c r="G5" s="107">
        <v>80</v>
      </c>
      <c r="H5" s="107">
        <v>80</v>
      </c>
      <c r="I5" s="107">
        <v>83.9</v>
      </c>
      <c r="J5" s="107">
        <v>83.9</v>
      </c>
      <c r="K5" s="107">
        <v>82.6</v>
      </c>
      <c r="L5" s="107">
        <v>82.6</v>
      </c>
      <c r="M5" s="107"/>
      <c r="N5" s="107"/>
      <c r="O5" s="107"/>
      <c r="P5" s="107">
        <v>83.97</v>
      </c>
      <c r="Q5" s="207"/>
      <c r="AA5" s="856" t="s">
        <v>166</v>
      </c>
    </row>
    <row r="6" spans="1:30">
      <c r="A6" s="920"/>
      <c r="B6" s="540" t="s">
        <v>71</v>
      </c>
      <c r="C6" s="587">
        <v>65.599999999999994</v>
      </c>
      <c r="D6" s="107">
        <v>68.599999999999994</v>
      </c>
      <c r="E6" s="107">
        <v>68.599999999999994</v>
      </c>
      <c r="F6" s="107">
        <v>68.599999999999994</v>
      </c>
      <c r="G6" s="107">
        <v>65.599999999999994</v>
      </c>
      <c r="H6" s="107">
        <v>65.599999999999994</v>
      </c>
      <c r="I6" s="107">
        <v>70</v>
      </c>
      <c r="J6" s="107">
        <v>70</v>
      </c>
      <c r="K6" s="107">
        <v>69.099999999999994</v>
      </c>
      <c r="L6" s="107">
        <v>69.099999999999994</v>
      </c>
      <c r="M6" s="107"/>
      <c r="N6" s="107"/>
      <c r="O6" s="107"/>
      <c r="P6" s="107">
        <v>68.2</v>
      </c>
      <c r="Q6" s="207"/>
      <c r="S6" s="145" t="s">
        <v>185</v>
      </c>
      <c r="T6" s="24"/>
      <c r="U6" s="28"/>
      <c r="V6" s="28"/>
      <c r="W6" s="28"/>
      <c r="X6" s="28"/>
      <c r="Y6" s="28"/>
      <c r="Z6" s="28"/>
      <c r="AA6" s="28"/>
      <c r="AB6" s="28"/>
    </row>
    <row r="7" spans="1:30" ht="15" customHeight="1">
      <c r="A7" s="920" t="s">
        <v>168</v>
      </c>
      <c r="B7" s="540" t="s">
        <v>298</v>
      </c>
      <c r="C7" s="587">
        <v>86.5</v>
      </c>
      <c r="D7" s="107">
        <v>86.5</v>
      </c>
      <c r="E7" s="107">
        <v>86.5</v>
      </c>
      <c r="F7" s="107">
        <v>86.5</v>
      </c>
      <c r="G7" s="107">
        <v>89.6</v>
      </c>
      <c r="H7" s="107">
        <v>89.6</v>
      </c>
      <c r="I7" s="107">
        <v>88.7</v>
      </c>
      <c r="J7" s="107"/>
      <c r="K7" s="107"/>
      <c r="L7" s="107"/>
      <c r="M7" s="107"/>
      <c r="N7" s="107"/>
      <c r="O7" s="107"/>
      <c r="P7" s="107"/>
      <c r="Q7" s="207"/>
      <c r="S7" s="874" t="s">
        <v>300</v>
      </c>
      <c r="T7" s="874"/>
      <c r="U7" s="874"/>
      <c r="V7" s="874"/>
      <c r="W7" s="874"/>
      <c r="X7" s="874"/>
      <c r="Y7" s="874"/>
      <c r="Z7" s="138"/>
      <c r="AA7" s="138"/>
      <c r="AB7" s="138"/>
      <c r="AC7" s="138"/>
      <c r="AD7" s="138"/>
    </row>
    <row r="8" spans="1:30">
      <c r="A8" s="920"/>
      <c r="B8" s="540" t="s">
        <v>299</v>
      </c>
      <c r="C8" s="587">
        <v>85.1</v>
      </c>
      <c r="D8" s="107">
        <v>85.1</v>
      </c>
      <c r="E8" s="107">
        <v>85.1</v>
      </c>
      <c r="F8" s="107">
        <v>85.1</v>
      </c>
      <c r="G8" s="107">
        <v>87.5</v>
      </c>
      <c r="H8" s="107">
        <v>87.5</v>
      </c>
      <c r="I8" s="107">
        <v>91</v>
      </c>
      <c r="J8" s="107"/>
      <c r="K8" s="107"/>
      <c r="L8" s="107"/>
      <c r="M8" s="107"/>
      <c r="N8" s="107"/>
      <c r="O8" s="107"/>
      <c r="P8" s="107"/>
      <c r="Q8" s="207"/>
      <c r="S8" s="874"/>
      <c r="T8" s="874"/>
      <c r="U8" s="874"/>
      <c r="V8" s="874"/>
      <c r="W8" s="874"/>
      <c r="X8" s="874"/>
      <c r="Y8" s="874"/>
      <c r="Z8" s="138"/>
      <c r="AA8" s="138"/>
      <c r="AB8" s="138"/>
      <c r="AC8" s="138"/>
      <c r="AD8" s="138"/>
    </row>
    <row r="9" spans="1:30">
      <c r="A9" s="920"/>
      <c r="B9" s="540" t="s">
        <v>71</v>
      </c>
      <c r="C9" s="587">
        <v>85.3</v>
      </c>
      <c r="D9" s="107">
        <v>85.3</v>
      </c>
      <c r="E9" s="107">
        <v>85.3</v>
      </c>
      <c r="F9" s="107">
        <v>85.3</v>
      </c>
      <c r="G9" s="107">
        <v>88.6</v>
      </c>
      <c r="H9" s="107">
        <v>88.6</v>
      </c>
      <c r="I9" s="107">
        <v>90</v>
      </c>
      <c r="J9" s="107"/>
      <c r="K9" s="107"/>
      <c r="L9" s="107"/>
      <c r="M9" s="107"/>
      <c r="N9" s="107"/>
      <c r="O9" s="107"/>
      <c r="P9" s="107"/>
      <c r="Q9" s="207"/>
      <c r="S9" s="874"/>
      <c r="T9" s="874"/>
      <c r="U9" s="874"/>
      <c r="V9" s="874"/>
      <c r="W9" s="874"/>
      <c r="X9" s="874"/>
      <c r="Y9" s="874"/>
      <c r="Z9" s="138"/>
      <c r="AA9" s="138"/>
      <c r="AB9" s="138"/>
      <c r="AC9" s="138"/>
      <c r="AD9" s="138"/>
    </row>
    <row r="10" spans="1:30" ht="15" customHeight="1">
      <c r="A10" s="920" t="s">
        <v>188</v>
      </c>
      <c r="B10" s="540" t="s">
        <v>298</v>
      </c>
      <c r="C10" s="587"/>
      <c r="D10" s="107"/>
      <c r="E10" s="107">
        <v>42.63729</v>
      </c>
      <c r="F10" s="107"/>
      <c r="G10" s="107"/>
      <c r="H10" s="107"/>
      <c r="I10" s="107"/>
      <c r="J10" s="107"/>
      <c r="K10" s="107">
        <v>52.956389999999999</v>
      </c>
      <c r="L10" s="107"/>
      <c r="M10" s="107"/>
      <c r="N10" s="107"/>
      <c r="O10" s="107">
        <v>56.869998931884801</v>
      </c>
      <c r="P10" s="107"/>
      <c r="Q10" s="207"/>
      <c r="S10" s="874" t="s">
        <v>301</v>
      </c>
      <c r="T10" s="874"/>
      <c r="U10" s="874"/>
      <c r="V10" s="874"/>
      <c r="W10" s="874"/>
      <c r="X10" s="874"/>
      <c r="Y10" s="874"/>
      <c r="Z10" s="138"/>
      <c r="AA10" s="138"/>
      <c r="AB10" s="138"/>
      <c r="AC10" s="138"/>
      <c r="AD10" s="138"/>
    </row>
    <row r="11" spans="1:30">
      <c r="A11" s="920"/>
      <c r="B11" s="540" t="s">
        <v>299</v>
      </c>
      <c r="C11" s="587"/>
      <c r="D11" s="107"/>
      <c r="E11" s="107">
        <v>56.479799999999997</v>
      </c>
      <c r="F11" s="107"/>
      <c r="G11" s="107"/>
      <c r="H11" s="107"/>
      <c r="I11" s="107"/>
      <c r="J11" s="107"/>
      <c r="K11" s="107">
        <v>64.644199999999998</v>
      </c>
      <c r="L11" s="107"/>
      <c r="M11" s="107"/>
      <c r="N11" s="107"/>
      <c r="O11" s="107">
        <v>66.550003051757798</v>
      </c>
      <c r="P11" s="107"/>
      <c r="Q11" s="207"/>
      <c r="S11" s="874"/>
      <c r="T11" s="874"/>
      <c r="U11" s="874"/>
      <c r="V11" s="874"/>
      <c r="W11" s="874"/>
      <c r="X11" s="874"/>
      <c r="Y11" s="874"/>
      <c r="Z11" s="138"/>
      <c r="AA11" s="138"/>
      <c r="AB11" s="138"/>
      <c r="AC11" s="138"/>
      <c r="AD11" s="138"/>
    </row>
    <row r="12" spans="1:30">
      <c r="A12" s="920"/>
      <c r="B12" s="540" t="s">
        <v>71</v>
      </c>
      <c r="C12" s="587"/>
      <c r="D12" s="107"/>
      <c r="E12" s="107">
        <v>49.19614</v>
      </c>
      <c r="F12" s="107"/>
      <c r="G12" s="107"/>
      <c r="H12" s="107"/>
      <c r="I12" s="107"/>
      <c r="J12" s="107"/>
      <c r="K12" s="107">
        <v>58.817019999999999</v>
      </c>
      <c r="L12" s="107"/>
      <c r="M12" s="107"/>
      <c r="N12" s="107"/>
      <c r="O12" s="107">
        <v>61.709999084472699</v>
      </c>
      <c r="P12" s="107"/>
      <c r="Q12" s="207"/>
      <c r="S12" s="874"/>
      <c r="T12" s="874"/>
      <c r="U12" s="874"/>
      <c r="V12" s="874"/>
      <c r="W12" s="874"/>
      <c r="X12" s="874"/>
      <c r="Y12" s="874"/>
      <c r="Z12" s="138"/>
      <c r="AA12" s="138"/>
      <c r="AB12" s="138"/>
      <c r="AC12" s="138"/>
      <c r="AD12" s="138"/>
    </row>
    <row r="13" spans="1:30" ht="16.5" customHeight="1">
      <c r="A13" s="920" t="s">
        <v>189</v>
      </c>
      <c r="B13" s="540" t="s">
        <v>298</v>
      </c>
      <c r="C13" s="587">
        <v>56.950270000000003</v>
      </c>
      <c r="D13" s="107"/>
      <c r="E13" s="107">
        <v>62.918643951416001</v>
      </c>
      <c r="F13" s="107"/>
      <c r="G13" s="107">
        <v>73.599999999999994</v>
      </c>
      <c r="H13" s="107">
        <v>66.035709999999995</v>
      </c>
      <c r="I13" s="107">
        <v>66.499979999999994</v>
      </c>
      <c r="J13" s="107"/>
      <c r="K13" s="107"/>
      <c r="L13" s="107"/>
      <c r="M13" s="107"/>
      <c r="N13" s="107"/>
      <c r="O13" s="107"/>
      <c r="P13" s="107">
        <v>53.78</v>
      </c>
      <c r="Q13" s="207"/>
      <c r="S13" s="874"/>
      <c r="T13" s="874"/>
      <c r="U13" s="874"/>
      <c r="V13" s="874"/>
      <c r="W13" s="874"/>
      <c r="X13" s="874"/>
      <c r="Y13" s="874"/>
      <c r="Z13" s="138"/>
      <c r="AA13" s="138"/>
      <c r="AB13" s="138"/>
      <c r="AC13" s="138"/>
      <c r="AD13" s="138"/>
    </row>
    <row r="14" spans="1:30" ht="15" customHeight="1">
      <c r="A14" s="920"/>
      <c r="B14" s="540" t="s">
        <v>299</v>
      </c>
      <c r="C14" s="587">
        <v>76.900120000000001</v>
      </c>
      <c r="D14" s="107"/>
      <c r="E14" s="107">
        <v>87.908393859863295</v>
      </c>
      <c r="F14" s="107"/>
      <c r="G14" s="107">
        <v>91.2</v>
      </c>
      <c r="H14" s="107">
        <v>88.857069999999993</v>
      </c>
      <c r="I14" s="107">
        <v>88.524690000000007</v>
      </c>
      <c r="J14" s="107"/>
      <c r="K14" s="107"/>
      <c r="L14" s="107"/>
      <c r="M14" s="107"/>
      <c r="N14" s="107"/>
      <c r="O14" s="107"/>
      <c r="P14" s="107">
        <v>85.4</v>
      </c>
      <c r="Q14" s="207"/>
      <c r="S14" s="874" t="s">
        <v>302</v>
      </c>
      <c r="T14" s="874"/>
      <c r="U14" s="874"/>
      <c r="V14" s="874"/>
      <c r="W14" s="874"/>
      <c r="X14" s="874"/>
      <c r="Y14" s="874"/>
      <c r="Z14" s="138"/>
      <c r="AA14" s="138"/>
      <c r="AB14" s="138"/>
      <c r="AC14" s="138"/>
      <c r="AD14" s="138"/>
    </row>
    <row r="15" spans="1:30" ht="15" customHeight="1">
      <c r="A15" s="920"/>
      <c r="B15" s="540" t="s">
        <v>71</v>
      </c>
      <c r="C15" s="587">
        <v>66.79862</v>
      </c>
      <c r="D15" s="107"/>
      <c r="E15" s="107">
        <v>75.017196655273395</v>
      </c>
      <c r="F15" s="107"/>
      <c r="G15" s="107">
        <v>82.6</v>
      </c>
      <c r="H15" s="107">
        <v>77.289640000000006</v>
      </c>
      <c r="I15" s="107">
        <v>77.042680000000004</v>
      </c>
      <c r="J15" s="107"/>
      <c r="K15" s="107"/>
      <c r="L15" s="107"/>
      <c r="M15" s="107"/>
      <c r="N15" s="107"/>
      <c r="O15" s="107"/>
      <c r="P15" s="107">
        <v>68.5</v>
      </c>
      <c r="Q15" s="207"/>
      <c r="S15" s="874"/>
      <c r="T15" s="874"/>
      <c r="U15" s="874"/>
      <c r="V15" s="874"/>
      <c r="W15" s="874"/>
      <c r="X15" s="874"/>
      <c r="Y15" s="874"/>
      <c r="Z15" s="138"/>
      <c r="AA15" s="138"/>
      <c r="AB15" s="138"/>
      <c r="AC15" s="138"/>
      <c r="AD15" s="138"/>
    </row>
    <row r="16" spans="1:30">
      <c r="A16" s="920" t="s">
        <v>172</v>
      </c>
      <c r="B16" s="540" t="s">
        <v>298</v>
      </c>
      <c r="C16" s="587">
        <v>94.2</v>
      </c>
      <c r="D16" s="107">
        <v>87.3</v>
      </c>
      <c r="E16" s="107">
        <v>87.3</v>
      </c>
      <c r="F16" s="107">
        <v>87.3</v>
      </c>
      <c r="G16" s="107">
        <v>87.3</v>
      </c>
      <c r="H16" s="107">
        <v>87.498040000000003</v>
      </c>
      <c r="I16" s="107">
        <v>87.498040000000003</v>
      </c>
      <c r="J16" s="107"/>
      <c r="K16" s="107">
        <v>88.542689999999993</v>
      </c>
      <c r="L16" s="107"/>
      <c r="M16" s="107">
        <v>89.470001220703097</v>
      </c>
      <c r="N16" s="107"/>
      <c r="O16" s="107"/>
      <c r="P16" s="107"/>
      <c r="Q16" s="207"/>
      <c r="S16" s="874"/>
      <c r="T16" s="874"/>
      <c r="U16" s="874"/>
      <c r="V16" s="874"/>
      <c r="W16" s="874"/>
      <c r="X16" s="874"/>
      <c r="Y16" s="874"/>
      <c r="Z16" s="138"/>
      <c r="AA16" s="138"/>
      <c r="AB16" s="138"/>
      <c r="AC16" s="138"/>
      <c r="AD16" s="138"/>
    </row>
    <row r="17" spans="1:30">
      <c r="A17" s="920"/>
      <c r="B17" s="540" t="s">
        <v>299</v>
      </c>
      <c r="C17" s="587">
        <v>90.9</v>
      </c>
      <c r="D17" s="107">
        <v>88.4</v>
      </c>
      <c r="E17" s="107">
        <v>88.4</v>
      </c>
      <c r="F17" s="107">
        <v>88.4</v>
      </c>
      <c r="G17" s="107">
        <v>88.4</v>
      </c>
      <c r="H17" s="107">
        <v>87.441119999999998</v>
      </c>
      <c r="I17" s="107">
        <v>87.441119999999998</v>
      </c>
      <c r="J17" s="107"/>
      <c r="K17" s="107">
        <v>88.287580000000005</v>
      </c>
      <c r="L17" s="107"/>
      <c r="M17" s="107">
        <v>89.069999694824205</v>
      </c>
      <c r="N17" s="107"/>
      <c r="O17" s="107"/>
      <c r="P17" s="107"/>
      <c r="Q17" s="207"/>
      <c r="S17" s="874"/>
      <c r="T17" s="874"/>
      <c r="U17" s="874"/>
      <c r="V17" s="874"/>
      <c r="W17" s="874"/>
      <c r="X17" s="874"/>
      <c r="Y17" s="874"/>
      <c r="Z17" s="28"/>
      <c r="AA17" s="28"/>
      <c r="AB17" s="28"/>
    </row>
    <row r="18" spans="1:30" ht="15" customHeight="1">
      <c r="A18" s="920"/>
      <c r="B18" s="540" t="s">
        <v>71</v>
      </c>
      <c r="C18" s="587">
        <v>92.55</v>
      </c>
      <c r="D18" s="107">
        <v>87.8</v>
      </c>
      <c r="E18" s="107">
        <v>87.8</v>
      </c>
      <c r="F18" s="107">
        <v>87.8</v>
      </c>
      <c r="G18" s="107">
        <v>87.8</v>
      </c>
      <c r="H18" s="107">
        <v>87.470190000000002</v>
      </c>
      <c r="I18" s="107">
        <v>87.470190000000002</v>
      </c>
      <c r="J18" s="107"/>
      <c r="K18" s="107">
        <v>88.419380000000004</v>
      </c>
      <c r="L18" s="107"/>
      <c r="M18" s="107">
        <v>89.279998779296903</v>
      </c>
      <c r="N18" s="107"/>
      <c r="O18" s="107"/>
      <c r="P18" s="107"/>
      <c r="Q18" s="207"/>
      <c r="S18" s="874" t="s">
        <v>303</v>
      </c>
      <c r="T18" s="874"/>
      <c r="U18" s="874"/>
      <c r="V18" s="874"/>
      <c r="W18" s="874"/>
      <c r="X18" s="874"/>
      <c r="Y18" s="874"/>
      <c r="Z18" s="24"/>
      <c r="AA18" s="24"/>
      <c r="AB18" s="24"/>
    </row>
    <row r="19" spans="1:30">
      <c r="A19" s="920" t="s">
        <v>173</v>
      </c>
      <c r="B19" s="540" t="s">
        <v>298</v>
      </c>
      <c r="C19" s="587">
        <v>95.594650000000001</v>
      </c>
      <c r="D19" s="107"/>
      <c r="E19" s="107"/>
      <c r="F19" s="107">
        <v>87.4</v>
      </c>
      <c r="G19" s="107">
        <v>87.4</v>
      </c>
      <c r="H19" s="107">
        <v>87.4</v>
      </c>
      <c r="I19" s="107"/>
      <c r="J19" s="107"/>
      <c r="K19" s="107"/>
      <c r="L19" s="107"/>
      <c r="M19" s="107"/>
      <c r="N19" s="107">
        <v>95.3</v>
      </c>
      <c r="O19" s="107">
        <v>95.3</v>
      </c>
      <c r="P19" s="107">
        <v>95.3</v>
      </c>
      <c r="Q19" s="207">
        <v>95.3</v>
      </c>
      <c r="S19" s="874"/>
      <c r="T19" s="874"/>
      <c r="U19" s="874"/>
      <c r="V19" s="874"/>
      <c r="W19" s="874"/>
      <c r="X19" s="874"/>
      <c r="Y19" s="874"/>
      <c r="Z19" s="28"/>
      <c r="AA19" s="28"/>
      <c r="AB19" s="28"/>
    </row>
    <row r="20" spans="1:30" ht="15" customHeight="1">
      <c r="A20" s="920"/>
      <c r="B20" s="540" t="s">
        <v>299</v>
      </c>
      <c r="C20" s="587">
        <v>83.316500000000005</v>
      </c>
      <c r="D20" s="107"/>
      <c r="E20" s="107"/>
      <c r="F20" s="107">
        <v>91.6</v>
      </c>
      <c r="G20" s="107">
        <v>91.6</v>
      </c>
      <c r="H20" s="107">
        <v>91.6</v>
      </c>
      <c r="I20" s="107"/>
      <c r="J20" s="107"/>
      <c r="K20" s="107"/>
      <c r="L20" s="107"/>
      <c r="M20" s="107"/>
      <c r="N20" s="107">
        <v>98.5</v>
      </c>
      <c r="O20" s="107">
        <v>98.5</v>
      </c>
      <c r="P20" s="107">
        <v>98.5</v>
      </c>
      <c r="Q20" s="207">
        <v>98.5</v>
      </c>
      <c r="S20" s="874"/>
      <c r="T20" s="874"/>
      <c r="U20" s="874"/>
      <c r="V20" s="874"/>
      <c r="W20" s="874"/>
      <c r="X20" s="874"/>
      <c r="Y20" s="874"/>
      <c r="Z20" s="138"/>
      <c r="AA20" s="138"/>
      <c r="AB20" s="138"/>
      <c r="AC20" s="138"/>
      <c r="AD20" s="138"/>
    </row>
    <row r="21" spans="1:30">
      <c r="A21" s="920"/>
      <c r="B21" s="540" t="s">
        <v>71</v>
      </c>
      <c r="C21" s="587">
        <v>89.647319999999993</v>
      </c>
      <c r="D21" s="107">
        <v>87.4</v>
      </c>
      <c r="E21" s="107"/>
      <c r="F21" s="107">
        <v>87.5</v>
      </c>
      <c r="G21" s="107">
        <v>87.5</v>
      </c>
      <c r="H21" s="107">
        <v>87.5</v>
      </c>
      <c r="I21" s="107">
        <v>97.3</v>
      </c>
      <c r="J21" s="107">
        <v>97.3</v>
      </c>
      <c r="K21" s="107">
        <v>97.3</v>
      </c>
      <c r="L21" s="107">
        <v>97.3</v>
      </c>
      <c r="M21" s="107">
        <v>97.3</v>
      </c>
      <c r="N21" s="107">
        <v>96.9</v>
      </c>
      <c r="O21" s="107">
        <v>96.9</v>
      </c>
      <c r="P21" s="107">
        <v>96.9</v>
      </c>
      <c r="Q21" s="207">
        <v>96.9</v>
      </c>
      <c r="S21" s="874"/>
      <c r="T21" s="874"/>
      <c r="U21" s="874"/>
      <c r="V21" s="874"/>
      <c r="W21" s="874"/>
      <c r="X21" s="874"/>
      <c r="Y21" s="874"/>
      <c r="Z21" s="138"/>
      <c r="AA21" s="138"/>
      <c r="AB21" s="138"/>
      <c r="AC21" s="138"/>
      <c r="AD21" s="138"/>
    </row>
    <row r="22" spans="1:30" ht="15" customHeight="1">
      <c r="A22" s="920" t="s">
        <v>174</v>
      </c>
      <c r="B22" s="540" t="s">
        <v>298</v>
      </c>
      <c r="C22" s="587"/>
      <c r="D22" s="107"/>
      <c r="E22" s="107">
        <v>75.099999999999994</v>
      </c>
      <c r="F22" s="107"/>
      <c r="G22" s="107"/>
      <c r="H22" s="107">
        <v>62.613790000000002</v>
      </c>
      <c r="I22" s="107"/>
      <c r="J22" s="107"/>
      <c r="K22" s="107">
        <v>75.099999999999994</v>
      </c>
      <c r="L22" s="107"/>
      <c r="M22" s="107"/>
      <c r="N22" s="107"/>
      <c r="O22" s="107">
        <v>76.029998779296903</v>
      </c>
      <c r="P22" s="107"/>
      <c r="Q22" s="207"/>
      <c r="S22" s="874" t="s">
        <v>304</v>
      </c>
      <c r="T22" s="874"/>
      <c r="U22" s="874"/>
      <c r="V22" s="874"/>
      <c r="W22" s="874"/>
      <c r="X22" s="874"/>
      <c r="Y22" s="874"/>
    </row>
    <row r="23" spans="1:30">
      <c r="A23" s="920"/>
      <c r="B23" s="540" t="s">
        <v>299</v>
      </c>
      <c r="C23" s="587"/>
      <c r="D23" s="107"/>
      <c r="E23" s="107">
        <v>68.3</v>
      </c>
      <c r="F23" s="107"/>
      <c r="G23" s="107"/>
      <c r="H23" s="107">
        <v>66.742270000000005</v>
      </c>
      <c r="I23" s="107"/>
      <c r="J23" s="107"/>
      <c r="K23" s="107">
        <v>78.400000000000006</v>
      </c>
      <c r="L23" s="107"/>
      <c r="M23" s="107"/>
      <c r="N23" s="107"/>
      <c r="O23" s="107">
        <v>78.930000305175795</v>
      </c>
      <c r="P23" s="107"/>
      <c r="Q23" s="207"/>
      <c r="S23" s="874"/>
      <c r="T23" s="874"/>
      <c r="U23" s="874"/>
      <c r="V23" s="874"/>
      <c r="W23" s="874"/>
      <c r="X23" s="874"/>
      <c r="Y23" s="874"/>
    </row>
    <row r="24" spans="1:30">
      <c r="A24" s="920"/>
      <c r="B24" s="540" t="s">
        <v>71</v>
      </c>
      <c r="C24" s="587"/>
      <c r="D24" s="107"/>
      <c r="E24" s="107">
        <v>71.599999999999994</v>
      </c>
      <c r="F24" s="107"/>
      <c r="G24" s="107"/>
      <c r="H24" s="107">
        <v>64.656300000000002</v>
      </c>
      <c r="I24" s="107"/>
      <c r="J24" s="107"/>
      <c r="K24" s="107">
        <v>76.7</v>
      </c>
      <c r="L24" s="107"/>
      <c r="M24" s="107"/>
      <c r="N24" s="107"/>
      <c r="O24" s="107">
        <v>77.480003356933594</v>
      </c>
      <c r="P24" s="107"/>
      <c r="Q24" s="207"/>
      <c r="S24" s="874"/>
      <c r="T24" s="874"/>
      <c r="U24" s="874"/>
      <c r="V24" s="874"/>
      <c r="W24" s="874"/>
      <c r="X24" s="874"/>
      <c r="Y24" s="874"/>
    </row>
    <row r="25" spans="1:30">
      <c r="A25" s="920" t="s">
        <v>175</v>
      </c>
      <c r="B25" s="540" t="s">
        <v>298</v>
      </c>
      <c r="C25" s="587">
        <v>77.400000000000006</v>
      </c>
      <c r="D25" s="107">
        <v>65.099999999999994</v>
      </c>
      <c r="E25" s="107"/>
      <c r="F25" s="107">
        <v>63.9</v>
      </c>
      <c r="G25" s="107">
        <v>64</v>
      </c>
      <c r="H25" s="107">
        <v>55.2</v>
      </c>
      <c r="I25" s="107"/>
      <c r="J25" s="107"/>
      <c r="K25" s="107"/>
      <c r="L25" s="107"/>
      <c r="M25" s="107"/>
      <c r="N25" s="107"/>
      <c r="O25" s="107">
        <v>65.089996337890597</v>
      </c>
      <c r="P25" s="107"/>
      <c r="Q25" s="207"/>
      <c r="S25" s="874"/>
      <c r="T25" s="874"/>
      <c r="U25" s="874"/>
      <c r="V25" s="874"/>
      <c r="W25" s="874"/>
      <c r="X25" s="874"/>
      <c r="Y25" s="874"/>
    </row>
    <row r="26" spans="1:30">
      <c r="A26" s="920"/>
      <c r="B26" s="540" t="s">
        <v>299</v>
      </c>
      <c r="C26" s="587">
        <v>81.75</v>
      </c>
      <c r="D26" s="107">
        <v>82.5</v>
      </c>
      <c r="E26" s="107"/>
      <c r="F26" s="107">
        <v>73.099999999999994</v>
      </c>
      <c r="G26" s="107">
        <v>80.5</v>
      </c>
      <c r="H26" s="107">
        <v>69.75</v>
      </c>
      <c r="I26" s="107"/>
      <c r="J26" s="107"/>
      <c r="K26" s="107"/>
      <c r="L26" s="107"/>
      <c r="M26" s="107"/>
      <c r="N26" s="107"/>
      <c r="O26" s="107">
        <v>71.370002746582003</v>
      </c>
      <c r="P26" s="107"/>
      <c r="Q26" s="207"/>
      <c r="S26" s="874"/>
      <c r="T26" s="874"/>
      <c r="U26" s="874"/>
      <c r="V26" s="874"/>
      <c r="W26" s="874"/>
      <c r="X26" s="874"/>
      <c r="Y26" s="874"/>
    </row>
    <row r="27" spans="1:30" ht="18" customHeight="1">
      <c r="A27" s="920"/>
      <c r="B27" s="540" t="s">
        <v>71</v>
      </c>
      <c r="C27" s="587">
        <v>79.48</v>
      </c>
      <c r="D27" s="107">
        <v>73.599999999999994</v>
      </c>
      <c r="E27" s="107"/>
      <c r="F27" s="107">
        <v>71.3</v>
      </c>
      <c r="G27" s="107">
        <v>71.8</v>
      </c>
      <c r="H27" s="107">
        <v>62.14</v>
      </c>
      <c r="I27" s="107"/>
      <c r="J27" s="107"/>
      <c r="K27" s="107"/>
      <c r="L27" s="107"/>
      <c r="M27" s="107"/>
      <c r="N27" s="107"/>
      <c r="O27" s="107">
        <v>68.080001831054702</v>
      </c>
      <c r="P27" s="107"/>
      <c r="Q27" s="207"/>
      <c r="S27" s="874" t="s">
        <v>305</v>
      </c>
      <c r="T27" s="874"/>
      <c r="U27" s="874"/>
      <c r="V27" s="874"/>
      <c r="W27" s="874"/>
      <c r="X27" s="874"/>
      <c r="Y27" s="874"/>
    </row>
    <row r="28" spans="1:30">
      <c r="A28" s="920" t="s">
        <v>176</v>
      </c>
      <c r="B28" s="540" t="s">
        <v>298</v>
      </c>
      <c r="C28" s="587">
        <v>86.210149999999999</v>
      </c>
      <c r="D28" s="107">
        <v>86.658072442039497</v>
      </c>
      <c r="E28" s="107">
        <v>87.3</v>
      </c>
      <c r="F28" s="107">
        <v>89.050944946589965</v>
      </c>
      <c r="G28" s="107">
        <v>90.3</v>
      </c>
      <c r="H28" s="107">
        <v>88.481870000000001</v>
      </c>
      <c r="I28" s="107">
        <v>90.980549999999994</v>
      </c>
      <c r="J28" s="107"/>
      <c r="K28" s="107">
        <v>89.366380000000007</v>
      </c>
      <c r="L28" s="107"/>
      <c r="M28" s="107"/>
      <c r="N28" s="107"/>
      <c r="O28" s="107">
        <v>91.4</v>
      </c>
      <c r="P28" s="107"/>
      <c r="Q28" s="207"/>
      <c r="S28" s="874"/>
      <c r="T28" s="874"/>
      <c r="U28" s="874"/>
      <c r="V28" s="874"/>
      <c r="W28" s="874"/>
      <c r="X28" s="874"/>
      <c r="Y28" s="874"/>
    </row>
    <row r="29" spans="1:30">
      <c r="A29" s="920"/>
      <c r="B29" s="540" t="s">
        <v>299</v>
      </c>
      <c r="C29" s="587">
        <v>90.914760000000001</v>
      </c>
      <c r="D29" s="107">
        <v>91.951720433505017</v>
      </c>
      <c r="E29" s="107">
        <v>92.3</v>
      </c>
      <c r="F29" s="107">
        <v>94.03689403689404</v>
      </c>
      <c r="G29" s="107">
        <v>94.8</v>
      </c>
      <c r="H29" s="107">
        <v>92.853229999999996</v>
      </c>
      <c r="I29" s="107">
        <v>95.435860000000005</v>
      </c>
      <c r="J29" s="107"/>
      <c r="K29" s="107">
        <v>93.357349999999997</v>
      </c>
      <c r="L29" s="107"/>
      <c r="M29" s="107"/>
      <c r="N29" s="107"/>
      <c r="O29" s="107">
        <v>94.7</v>
      </c>
      <c r="P29" s="107"/>
      <c r="Q29" s="207"/>
      <c r="S29" s="874" t="s">
        <v>306</v>
      </c>
      <c r="T29" s="874"/>
      <c r="U29" s="874"/>
      <c r="V29" s="874"/>
      <c r="W29" s="874"/>
      <c r="X29" s="874"/>
      <c r="Y29" s="874"/>
    </row>
    <row r="30" spans="1:30">
      <c r="A30" s="920"/>
      <c r="B30" s="540" t="s">
        <v>71</v>
      </c>
      <c r="C30" s="587">
        <v>88.513959999999997</v>
      </c>
      <c r="D30" s="107">
        <v>89.249835763958004</v>
      </c>
      <c r="E30" s="107">
        <v>89.8</v>
      </c>
      <c r="F30" s="107">
        <v>91.490031479538303</v>
      </c>
      <c r="G30" s="107">
        <v>92.5</v>
      </c>
      <c r="H30" s="107">
        <v>90.622529999999998</v>
      </c>
      <c r="I30" s="107">
        <v>93.157839999999993</v>
      </c>
      <c r="J30" s="107"/>
      <c r="K30" s="107">
        <v>91.325389999999999</v>
      </c>
      <c r="L30" s="107"/>
      <c r="M30" s="107"/>
      <c r="N30" s="107"/>
      <c r="O30" s="107">
        <v>93</v>
      </c>
      <c r="P30" s="107"/>
      <c r="Q30" s="207"/>
      <c r="S30" s="874"/>
      <c r="T30" s="874"/>
      <c r="U30" s="874"/>
      <c r="V30" s="874"/>
      <c r="W30" s="874"/>
      <c r="X30" s="874"/>
      <c r="Y30" s="874"/>
    </row>
    <row r="31" spans="1:30">
      <c r="A31" s="920" t="s">
        <v>177</v>
      </c>
      <c r="B31" s="540" t="s">
        <v>298</v>
      </c>
      <c r="C31" s="587">
        <v>42.847499999999997</v>
      </c>
      <c r="D31" s="107">
        <v>30.1</v>
      </c>
      <c r="E31" s="107">
        <v>38.200000000000003</v>
      </c>
      <c r="F31" s="107"/>
      <c r="G31" s="107">
        <v>42.2</v>
      </c>
      <c r="H31" s="107">
        <v>42.2</v>
      </c>
      <c r="I31" s="107"/>
      <c r="J31" s="107">
        <v>50.295140000000004</v>
      </c>
      <c r="K31" s="107"/>
      <c r="L31" s="107">
        <v>50.295140000000004</v>
      </c>
      <c r="M31" s="107">
        <v>50.295140000000004</v>
      </c>
      <c r="N31" s="107"/>
      <c r="O31" s="107">
        <v>50.8</v>
      </c>
      <c r="P31" s="107"/>
      <c r="Q31" s="207"/>
    </row>
    <row r="32" spans="1:30">
      <c r="A32" s="920"/>
      <c r="B32" s="540" t="s">
        <v>299</v>
      </c>
      <c r="C32" s="587">
        <v>70.802530000000004</v>
      </c>
      <c r="D32" s="107">
        <v>59.8</v>
      </c>
      <c r="E32" s="107">
        <v>66.900000000000006</v>
      </c>
      <c r="F32" s="107"/>
      <c r="G32" s="107">
        <v>69.900000000000006</v>
      </c>
      <c r="H32" s="107">
        <v>69.900000000000006</v>
      </c>
      <c r="I32" s="107"/>
      <c r="J32" s="107">
        <v>72.599450000000004</v>
      </c>
      <c r="K32" s="107"/>
      <c r="L32" s="107">
        <v>72.599450000000004</v>
      </c>
      <c r="M32" s="107">
        <v>72.599450000000004</v>
      </c>
      <c r="N32" s="107"/>
      <c r="O32" s="107">
        <v>74.099999999999994</v>
      </c>
      <c r="P32" s="107"/>
      <c r="Q32" s="207"/>
      <c r="R32" s="15" t="s">
        <v>76</v>
      </c>
      <c r="S32" s="908" t="s">
        <v>307</v>
      </c>
      <c r="T32" s="908"/>
      <c r="U32" s="908"/>
      <c r="V32" s="908"/>
      <c r="W32" s="908"/>
      <c r="X32" s="908"/>
      <c r="Y32" s="908"/>
    </row>
    <row r="33" spans="1:25">
      <c r="A33" s="920"/>
      <c r="B33" s="540" t="s">
        <v>71</v>
      </c>
      <c r="C33" s="587">
        <v>56.108429999999998</v>
      </c>
      <c r="D33" s="107"/>
      <c r="E33" s="107">
        <v>51.1</v>
      </c>
      <c r="F33" s="107">
        <v>52.487499999999997</v>
      </c>
      <c r="G33" s="107">
        <v>55.1</v>
      </c>
      <c r="H33" s="107">
        <v>55.1</v>
      </c>
      <c r="I33" s="107"/>
      <c r="J33" s="107">
        <v>60.655430000000003</v>
      </c>
      <c r="K33" s="107"/>
      <c r="L33" s="107">
        <v>60.655430000000003</v>
      </c>
      <c r="M33" s="107">
        <v>60.655430000000003</v>
      </c>
      <c r="N33" s="107"/>
      <c r="O33" s="107">
        <v>61.7</v>
      </c>
      <c r="P33" s="107"/>
      <c r="Q33" s="207"/>
      <c r="S33" s="908"/>
      <c r="T33" s="908"/>
      <c r="U33" s="908"/>
      <c r="V33" s="908"/>
      <c r="W33" s="908"/>
      <c r="X33" s="908"/>
      <c r="Y33" s="908"/>
    </row>
    <row r="34" spans="1:25">
      <c r="A34" s="920" t="s">
        <v>178</v>
      </c>
      <c r="B34" s="540" t="s">
        <v>298</v>
      </c>
      <c r="C34" s="587">
        <v>88.476190000000003</v>
      </c>
      <c r="D34" s="107">
        <v>87.951059999999998</v>
      </c>
      <c r="E34" s="107">
        <v>88.988128662109403</v>
      </c>
      <c r="F34" s="107"/>
      <c r="G34" s="107"/>
      <c r="H34" s="107"/>
      <c r="I34" s="107"/>
      <c r="J34" s="107"/>
      <c r="K34" s="107">
        <v>91.436430000000001</v>
      </c>
      <c r="L34" s="107"/>
      <c r="M34" s="107"/>
      <c r="N34" s="107">
        <v>92.330001831054702</v>
      </c>
      <c r="O34" s="107"/>
      <c r="P34" s="107">
        <v>87.4</v>
      </c>
      <c r="Q34" s="207"/>
      <c r="S34" s="908"/>
      <c r="T34" s="908"/>
      <c r="U34" s="908"/>
      <c r="V34" s="908"/>
      <c r="W34" s="908"/>
      <c r="X34" s="908"/>
      <c r="Y34" s="908"/>
    </row>
    <row r="35" spans="1:25">
      <c r="A35" s="920"/>
      <c r="B35" s="540" t="s">
        <v>299</v>
      </c>
      <c r="C35" s="587">
        <v>89.034840000000003</v>
      </c>
      <c r="D35" s="107"/>
      <c r="E35" s="107">
        <v>86.367630004882798</v>
      </c>
      <c r="F35" s="107"/>
      <c r="G35" s="107"/>
      <c r="H35" s="107"/>
      <c r="I35" s="107"/>
      <c r="J35" s="107"/>
      <c r="K35" s="107">
        <v>91.627420000000001</v>
      </c>
      <c r="L35" s="107"/>
      <c r="M35" s="107"/>
      <c r="N35" s="107">
        <v>92.160003662109403</v>
      </c>
      <c r="O35" s="107"/>
      <c r="P35" s="107">
        <v>87.9</v>
      </c>
      <c r="Q35" s="207"/>
      <c r="S35" s="908"/>
      <c r="T35" s="908"/>
      <c r="U35" s="908"/>
      <c r="V35" s="908"/>
      <c r="W35" s="908"/>
      <c r="X35" s="908"/>
      <c r="Y35" s="908"/>
    </row>
    <row r="36" spans="1:25">
      <c r="A36" s="920"/>
      <c r="B36" s="540" t="s">
        <v>71</v>
      </c>
      <c r="C36" s="587">
        <v>88.75121</v>
      </c>
      <c r="D36" s="107">
        <v>88.274630000000002</v>
      </c>
      <c r="E36" s="107">
        <v>87.675613403320298</v>
      </c>
      <c r="F36" s="107"/>
      <c r="G36" s="107"/>
      <c r="H36" s="107"/>
      <c r="I36" s="107"/>
      <c r="J36" s="107"/>
      <c r="K36" s="107">
        <v>91.527270000000001</v>
      </c>
      <c r="L36" s="107"/>
      <c r="M36" s="107"/>
      <c r="N36" s="107">
        <v>92.25</v>
      </c>
      <c r="O36" s="107"/>
      <c r="P36" s="107">
        <v>87.64</v>
      </c>
      <c r="Q36" s="207"/>
      <c r="S36" s="908"/>
      <c r="T36" s="908"/>
      <c r="U36" s="908"/>
      <c r="V36" s="908"/>
      <c r="W36" s="908"/>
      <c r="X36" s="908"/>
      <c r="Y36" s="908"/>
    </row>
    <row r="37" spans="1:25">
      <c r="A37" s="920" t="s">
        <v>179</v>
      </c>
      <c r="B37" s="540" t="s">
        <v>298</v>
      </c>
      <c r="C37" s="587">
        <v>92.258979519999997</v>
      </c>
      <c r="D37" s="107"/>
      <c r="E37" s="107"/>
      <c r="F37" s="107"/>
      <c r="G37" s="107"/>
      <c r="H37" s="107"/>
      <c r="I37" s="107"/>
      <c r="J37" s="107"/>
      <c r="K37" s="107">
        <v>96.350200000000001</v>
      </c>
      <c r="L37" s="107"/>
      <c r="M37" s="107">
        <v>96.699996948242202</v>
      </c>
      <c r="N37" s="107"/>
      <c r="O37" s="107"/>
      <c r="P37" s="107"/>
      <c r="Q37" s="207"/>
      <c r="S37" s="908"/>
      <c r="T37" s="908"/>
      <c r="U37" s="908"/>
      <c r="V37" s="908"/>
      <c r="W37" s="908"/>
      <c r="X37" s="908"/>
      <c r="Y37" s="908"/>
    </row>
    <row r="38" spans="1:25">
      <c r="A38" s="920"/>
      <c r="B38" s="540" t="s">
        <v>299</v>
      </c>
      <c r="C38" s="587">
        <v>91.407323039999994</v>
      </c>
      <c r="D38" s="107"/>
      <c r="E38" s="107"/>
      <c r="F38" s="107"/>
      <c r="G38" s="107"/>
      <c r="H38" s="107"/>
      <c r="I38" s="107"/>
      <c r="J38" s="107"/>
      <c r="K38" s="107">
        <v>95.411760000000001</v>
      </c>
      <c r="L38" s="107"/>
      <c r="M38" s="107">
        <v>95.800003051757798</v>
      </c>
      <c r="N38" s="107"/>
      <c r="O38" s="107"/>
      <c r="P38" s="107"/>
      <c r="Q38" s="207"/>
    </row>
    <row r="39" spans="1:25" ht="14.55" customHeight="1">
      <c r="A39" s="920"/>
      <c r="B39" s="540" t="s">
        <v>71</v>
      </c>
      <c r="C39" s="587">
        <v>91.836463350000002</v>
      </c>
      <c r="D39" s="107"/>
      <c r="E39" s="107"/>
      <c r="F39" s="107"/>
      <c r="G39" s="107"/>
      <c r="H39" s="107"/>
      <c r="I39" s="107"/>
      <c r="J39" s="107"/>
      <c r="K39" s="107">
        <v>95.867710000000002</v>
      </c>
      <c r="L39" s="107"/>
      <c r="M39" s="107">
        <v>96.199996948242202</v>
      </c>
      <c r="N39" s="107"/>
      <c r="O39" s="107"/>
      <c r="P39" s="107"/>
      <c r="Q39" s="207"/>
      <c r="S39" s="908" t="s">
        <v>308</v>
      </c>
      <c r="T39" s="908"/>
      <c r="U39" s="908"/>
      <c r="V39" s="908"/>
      <c r="W39" s="908"/>
      <c r="X39" s="908"/>
      <c r="Y39" s="908"/>
    </row>
    <row r="40" spans="1:25">
      <c r="A40" s="920" t="s">
        <v>180</v>
      </c>
      <c r="B40" s="540" t="s">
        <v>298</v>
      </c>
      <c r="C40" s="587">
        <v>91.74</v>
      </c>
      <c r="D40" s="107">
        <v>92.18</v>
      </c>
      <c r="E40" s="107">
        <v>92.73</v>
      </c>
      <c r="F40" s="107">
        <v>92.7</v>
      </c>
      <c r="G40" s="107">
        <v>91.74</v>
      </c>
      <c r="H40" s="107">
        <v>93.61</v>
      </c>
      <c r="I40" s="107">
        <v>94.26</v>
      </c>
      <c r="J40" s="107">
        <v>94.02</v>
      </c>
      <c r="K40" s="107">
        <v>94.23</v>
      </c>
      <c r="L40" s="107"/>
      <c r="M40" s="107"/>
      <c r="N40" s="107">
        <v>89.366119384765597</v>
      </c>
      <c r="O40" s="107"/>
      <c r="P40" s="107"/>
      <c r="Q40" s="207">
        <v>90.8</v>
      </c>
      <c r="S40" s="908"/>
      <c r="T40" s="908"/>
      <c r="U40" s="908"/>
      <c r="V40" s="908"/>
      <c r="W40" s="908"/>
      <c r="X40" s="908"/>
      <c r="Y40" s="908"/>
    </row>
    <row r="41" spans="1:25">
      <c r="A41" s="920"/>
      <c r="B41" s="540" t="s">
        <v>299</v>
      </c>
      <c r="C41" s="587">
        <v>94.08</v>
      </c>
      <c r="D41" s="107">
        <v>94.22</v>
      </c>
      <c r="E41" s="107">
        <v>94.98</v>
      </c>
      <c r="F41" s="107">
        <v>94.87</v>
      </c>
      <c r="G41" s="107">
        <v>94.08</v>
      </c>
      <c r="H41" s="107">
        <v>95.41</v>
      </c>
      <c r="I41" s="107">
        <v>96.05</v>
      </c>
      <c r="J41" s="107">
        <v>95.56</v>
      </c>
      <c r="K41" s="107">
        <v>95.78</v>
      </c>
      <c r="L41" s="107"/>
      <c r="M41" s="107"/>
      <c r="N41" s="107">
        <v>90.675857543945298</v>
      </c>
      <c r="O41" s="107"/>
      <c r="P41" s="107"/>
      <c r="Q41" s="207">
        <v>91.5</v>
      </c>
      <c r="S41" s="221"/>
      <c r="T41" s="221"/>
      <c r="U41" s="221"/>
      <c r="V41" s="221"/>
      <c r="W41" s="221"/>
      <c r="X41" s="221"/>
      <c r="Y41" s="221"/>
    </row>
    <row r="42" spans="1:25">
      <c r="A42" s="920"/>
      <c r="B42" s="540" t="s">
        <v>71</v>
      </c>
      <c r="C42" s="587">
        <v>92.861153898855633</v>
      </c>
      <c r="D42" s="107">
        <v>93.158234470686253</v>
      </c>
      <c r="E42" s="107">
        <v>93.815207073323961</v>
      </c>
      <c r="F42" s="107">
        <v>93.749293166033539</v>
      </c>
      <c r="G42" s="107">
        <v>92.861153898855633</v>
      </c>
      <c r="H42" s="107">
        <v>94.477957820927088</v>
      </c>
      <c r="I42" s="107">
        <v>95.120406663761486</v>
      </c>
      <c r="J42" s="107">
        <v>94.763917135171013</v>
      </c>
      <c r="K42" s="107">
        <v>94.977708142244339</v>
      </c>
      <c r="L42" s="107"/>
      <c r="M42" s="107"/>
      <c r="N42" s="107">
        <v>90.001358032226605</v>
      </c>
      <c r="O42" s="107"/>
      <c r="P42" s="107"/>
      <c r="Q42" s="207">
        <v>91.15</v>
      </c>
      <c r="S42" s="908" t="s">
        <v>309</v>
      </c>
      <c r="T42" s="908"/>
      <c r="U42" s="908"/>
      <c r="V42" s="908"/>
      <c r="W42" s="908"/>
      <c r="X42" s="908"/>
      <c r="Y42" s="908"/>
    </row>
    <row r="43" spans="1:25">
      <c r="A43" s="920" t="s">
        <v>190</v>
      </c>
      <c r="B43" s="540" t="s">
        <v>298</v>
      </c>
      <c r="C43" s="587"/>
      <c r="D43" s="107"/>
      <c r="E43" s="107">
        <v>73</v>
      </c>
      <c r="F43" s="107">
        <v>73</v>
      </c>
      <c r="G43" s="107">
        <v>70.3</v>
      </c>
      <c r="H43" s="107">
        <v>70.3</v>
      </c>
      <c r="I43" s="107">
        <v>77</v>
      </c>
      <c r="J43" s="107"/>
      <c r="K43" s="107"/>
      <c r="L43" s="107"/>
      <c r="M43" s="107"/>
      <c r="N43" s="107"/>
      <c r="O43" s="107">
        <v>79.5</v>
      </c>
      <c r="P43" s="107">
        <v>79.5</v>
      </c>
      <c r="Q43" s="207">
        <v>79.5</v>
      </c>
      <c r="S43" s="908"/>
      <c r="T43" s="908"/>
      <c r="U43" s="908"/>
      <c r="V43" s="908"/>
      <c r="W43" s="908"/>
      <c r="X43" s="908"/>
      <c r="Y43" s="908"/>
    </row>
    <row r="44" spans="1:25">
      <c r="A44" s="920"/>
      <c r="B44" s="540" t="s">
        <v>299</v>
      </c>
      <c r="C44" s="587"/>
      <c r="D44" s="107"/>
      <c r="E44" s="107">
        <v>83.4</v>
      </c>
      <c r="F44" s="107">
        <v>83.4</v>
      </c>
      <c r="G44" s="107">
        <v>82</v>
      </c>
      <c r="H44" s="107">
        <v>82</v>
      </c>
      <c r="I44" s="107">
        <v>83</v>
      </c>
      <c r="J44" s="107"/>
      <c r="K44" s="107"/>
      <c r="L44" s="107"/>
      <c r="M44" s="107"/>
      <c r="N44" s="107"/>
      <c r="O44" s="107">
        <v>86.8</v>
      </c>
      <c r="P44" s="107">
        <v>86.8</v>
      </c>
      <c r="Q44" s="207">
        <v>86.8</v>
      </c>
      <c r="S44" s="908"/>
      <c r="T44" s="908"/>
      <c r="U44" s="908"/>
      <c r="V44" s="908"/>
      <c r="W44" s="908"/>
      <c r="X44" s="908"/>
      <c r="Y44" s="908"/>
    </row>
    <row r="45" spans="1:25">
      <c r="A45" s="920"/>
      <c r="B45" s="540" t="s">
        <v>71</v>
      </c>
      <c r="C45" s="587"/>
      <c r="D45" s="107"/>
      <c r="E45" s="107">
        <v>78.099999999999994</v>
      </c>
      <c r="F45" s="107">
        <v>78.099999999999994</v>
      </c>
      <c r="G45" s="107">
        <v>75.8</v>
      </c>
      <c r="H45" s="107">
        <v>75.8</v>
      </c>
      <c r="I45" s="107"/>
      <c r="J45" s="107"/>
      <c r="K45" s="107"/>
      <c r="L45" s="107"/>
      <c r="M45" s="107"/>
      <c r="N45" s="107"/>
      <c r="O45" s="107">
        <v>83</v>
      </c>
      <c r="P45" s="107">
        <v>83</v>
      </c>
      <c r="Q45" s="207">
        <v>83</v>
      </c>
      <c r="S45" s="908"/>
      <c r="T45" s="908"/>
      <c r="U45" s="908"/>
      <c r="V45" s="908"/>
      <c r="W45" s="908"/>
      <c r="X45" s="908"/>
      <c r="Y45" s="908"/>
    </row>
    <row r="46" spans="1:25">
      <c r="A46" s="920" t="s">
        <v>182</v>
      </c>
      <c r="B46" s="540" t="s">
        <v>298</v>
      </c>
      <c r="C46" s="587">
        <v>61.74915</v>
      </c>
      <c r="D46" s="107"/>
      <c r="E46" s="107"/>
      <c r="F46" s="107"/>
      <c r="G46" s="107">
        <v>67.5</v>
      </c>
      <c r="H46" s="107">
        <v>55.955660000000002</v>
      </c>
      <c r="I46" s="107"/>
      <c r="J46" s="107"/>
      <c r="K46" s="107">
        <v>83.083439999999996</v>
      </c>
      <c r="L46" s="107"/>
      <c r="M46" s="107">
        <v>84.300003051757798</v>
      </c>
      <c r="N46" s="107"/>
      <c r="O46" s="107"/>
      <c r="P46" s="107"/>
      <c r="Q46" s="207">
        <v>64.400000000000006</v>
      </c>
    </row>
    <row r="47" spans="1:25">
      <c r="A47" s="920"/>
      <c r="B47" s="540" t="s">
        <v>299</v>
      </c>
      <c r="C47" s="587">
        <v>80.680859999999996</v>
      </c>
      <c r="D47" s="107"/>
      <c r="E47" s="107"/>
      <c r="F47" s="107"/>
      <c r="G47" s="107">
        <v>83</v>
      </c>
      <c r="H47" s="107">
        <v>70.892700000000005</v>
      </c>
      <c r="I47" s="107"/>
      <c r="J47" s="107"/>
      <c r="K47" s="107">
        <v>90.601179999999999</v>
      </c>
      <c r="L47" s="107"/>
      <c r="M47" s="107">
        <v>91</v>
      </c>
      <c r="N47" s="107"/>
      <c r="O47" s="107"/>
      <c r="P47" s="107"/>
      <c r="Q47" s="207">
        <v>80.599999999999994</v>
      </c>
      <c r="S47" s="136" t="s">
        <v>310</v>
      </c>
    </row>
    <row r="48" spans="1:25">
      <c r="A48" s="920"/>
      <c r="B48" s="540" t="s">
        <v>71</v>
      </c>
      <c r="C48" s="587">
        <v>71.211299999999994</v>
      </c>
      <c r="D48" s="107"/>
      <c r="E48" s="107"/>
      <c r="F48" s="107"/>
      <c r="G48" s="107">
        <v>75.25</v>
      </c>
      <c r="H48" s="107">
        <v>63.376609999999999</v>
      </c>
      <c r="I48" s="107"/>
      <c r="J48" s="107"/>
      <c r="K48" s="107">
        <v>86.747960000000006</v>
      </c>
      <c r="L48" s="107"/>
      <c r="M48" s="107">
        <v>87.5</v>
      </c>
      <c r="N48" s="107"/>
      <c r="O48" s="107"/>
      <c r="P48" s="107"/>
      <c r="Q48" s="207">
        <v>71.77</v>
      </c>
      <c r="S48" s="874" t="s">
        <v>311</v>
      </c>
      <c r="T48" s="874"/>
      <c r="U48" s="874"/>
      <c r="V48" s="874"/>
      <c r="W48" s="874"/>
      <c r="X48" s="874"/>
      <c r="Y48" s="874"/>
    </row>
    <row r="49" spans="1:25">
      <c r="A49" s="920" t="s">
        <v>183</v>
      </c>
      <c r="B49" s="540" t="s">
        <v>298</v>
      </c>
      <c r="C49" s="587">
        <v>89.886189999999999</v>
      </c>
      <c r="D49" s="107">
        <v>88.283829999999995</v>
      </c>
      <c r="E49" s="107">
        <v>95</v>
      </c>
      <c r="F49" s="107"/>
      <c r="G49" s="107">
        <v>98</v>
      </c>
      <c r="H49" s="107"/>
      <c r="I49" s="107"/>
      <c r="J49" s="107">
        <v>93</v>
      </c>
      <c r="K49" s="107"/>
      <c r="L49" s="107"/>
      <c r="M49" s="107"/>
      <c r="N49" s="107"/>
      <c r="O49" s="107">
        <v>92.3</v>
      </c>
      <c r="P49" s="107"/>
      <c r="Q49" s="207"/>
      <c r="S49" s="874"/>
      <c r="T49" s="874"/>
      <c r="U49" s="874"/>
      <c r="V49" s="874"/>
      <c r="W49" s="874"/>
      <c r="X49" s="874"/>
      <c r="Y49" s="874"/>
    </row>
    <row r="50" spans="1:25">
      <c r="A50" s="920"/>
      <c r="B50" s="540" t="s">
        <v>299</v>
      </c>
      <c r="C50" s="587">
        <v>94.704470000000001</v>
      </c>
      <c r="D50" s="107">
        <v>87.764809999999997</v>
      </c>
      <c r="E50" s="107">
        <v>97</v>
      </c>
      <c r="F50" s="107"/>
      <c r="G50" s="107">
        <v>97</v>
      </c>
      <c r="H50" s="107"/>
      <c r="I50" s="107"/>
      <c r="J50" s="107">
        <v>96</v>
      </c>
      <c r="K50" s="107"/>
      <c r="L50" s="107"/>
      <c r="M50" s="107"/>
      <c r="N50" s="107"/>
      <c r="O50" s="107">
        <v>95.1</v>
      </c>
      <c r="P50" s="107"/>
      <c r="Q50" s="207"/>
      <c r="S50" s="874"/>
      <c r="T50" s="874"/>
      <c r="U50" s="874"/>
      <c r="V50" s="874"/>
      <c r="W50" s="874"/>
      <c r="X50" s="874"/>
      <c r="Y50" s="874"/>
    </row>
    <row r="51" spans="1:25" ht="15" thickBot="1">
      <c r="A51" s="921"/>
      <c r="B51" s="541" t="s">
        <v>71</v>
      </c>
      <c r="C51" s="589">
        <v>92.235439999999997</v>
      </c>
      <c r="D51" s="208">
        <v>83.582710000000006</v>
      </c>
      <c r="E51" s="208">
        <v>96</v>
      </c>
      <c r="F51" s="208"/>
      <c r="G51" s="208">
        <v>98</v>
      </c>
      <c r="H51" s="208"/>
      <c r="I51" s="208"/>
      <c r="J51" s="208"/>
      <c r="K51" s="208"/>
      <c r="L51" s="208"/>
      <c r="M51" s="208"/>
      <c r="N51" s="208"/>
      <c r="O51" s="208">
        <v>93.6</v>
      </c>
      <c r="P51" s="208"/>
      <c r="Q51" s="209"/>
    </row>
    <row r="52" spans="1:25">
      <c r="A52" s="30"/>
      <c r="B52" s="24"/>
      <c r="C52" s="39"/>
      <c r="D52" s="41"/>
      <c r="E52" s="41"/>
      <c r="F52" s="24"/>
      <c r="G52" s="24"/>
      <c r="H52" s="24"/>
      <c r="I52" s="24"/>
      <c r="J52" s="24"/>
    </row>
  </sheetData>
  <mergeCells count="27">
    <mergeCell ref="S42:Y45"/>
    <mergeCell ref="A49:A51"/>
    <mergeCell ref="A22:A24"/>
    <mergeCell ref="S22:Y26"/>
    <mergeCell ref="A25:A27"/>
    <mergeCell ref="A28:A30"/>
    <mergeCell ref="A31:A33"/>
    <mergeCell ref="S48:Y50"/>
    <mergeCell ref="S27:Y28"/>
    <mergeCell ref="S29:Y30"/>
    <mergeCell ref="A34:A36"/>
    <mergeCell ref="A37:A39"/>
    <mergeCell ref="A40:A42"/>
    <mergeCell ref="A43:A45"/>
    <mergeCell ref="A46:A48"/>
    <mergeCell ref="S32:Y37"/>
    <mergeCell ref="S39:Y40"/>
    <mergeCell ref="A4:A6"/>
    <mergeCell ref="A7:A9"/>
    <mergeCell ref="S7:Y9"/>
    <mergeCell ref="A10:A12"/>
    <mergeCell ref="S10:Y13"/>
    <mergeCell ref="A13:A15"/>
    <mergeCell ref="S14:Y17"/>
    <mergeCell ref="A16:A18"/>
    <mergeCell ref="S18:Y21"/>
    <mergeCell ref="A19:A21"/>
  </mergeCells>
  <hyperlinks>
    <hyperlink ref="AA5" location="'TC1'!A1" display="Back to Content Page" xr:uid="{00000000-0004-0000-2000-000000000000}"/>
  </hyperlinks>
  <pageMargins left="0.7" right="0.7" top="0.75" bottom="0.75" header="0.3" footer="0.3"/>
  <pageSetup scale="65" orientation="landscape"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V67"/>
  <sheetViews>
    <sheetView zoomScaleNormal="100" workbookViewId="0">
      <pane xSplit="2" ySplit="3" topLeftCell="H4" activePane="bottomRight" state="frozen"/>
      <selection pane="topRight" activeCell="C1" sqref="C1"/>
      <selection pane="bottomLeft" activeCell="A4" sqref="A4"/>
      <selection pane="bottomRight" activeCell="T3" sqref="T3"/>
    </sheetView>
  </sheetViews>
  <sheetFormatPr defaultColWidth="9.21875" defaultRowHeight="14.4"/>
  <cols>
    <col min="1" max="1" width="33.77734375" customWidth="1"/>
    <col min="2" max="2" width="9" customWidth="1"/>
    <col min="3" max="17" width="7.77734375" customWidth="1"/>
  </cols>
  <sheetData>
    <row r="1" spans="1:22">
      <c r="A1" s="29" t="s">
        <v>312</v>
      </c>
      <c r="B1" s="24"/>
      <c r="C1" s="24"/>
      <c r="D1" s="24"/>
      <c r="E1" s="24"/>
      <c r="F1" s="24"/>
      <c r="G1" s="24"/>
      <c r="H1" s="24"/>
      <c r="I1" s="24"/>
      <c r="J1" s="24"/>
    </row>
    <row r="2" spans="1:22" ht="15" thickBot="1">
      <c r="A2" s="24"/>
      <c r="B2" s="24"/>
      <c r="C2" s="24"/>
      <c r="D2" s="24"/>
      <c r="E2" s="24"/>
      <c r="F2" s="24"/>
      <c r="G2" s="24"/>
      <c r="H2" s="24"/>
      <c r="I2" s="24"/>
      <c r="J2" s="24"/>
    </row>
    <row r="3" spans="1:22">
      <c r="A3" s="193" t="s">
        <v>187</v>
      </c>
      <c r="B3" s="473" t="s">
        <v>297</v>
      </c>
      <c r="C3" s="465">
        <v>2010</v>
      </c>
      <c r="D3" s="195">
        <v>2011</v>
      </c>
      <c r="E3" s="195">
        <v>2012</v>
      </c>
      <c r="F3" s="195">
        <v>2013</v>
      </c>
      <c r="G3" s="195">
        <v>2014</v>
      </c>
      <c r="H3" s="195">
        <v>2015</v>
      </c>
      <c r="I3" s="196">
        <v>2016</v>
      </c>
      <c r="J3" s="196">
        <v>2017</v>
      </c>
      <c r="K3" s="196">
        <v>2018</v>
      </c>
      <c r="L3" s="196">
        <v>2019</v>
      </c>
      <c r="M3" s="196">
        <v>2020</v>
      </c>
      <c r="N3" s="196">
        <v>2021</v>
      </c>
      <c r="O3" s="196">
        <v>2022</v>
      </c>
      <c r="P3" s="196">
        <v>2023</v>
      </c>
      <c r="Q3" s="197">
        <v>2024</v>
      </c>
      <c r="T3" s="856" t="s">
        <v>166</v>
      </c>
    </row>
    <row r="4" spans="1:22">
      <c r="A4" s="920" t="s">
        <v>167</v>
      </c>
      <c r="B4" s="540" t="s">
        <v>298</v>
      </c>
      <c r="C4" s="587"/>
      <c r="D4" s="107"/>
      <c r="E4" s="107"/>
      <c r="F4" s="107"/>
      <c r="G4" s="107">
        <v>70.585130000000007</v>
      </c>
      <c r="H4" s="107">
        <v>70</v>
      </c>
      <c r="I4" s="107">
        <v>67.3</v>
      </c>
      <c r="J4" s="107">
        <v>67.3</v>
      </c>
      <c r="K4" s="107"/>
      <c r="L4" s="107">
        <v>73.900000000000006</v>
      </c>
      <c r="M4" s="107"/>
      <c r="N4" s="107"/>
      <c r="O4" s="107">
        <v>80.699996948242202</v>
      </c>
      <c r="P4" s="107">
        <v>73.41</v>
      </c>
      <c r="Q4" s="207"/>
    </row>
    <row r="5" spans="1:22">
      <c r="A5" s="920"/>
      <c r="B5" s="540" t="s">
        <v>299</v>
      </c>
      <c r="C5" s="587"/>
      <c r="D5" s="107"/>
      <c r="E5" s="107"/>
      <c r="F5" s="107"/>
      <c r="G5" s="107">
        <v>84.862380000000002</v>
      </c>
      <c r="H5" s="107">
        <v>84.4</v>
      </c>
      <c r="I5" s="107">
        <v>84</v>
      </c>
      <c r="J5" s="107">
        <v>84</v>
      </c>
      <c r="K5" s="107"/>
      <c r="L5" s="107">
        <v>86.8</v>
      </c>
      <c r="M5" s="107"/>
      <c r="N5" s="107"/>
      <c r="O5" s="107">
        <v>85.900001525878906</v>
      </c>
      <c r="P5" s="107">
        <v>87.8</v>
      </c>
      <c r="Q5" s="207"/>
      <c r="S5" s="48"/>
    </row>
    <row r="6" spans="1:22">
      <c r="A6" s="920"/>
      <c r="B6" s="540" t="s">
        <v>71</v>
      </c>
      <c r="C6" s="587"/>
      <c r="D6" s="107"/>
      <c r="E6" s="107"/>
      <c r="F6" s="107"/>
      <c r="G6" s="107">
        <v>77.431129999999996</v>
      </c>
      <c r="H6" s="107">
        <v>76.900000000000006</v>
      </c>
      <c r="I6" s="107">
        <v>75.5</v>
      </c>
      <c r="J6" s="107">
        <v>75.5</v>
      </c>
      <c r="K6" s="107"/>
      <c r="L6" s="107">
        <v>79.8</v>
      </c>
      <c r="M6" s="107"/>
      <c r="N6" s="107"/>
      <c r="O6" s="107">
        <v>83.300003051757798</v>
      </c>
      <c r="P6" s="107">
        <v>80.7</v>
      </c>
      <c r="Q6" s="207"/>
      <c r="R6" s="28"/>
      <c r="S6" s="28"/>
      <c r="T6" s="28"/>
    </row>
    <row r="7" spans="1:22" ht="15" customHeight="1">
      <c r="A7" s="920" t="s">
        <v>168</v>
      </c>
      <c r="B7" s="540" t="s">
        <v>298</v>
      </c>
      <c r="C7" s="587"/>
      <c r="D7" s="107"/>
      <c r="E7" s="107"/>
      <c r="F7" s="107">
        <v>99.139539999999997</v>
      </c>
      <c r="G7" s="107">
        <v>99.4</v>
      </c>
      <c r="H7" s="107">
        <v>99.4</v>
      </c>
      <c r="I7" s="107">
        <v>99.4</v>
      </c>
      <c r="J7" s="107">
        <v>99.4</v>
      </c>
      <c r="K7" s="107">
        <v>99.4</v>
      </c>
      <c r="L7" s="107">
        <v>99.4</v>
      </c>
      <c r="M7" s="107"/>
      <c r="N7" s="107"/>
      <c r="O7" s="107"/>
      <c r="P7" s="107"/>
      <c r="Q7" s="207"/>
      <c r="R7" s="138"/>
      <c r="S7" s="138"/>
      <c r="T7" s="138"/>
      <c r="U7" s="138"/>
      <c r="V7" s="138"/>
    </row>
    <row r="8" spans="1:22">
      <c r="A8" s="920"/>
      <c r="B8" s="540" t="s">
        <v>299</v>
      </c>
      <c r="C8" s="587"/>
      <c r="D8" s="107"/>
      <c r="E8" s="107"/>
      <c r="F8" s="107">
        <v>95.754750000000001</v>
      </c>
      <c r="G8" s="107">
        <v>95.94</v>
      </c>
      <c r="H8" s="107">
        <v>95.94</v>
      </c>
      <c r="I8" s="107">
        <v>95.94</v>
      </c>
      <c r="J8" s="107">
        <v>95.94</v>
      </c>
      <c r="K8" s="107">
        <v>95.94</v>
      </c>
      <c r="L8" s="107">
        <v>95.94</v>
      </c>
      <c r="M8" s="107"/>
      <c r="N8" s="107"/>
      <c r="O8" s="107"/>
      <c r="P8" s="107"/>
      <c r="Q8" s="207"/>
      <c r="R8" s="138"/>
      <c r="S8" s="138"/>
      <c r="T8" s="138"/>
      <c r="U8" s="138"/>
      <c r="V8" s="138"/>
    </row>
    <row r="9" spans="1:22">
      <c r="A9" s="920"/>
      <c r="B9" s="540" t="s">
        <v>71</v>
      </c>
      <c r="C9" s="587"/>
      <c r="D9" s="107"/>
      <c r="E9" s="107"/>
      <c r="F9" s="107">
        <v>97.456289999999996</v>
      </c>
      <c r="G9" s="107">
        <v>97.7</v>
      </c>
      <c r="H9" s="107">
        <v>97.7</v>
      </c>
      <c r="I9" s="107">
        <v>97.7</v>
      </c>
      <c r="J9" s="107">
        <v>97.7</v>
      </c>
      <c r="K9" s="107">
        <v>97.7</v>
      </c>
      <c r="L9" s="107">
        <v>97.7</v>
      </c>
      <c r="M9" s="107"/>
      <c r="N9" s="107"/>
      <c r="O9" s="107"/>
      <c r="P9" s="107"/>
      <c r="Q9" s="207"/>
      <c r="R9" s="138"/>
      <c r="S9" s="138"/>
      <c r="T9" s="138"/>
      <c r="U9" s="138"/>
      <c r="V9" s="138"/>
    </row>
    <row r="10" spans="1:22" ht="15" customHeight="1">
      <c r="A10" s="920" t="s">
        <v>188</v>
      </c>
      <c r="B10" s="540" t="s">
        <v>298</v>
      </c>
      <c r="C10" s="587"/>
      <c r="D10" s="107"/>
      <c r="E10" s="107">
        <v>69.595219999999998</v>
      </c>
      <c r="F10" s="107"/>
      <c r="G10" s="107"/>
      <c r="H10" s="107"/>
      <c r="I10" s="107"/>
      <c r="J10" s="107"/>
      <c r="K10" s="107">
        <v>78.302359999999993</v>
      </c>
      <c r="L10" s="107"/>
      <c r="M10" s="107"/>
      <c r="N10" s="107"/>
      <c r="O10" s="107">
        <v>83.099998474121094</v>
      </c>
      <c r="P10" s="107"/>
      <c r="Q10" s="207"/>
      <c r="R10" s="138"/>
      <c r="S10" s="138"/>
      <c r="T10" s="138"/>
      <c r="U10" s="138"/>
      <c r="V10" s="138"/>
    </row>
    <row r="11" spans="1:22">
      <c r="A11" s="920"/>
      <c r="B11" s="540" t="s">
        <v>299</v>
      </c>
      <c r="C11" s="587"/>
      <c r="D11" s="107"/>
      <c r="E11" s="107">
        <v>73.810770000000005</v>
      </c>
      <c r="F11" s="107"/>
      <c r="G11" s="107"/>
      <c r="H11" s="107"/>
      <c r="I11" s="107"/>
      <c r="J11" s="107"/>
      <c r="K11" s="107">
        <v>78.239410000000007</v>
      </c>
      <c r="L11" s="107"/>
      <c r="M11" s="107"/>
      <c r="N11" s="107"/>
      <c r="O11" s="107">
        <v>80.949996948242202</v>
      </c>
      <c r="P11" s="107"/>
      <c r="Q11" s="207"/>
      <c r="R11" s="138"/>
      <c r="S11" s="138"/>
      <c r="T11" s="138"/>
      <c r="U11" s="138"/>
      <c r="V11" s="138"/>
    </row>
    <row r="12" spans="1:22">
      <c r="A12" s="920"/>
      <c r="B12" s="540" t="s">
        <v>71</v>
      </c>
      <c r="C12" s="587"/>
      <c r="D12" s="107"/>
      <c r="E12" s="107">
        <v>71.581270000000004</v>
      </c>
      <c r="F12" s="107"/>
      <c r="G12" s="107"/>
      <c r="H12" s="107"/>
      <c r="I12" s="107"/>
      <c r="J12" s="107"/>
      <c r="K12" s="107">
        <v>78.270390000000006</v>
      </c>
      <c r="L12" s="107"/>
      <c r="M12" s="107"/>
      <c r="N12" s="107"/>
      <c r="O12" s="107">
        <v>82.019996643066406</v>
      </c>
      <c r="P12" s="107"/>
      <c r="Q12" s="207"/>
      <c r="R12" s="138"/>
      <c r="S12" s="138"/>
      <c r="T12" s="138"/>
      <c r="U12" s="138"/>
      <c r="V12" s="138"/>
    </row>
    <row r="13" spans="1:22" ht="15" customHeight="1">
      <c r="A13" s="920" t="s">
        <v>189</v>
      </c>
      <c r="B13" s="540" t="s">
        <v>298</v>
      </c>
      <c r="C13" s="587"/>
      <c r="D13" s="107"/>
      <c r="E13" s="107">
        <v>76.658500000000004</v>
      </c>
      <c r="F13" s="107"/>
      <c r="G13" s="107"/>
      <c r="H13" s="107"/>
      <c r="I13" s="107">
        <v>79.714839999999995</v>
      </c>
      <c r="J13" s="107"/>
      <c r="K13" s="107"/>
      <c r="L13" s="107"/>
      <c r="M13" s="107"/>
      <c r="N13" s="107"/>
      <c r="O13" s="107">
        <v>85.410003662109403</v>
      </c>
      <c r="P13" s="107">
        <v>68.28</v>
      </c>
      <c r="Q13" s="207"/>
      <c r="R13" s="138"/>
      <c r="S13" s="138"/>
      <c r="T13" s="138"/>
      <c r="U13" s="138"/>
      <c r="V13" s="138"/>
    </row>
    <row r="14" spans="1:22" ht="15" customHeight="1">
      <c r="A14" s="920"/>
      <c r="B14" s="540" t="s">
        <v>299</v>
      </c>
      <c r="C14" s="587"/>
      <c r="D14" s="107"/>
      <c r="E14" s="107">
        <v>91.047560000000004</v>
      </c>
      <c r="F14" s="107"/>
      <c r="G14" s="107"/>
      <c r="H14" s="107"/>
      <c r="I14" s="107">
        <v>90.960970000000003</v>
      </c>
      <c r="J14" s="107"/>
      <c r="K14" s="107"/>
      <c r="L14" s="107"/>
      <c r="M14" s="107"/>
      <c r="N14" s="107"/>
      <c r="O14" s="107">
        <v>90.790000915527301</v>
      </c>
      <c r="P14" s="107">
        <v>87.8</v>
      </c>
      <c r="Q14" s="207"/>
      <c r="R14" s="138"/>
      <c r="S14" s="138"/>
      <c r="T14" s="138"/>
      <c r="U14" s="138"/>
      <c r="V14" s="138"/>
    </row>
    <row r="15" spans="1:22" ht="15" customHeight="1">
      <c r="A15" s="920"/>
      <c r="B15" s="540" t="s">
        <v>71</v>
      </c>
      <c r="C15" s="587"/>
      <c r="D15" s="107"/>
      <c r="E15" s="107">
        <v>83.597549999999998</v>
      </c>
      <c r="F15" s="107"/>
      <c r="G15" s="107"/>
      <c r="H15" s="107"/>
      <c r="I15" s="107">
        <v>84.989509999999996</v>
      </c>
      <c r="J15" s="107"/>
      <c r="K15" s="107"/>
      <c r="L15" s="107"/>
      <c r="M15" s="107"/>
      <c r="N15" s="107"/>
      <c r="O15" s="107">
        <v>88.099998474121094</v>
      </c>
      <c r="P15" s="107">
        <v>77.900000000000006</v>
      </c>
      <c r="Q15" s="207"/>
      <c r="R15" s="138"/>
      <c r="S15" s="138"/>
      <c r="T15" s="138"/>
      <c r="U15" s="138"/>
      <c r="V15" s="138"/>
    </row>
    <row r="16" spans="1:22">
      <c r="A16" s="920" t="s">
        <v>172</v>
      </c>
      <c r="B16" s="540" t="s">
        <v>298</v>
      </c>
      <c r="C16" s="587">
        <v>94.748490000000004</v>
      </c>
      <c r="D16" s="107"/>
      <c r="E16" s="107"/>
      <c r="F16" s="107"/>
      <c r="G16" s="107"/>
      <c r="H16" s="107"/>
      <c r="I16" s="107"/>
      <c r="J16" s="107"/>
      <c r="K16" s="107">
        <v>96.695250000000001</v>
      </c>
      <c r="L16" s="107"/>
      <c r="M16" s="107">
        <v>97.080001831054702</v>
      </c>
      <c r="N16" s="107"/>
      <c r="O16" s="107"/>
      <c r="P16" s="107"/>
      <c r="Q16" s="207"/>
      <c r="R16" s="138"/>
      <c r="S16" s="138"/>
      <c r="T16" s="138"/>
      <c r="U16" s="138"/>
      <c r="V16" s="138"/>
    </row>
    <row r="17" spans="1:22">
      <c r="A17" s="920"/>
      <c r="B17" s="540" t="s">
        <v>299</v>
      </c>
      <c r="C17" s="587">
        <v>92.187420000000003</v>
      </c>
      <c r="D17" s="107"/>
      <c r="E17" s="107"/>
      <c r="F17" s="107"/>
      <c r="G17" s="107"/>
      <c r="H17" s="107"/>
      <c r="I17" s="107"/>
      <c r="J17" s="107"/>
      <c r="K17" s="107">
        <v>94.297690000000003</v>
      </c>
      <c r="L17" s="107"/>
      <c r="M17" s="107">
        <v>94.760002136230497</v>
      </c>
      <c r="N17" s="107"/>
      <c r="O17" s="107"/>
      <c r="P17" s="107"/>
      <c r="Q17" s="207"/>
      <c r="R17" s="138"/>
      <c r="S17" s="28"/>
      <c r="T17" s="28"/>
    </row>
    <row r="18" spans="1:22" ht="15" customHeight="1">
      <c r="A18" s="920"/>
      <c r="B18" s="540" t="s">
        <v>71</v>
      </c>
      <c r="C18" s="587">
        <v>93.502300000000005</v>
      </c>
      <c r="D18" s="107"/>
      <c r="E18" s="107"/>
      <c r="F18" s="107"/>
      <c r="G18" s="107"/>
      <c r="H18" s="107"/>
      <c r="I18" s="107"/>
      <c r="J18" s="107"/>
      <c r="K18" s="107">
        <v>95.469369999999998</v>
      </c>
      <c r="L18" s="107"/>
      <c r="M18" s="107">
        <v>95.889999389648395</v>
      </c>
      <c r="N18" s="107"/>
      <c r="O18" s="107"/>
      <c r="P18" s="107"/>
      <c r="Q18" s="207"/>
      <c r="R18" s="138"/>
      <c r="S18" s="24"/>
      <c r="T18" s="24"/>
    </row>
    <row r="19" spans="1:22">
      <c r="A19" s="920" t="s">
        <v>173</v>
      </c>
      <c r="B19" s="540" t="s">
        <v>298</v>
      </c>
      <c r="C19" s="587"/>
      <c r="D19" s="107"/>
      <c r="E19" s="107"/>
      <c r="F19" s="107"/>
      <c r="G19" s="107">
        <v>93.969880000000003</v>
      </c>
      <c r="H19" s="107"/>
      <c r="I19" s="107"/>
      <c r="J19" s="107"/>
      <c r="K19" s="107"/>
      <c r="L19" s="107"/>
      <c r="M19" s="107"/>
      <c r="N19" s="107"/>
      <c r="O19" s="107">
        <v>95.589996337890597</v>
      </c>
      <c r="P19" s="107"/>
      <c r="Q19" s="207">
        <v>98.8</v>
      </c>
      <c r="R19" s="138"/>
      <c r="S19" s="28"/>
      <c r="T19" s="28"/>
    </row>
    <row r="20" spans="1:22" ht="15" customHeight="1">
      <c r="A20" s="920"/>
      <c r="B20" s="540" t="s">
        <v>299</v>
      </c>
      <c r="C20" s="587"/>
      <c r="D20" s="107"/>
      <c r="E20" s="107"/>
      <c r="F20" s="107"/>
      <c r="G20" s="107">
        <v>79.608040000000003</v>
      </c>
      <c r="H20" s="107"/>
      <c r="I20" s="107"/>
      <c r="J20" s="107"/>
      <c r="K20" s="107"/>
      <c r="L20" s="107"/>
      <c r="M20" s="107"/>
      <c r="N20" s="107"/>
      <c r="O20" s="107">
        <v>83.809997558593807</v>
      </c>
      <c r="P20" s="107"/>
      <c r="Q20" s="207">
        <v>94.3</v>
      </c>
      <c r="R20" s="138"/>
      <c r="S20" s="138"/>
      <c r="T20" s="138"/>
      <c r="U20" s="138"/>
      <c r="V20" s="138"/>
    </row>
    <row r="21" spans="1:22">
      <c r="A21" s="920"/>
      <c r="B21" s="540" t="s">
        <v>71</v>
      </c>
      <c r="C21" s="587"/>
      <c r="D21" s="107"/>
      <c r="E21" s="107"/>
      <c r="F21" s="107"/>
      <c r="G21" s="107">
        <v>86.632199999999997</v>
      </c>
      <c r="H21" s="107"/>
      <c r="I21" s="107"/>
      <c r="J21" s="107"/>
      <c r="K21" s="107"/>
      <c r="L21" s="107"/>
      <c r="M21" s="107"/>
      <c r="N21" s="107"/>
      <c r="O21" s="107">
        <v>89.730003356933594</v>
      </c>
      <c r="P21" s="107"/>
      <c r="Q21" s="207">
        <v>96.48</v>
      </c>
      <c r="R21" s="138"/>
      <c r="S21" s="138"/>
      <c r="T21" s="138"/>
      <c r="U21" s="138"/>
      <c r="V21" s="138"/>
    </row>
    <row r="22" spans="1:22" ht="15" customHeight="1">
      <c r="A22" s="920" t="s">
        <v>174</v>
      </c>
      <c r="B22" s="540" t="s">
        <v>298</v>
      </c>
      <c r="C22" s="587"/>
      <c r="D22" s="107"/>
      <c r="E22" s="107">
        <v>75.303849999999997</v>
      </c>
      <c r="F22" s="107"/>
      <c r="G22" s="107"/>
      <c r="H22" s="107"/>
      <c r="I22" s="107"/>
      <c r="J22" s="107"/>
      <c r="K22" s="107">
        <v>79.180000000000007</v>
      </c>
      <c r="L22" s="107"/>
      <c r="M22" s="107"/>
      <c r="N22" s="107">
        <v>83.040000915527301</v>
      </c>
      <c r="O22" s="107">
        <v>80.660003662109403</v>
      </c>
      <c r="P22" s="107"/>
      <c r="Q22" s="207"/>
      <c r="R22" s="138"/>
    </row>
    <row r="23" spans="1:22">
      <c r="A23" s="920"/>
      <c r="B23" s="540" t="s">
        <v>299</v>
      </c>
      <c r="C23" s="587"/>
      <c r="D23" s="107"/>
      <c r="E23" s="107">
        <v>78.412480000000002</v>
      </c>
      <c r="F23" s="107"/>
      <c r="G23" s="107"/>
      <c r="H23" s="107"/>
      <c r="I23" s="107"/>
      <c r="J23" s="107"/>
      <c r="K23" s="107">
        <v>80.56</v>
      </c>
      <c r="L23" s="107"/>
      <c r="M23" s="107"/>
      <c r="N23" s="107">
        <v>86.919998168945298</v>
      </c>
      <c r="O23" s="107">
        <v>80.809997558593807</v>
      </c>
      <c r="P23" s="107"/>
      <c r="Q23" s="207"/>
      <c r="R23" s="138"/>
    </row>
    <row r="24" spans="1:22">
      <c r="A24" s="920"/>
      <c r="B24" s="540" t="s">
        <v>71</v>
      </c>
      <c r="C24" s="587"/>
      <c r="D24" s="107"/>
      <c r="E24" s="107">
        <v>76.829160000000002</v>
      </c>
      <c r="F24" s="107"/>
      <c r="G24" s="107"/>
      <c r="H24" s="107"/>
      <c r="I24" s="107"/>
      <c r="J24" s="107"/>
      <c r="K24" s="107">
        <v>79.86</v>
      </c>
      <c r="L24" s="107"/>
      <c r="M24" s="107"/>
      <c r="N24" s="107">
        <v>84.430000305175795</v>
      </c>
      <c r="O24" s="107">
        <v>80.730003356933594</v>
      </c>
      <c r="P24" s="107"/>
      <c r="Q24" s="207"/>
      <c r="R24" s="138"/>
    </row>
    <row r="25" spans="1:22">
      <c r="A25" s="920" t="s">
        <v>175</v>
      </c>
      <c r="B25" s="540" t="s">
        <v>298</v>
      </c>
      <c r="C25" s="587">
        <v>69.981740000000002</v>
      </c>
      <c r="D25" s="107"/>
      <c r="E25" s="107"/>
      <c r="F25" s="107"/>
      <c r="G25" s="107">
        <v>73.332419999999999</v>
      </c>
      <c r="H25" s="107">
        <v>73.385800000000003</v>
      </c>
      <c r="I25" s="107"/>
      <c r="J25" s="107"/>
      <c r="K25" s="107"/>
      <c r="L25" s="107"/>
      <c r="M25" s="107">
        <v>62.910003662109403</v>
      </c>
      <c r="N25" s="107"/>
      <c r="O25" s="107">
        <v>79.830001831054702</v>
      </c>
      <c r="P25" s="107"/>
      <c r="Q25" s="207"/>
      <c r="R25" s="138"/>
    </row>
    <row r="26" spans="1:22">
      <c r="A26" s="920"/>
      <c r="B26" s="540" t="s">
        <v>299</v>
      </c>
      <c r="C26" s="587">
        <v>74.26925</v>
      </c>
      <c r="D26" s="107"/>
      <c r="E26" s="107"/>
      <c r="F26" s="107"/>
      <c r="G26" s="107">
        <v>78.784660000000002</v>
      </c>
      <c r="H26" s="107">
        <v>72.491720000000001</v>
      </c>
      <c r="I26" s="107"/>
      <c r="J26" s="107"/>
      <c r="K26" s="107"/>
      <c r="L26" s="107"/>
      <c r="M26" s="107">
        <v>35.810001373291001</v>
      </c>
      <c r="N26" s="107"/>
      <c r="O26" s="107">
        <v>73.660003662109403</v>
      </c>
      <c r="P26" s="107"/>
      <c r="Q26" s="207"/>
      <c r="R26" s="138"/>
    </row>
    <row r="27" spans="1:22">
      <c r="A27" s="920"/>
      <c r="B27" s="540" t="s">
        <v>71</v>
      </c>
      <c r="C27" s="587">
        <v>72.139560000000003</v>
      </c>
      <c r="D27" s="107"/>
      <c r="E27" s="107"/>
      <c r="F27" s="107"/>
      <c r="G27" s="107">
        <v>76.081909999999993</v>
      </c>
      <c r="H27" s="107">
        <v>72.935609999999997</v>
      </c>
      <c r="I27" s="107"/>
      <c r="J27" s="107"/>
      <c r="K27" s="107"/>
      <c r="L27" s="107"/>
      <c r="M27" s="107">
        <v>49.7299995422363</v>
      </c>
      <c r="N27" s="107"/>
      <c r="O27" s="107">
        <v>76.790000915527301</v>
      </c>
      <c r="P27" s="107"/>
      <c r="Q27" s="207"/>
      <c r="R27" s="138"/>
    </row>
    <row r="28" spans="1:22">
      <c r="A28" s="920" t="s">
        <v>176</v>
      </c>
      <c r="B28" s="540" t="s">
        <v>298</v>
      </c>
      <c r="C28" s="587"/>
      <c r="D28" s="107">
        <v>98.575919999999996</v>
      </c>
      <c r="E28" s="107"/>
      <c r="F28" s="107"/>
      <c r="G28" s="107"/>
      <c r="H28" s="107"/>
      <c r="I28" s="107"/>
      <c r="J28" s="107"/>
      <c r="K28" s="107">
        <v>99.35342</v>
      </c>
      <c r="L28" s="107"/>
      <c r="M28" s="107"/>
      <c r="N28" s="107"/>
      <c r="O28" s="107">
        <v>99.1</v>
      </c>
      <c r="P28" s="107"/>
      <c r="Q28" s="207"/>
    </row>
    <row r="29" spans="1:22">
      <c r="A29" s="920"/>
      <c r="B29" s="540" t="s">
        <v>299</v>
      </c>
      <c r="C29" s="587"/>
      <c r="D29" s="107">
        <v>97.689149999999998</v>
      </c>
      <c r="E29" s="107"/>
      <c r="F29" s="107"/>
      <c r="G29" s="107"/>
      <c r="H29" s="107"/>
      <c r="I29" s="107"/>
      <c r="J29" s="107"/>
      <c r="K29" s="107">
        <v>98.737979999999993</v>
      </c>
      <c r="L29" s="107"/>
      <c r="M29" s="107"/>
      <c r="N29" s="107"/>
      <c r="O29" s="107">
        <v>98.5</v>
      </c>
      <c r="P29" s="107"/>
      <c r="Q29" s="207"/>
    </row>
    <row r="30" spans="1:22">
      <c r="A30" s="920"/>
      <c r="B30" s="540" t="s">
        <v>71</v>
      </c>
      <c r="C30" s="587"/>
      <c r="D30" s="107">
        <v>98.130350000000007</v>
      </c>
      <c r="E30" s="107"/>
      <c r="F30" s="107"/>
      <c r="G30" s="107"/>
      <c r="H30" s="107"/>
      <c r="I30" s="107"/>
      <c r="J30" s="107"/>
      <c r="K30" s="107">
        <v>99.042029999999997</v>
      </c>
      <c r="L30" s="107"/>
      <c r="M30" s="107"/>
      <c r="N30" s="107"/>
      <c r="O30" s="107">
        <v>98.8</v>
      </c>
      <c r="P30" s="107"/>
      <c r="Q30" s="207"/>
    </row>
    <row r="31" spans="1:22">
      <c r="A31" s="920" t="s">
        <v>177</v>
      </c>
      <c r="B31" s="540" t="s">
        <v>298</v>
      </c>
      <c r="C31" s="587"/>
      <c r="D31" s="107"/>
      <c r="E31" s="107"/>
      <c r="F31" s="107"/>
      <c r="G31" s="107">
        <v>62.666989999999998</v>
      </c>
      <c r="H31" s="107">
        <v>62.666989999999998</v>
      </c>
      <c r="I31" s="107"/>
      <c r="J31" s="107">
        <v>65.8</v>
      </c>
      <c r="K31" s="107"/>
      <c r="L31" s="107"/>
      <c r="M31" s="107">
        <v>64.511581420898395</v>
      </c>
      <c r="N31" s="107"/>
      <c r="O31" s="107">
        <v>65.348453833978198</v>
      </c>
      <c r="P31" s="107"/>
      <c r="Q31" s="207"/>
      <c r="R31" s="138"/>
    </row>
    <row r="32" spans="1:22">
      <c r="A32" s="920"/>
      <c r="B32" s="540" t="s">
        <v>299</v>
      </c>
      <c r="C32" s="587"/>
      <c r="D32" s="107"/>
      <c r="E32" s="107"/>
      <c r="F32" s="107"/>
      <c r="G32" s="107">
        <v>79.067059999999998</v>
      </c>
      <c r="H32" s="107">
        <v>79.067059999999998</v>
      </c>
      <c r="I32" s="107"/>
      <c r="J32" s="107">
        <v>77.5</v>
      </c>
      <c r="K32" s="107"/>
      <c r="L32" s="107"/>
      <c r="M32" s="107">
        <v>76.458297729492202</v>
      </c>
      <c r="N32" s="107"/>
      <c r="O32" s="107">
        <v>78.212547309417829</v>
      </c>
      <c r="P32" s="107"/>
      <c r="Q32" s="207"/>
      <c r="R32" s="138"/>
    </row>
    <row r="33" spans="1:18">
      <c r="A33" s="920"/>
      <c r="B33" s="540" t="s">
        <v>71</v>
      </c>
      <c r="C33" s="587"/>
      <c r="D33" s="107"/>
      <c r="E33" s="107"/>
      <c r="F33" s="107"/>
      <c r="G33" s="107">
        <v>70.525099999999995</v>
      </c>
      <c r="H33" s="107">
        <v>70.525099999999995</v>
      </c>
      <c r="I33" s="107"/>
      <c r="J33" s="107">
        <v>71.2</v>
      </c>
      <c r="K33" s="107"/>
      <c r="L33" s="107"/>
      <c r="M33" s="107">
        <v>70.075607299804702</v>
      </c>
      <c r="N33" s="107"/>
      <c r="O33" s="107">
        <v>71.3</v>
      </c>
      <c r="P33" s="107"/>
      <c r="Q33" s="207"/>
      <c r="R33" s="138"/>
    </row>
    <row r="34" spans="1:18">
      <c r="A34" s="920" t="s">
        <v>178</v>
      </c>
      <c r="B34" s="540" t="s">
        <v>298</v>
      </c>
      <c r="C34" s="587"/>
      <c r="D34" s="107">
        <v>95.346320000000006</v>
      </c>
      <c r="E34" s="107"/>
      <c r="F34" s="107"/>
      <c r="G34" s="107"/>
      <c r="H34" s="107"/>
      <c r="I34" s="107"/>
      <c r="J34" s="107"/>
      <c r="K34" s="107">
        <v>96.198440000000005</v>
      </c>
      <c r="L34" s="107"/>
      <c r="M34" s="107"/>
      <c r="N34" s="107">
        <v>96.620002746582003</v>
      </c>
      <c r="O34" s="107"/>
      <c r="P34" s="107">
        <v>93.48</v>
      </c>
      <c r="Q34" s="207"/>
    </row>
    <row r="35" spans="1:18">
      <c r="A35" s="920"/>
      <c r="B35" s="540" t="s">
        <v>299</v>
      </c>
      <c r="C35" s="587"/>
      <c r="D35" s="107">
        <v>93.458519999999993</v>
      </c>
      <c r="E35" s="107"/>
      <c r="F35" s="107"/>
      <c r="G35" s="107"/>
      <c r="H35" s="107"/>
      <c r="I35" s="107"/>
      <c r="J35" s="107"/>
      <c r="K35" s="107">
        <v>94.109369999999998</v>
      </c>
      <c r="L35" s="107"/>
      <c r="M35" s="107"/>
      <c r="N35" s="107">
        <v>94.459999084472699</v>
      </c>
      <c r="O35" s="107"/>
      <c r="P35" s="107">
        <v>90.8</v>
      </c>
      <c r="Q35" s="207"/>
    </row>
    <row r="36" spans="1:18">
      <c r="A36" s="920"/>
      <c r="B36" s="540" t="s">
        <v>71</v>
      </c>
      <c r="C36" s="587"/>
      <c r="D36" s="107">
        <v>94.419439999999994</v>
      </c>
      <c r="E36" s="107"/>
      <c r="F36" s="107"/>
      <c r="G36" s="107"/>
      <c r="H36" s="107"/>
      <c r="I36" s="107"/>
      <c r="J36" s="107"/>
      <c r="K36" s="107">
        <v>95.164900000000003</v>
      </c>
      <c r="L36" s="107"/>
      <c r="M36" s="107"/>
      <c r="N36" s="107">
        <v>95.550003051757798</v>
      </c>
      <c r="O36" s="107"/>
      <c r="P36" s="107">
        <v>92.13</v>
      </c>
      <c r="Q36" s="207"/>
    </row>
    <row r="37" spans="1:18">
      <c r="A37" s="920" t="s">
        <v>179</v>
      </c>
      <c r="B37" s="540" t="s">
        <v>298</v>
      </c>
      <c r="C37" s="587">
        <v>99.383080000000007</v>
      </c>
      <c r="D37" s="107"/>
      <c r="E37" s="107"/>
      <c r="F37" s="107"/>
      <c r="G37" s="107"/>
      <c r="H37" s="107"/>
      <c r="I37" s="107"/>
      <c r="J37" s="107"/>
      <c r="K37" s="107">
        <v>99.6</v>
      </c>
      <c r="L37" s="107"/>
      <c r="M37" s="107">
        <v>99.599998474121094</v>
      </c>
      <c r="N37" s="107"/>
      <c r="O37" s="107"/>
      <c r="P37" s="107"/>
      <c r="Q37" s="207"/>
    </row>
    <row r="38" spans="1:18">
      <c r="A38" s="920"/>
      <c r="B38" s="540" t="s">
        <v>299</v>
      </c>
      <c r="C38" s="587">
        <v>98.58672</v>
      </c>
      <c r="D38" s="107"/>
      <c r="E38" s="107"/>
      <c r="F38" s="107"/>
      <c r="G38" s="107"/>
      <c r="H38" s="107"/>
      <c r="I38" s="107"/>
      <c r="J38" s="107"/>
      <c r="K38" s="107">
        <v>98.56</v>
      </c>
      <c r="L38" s="107"/>
      <c r="M38" s="107">
        <v>98.5</v>
      </c>
      <c r="N38" s="107"/>
      <c r="O38" s="107"/>
      <c r="P38" s="107"/>
      <c r="Q38" s="207"/>
    </row>
    <row r="39" spans="1:18">
      <c r="A39" s="920"/>
      <c r="B39" s="540" t="s">
        <v>71</v>
      </c>
      <c r="C39" s="587">
        <v>98.971339999999998</v>
      </c>
      <c r="D39" s="107"/>
      <c r="E39" s="107"/>
      <c r="F39" s="107"/>
      <c r="G39" s="107"/>
      <c r="H39" s="107"/>
      <c r="I39" s="107"/>
      <c r="J39" s="107"/>
      <c r="K39" s="107">
        <v>99.07</v>
      </c>
      <c r="L39" s="107"/>
      <c r="M39" s="107">
        <v>99.099998474121094</v>
      </c>
      <c r="N39" s="107"/>
      <c r="O39" s="107"/>
      <c r="P39" s="107"/>
      <c r="Q39" s="207"/>
    </row>
    <row r="40" spans="1:18">
      <c r="A40" s="920" t="s">
        <v>180</v>
      </c>
      <c r="B40" s="540" t="s">
        <v>298</v>
      </c>
      <c r="C40" s="587">
        <v>98.90137</v>
      </c>
      <c r="D40" s="107">
        <v>99.152140000000003</v>
      </c>
      <c r="E40" s="107">
        <v>99.270709999999994</v>
      </c>
      <c r="F40" s="107"/>
      <c r="G40" s="107">
        <v>99.084370000000007</v>
      </c>
      <c r="H40" s="107">
        <v>99.229039999999998</v>
      </c>
      <c r="I40" s="107"/>
      <c r="J40" s="107">
        <v>96.875889999999998</v>
      </c>
      <c r="K40" s="107"/>
      <c r="L40" s="107">
        <v>98.829566955566406</v>
      </c>
      <c r="M40" s="107"/>
      <c r="N40" s="107">
        <v>97.475227355957003</v>
      </c>
      <c r="O40" s="107"/>
      <c r="P40" s="107"/>
      <c r="Q40" s="207">
        <v>98</v>
      </c>
    </row>
    <row r="41" spans="1:18">
      <c r="A41" s="920"/>
      <c r="B41" s="540" t="s">
        <v>299</v>
      </c>
      <c r="C41" s="587">
        <v>98.388720000000006</v>
      </c>
      <c r="D41" s="107">
        <v>98.430639999999997</v>
      </c>
      <c r="E41" s="107">
        <v>98.496549999999999</v>
      </c>
      <c r="F41" s="107"/>
      <c r="G41" s="107">
        <v>98.681719999999999</v>
      </c>
      <c r="H41" s="107">
        <v>98.68459</v>
      </c>
      <c r="I41" s="107"/>
      <c r="J41" s="107">
        <v>93.75609</v>
      </c>
      <c r="K41" s="107"/>
      <c r="L41" s="107">
        <v>97.986236572265597</v>
      </c>
      <c r="M41" s="107"/>
      <c r="N41" s="107">
        <v>95.913032531738295</v>
      </c>
      <c r="O41" s="107"/>
      <c r="P41" s="107"/>
      <c r="Q41" s="207">
        <v>96.34</v>
      </c>
    </row>
    <row r="42" spans="1:18">
      <c r="A42" s="920"/>
      <c r="B42" s="540" t="s">
        <v>71</v>
      </c>
      <c r="C42" s="587">
        <v>98.644130000000004</v>
      </c>
      <c r="D42" s="107">
        <v>98.789659999999998</v>
      </c>
      <c r="E42" s="107">
        <v>98.882040000000003</v>
      </c>
      <c r="F42" s="107"/>
      <c r="G42" s="107">
        <v>98.882279999999994</v>
      </c>
      <c r="H42" s="107">
        <v>98.955780000000004</v>
      </c>
      <c r="I42" s="107"/>
      <c r="J42" s="107">
        <v>95.323819999999998</v>
      </c>
      <c r="K42" s="107"/>
      <c r="L42" s="107">
        <v>98.409530639648395</v>
      </c>
      <c r="M42" s="107"/>
      <c r="N42" s="107">
        <v>96.6959228515625</v>
      </c>
      <c r="O42" s="107"/>
      <c r="P42" s="107"/>
      <c r="Q42" s="207">
        <v>97.17</v>
      </c>
    </row>
    <row r="43" spans="1:18">
      <c r="A43" s="920" t="s">
        <v>190</v>
      </c>
      <c r="B43" s="540" t="s">
        <v>298</v>
      </c>
      <c r="C43" s="587">
        <v>72.771000000000001</v>
      </c>
      <c r="D43" s="107"/>
      <c r="E43" s="107">
        <v>84.848020000000005</v>
      </c>
      <c r="F43" s="107"/>
      <c r="G43" s="107"/>
      <c r="H43" s="107">
        <v>84.640799999999999</v>
      </c>
      <c r="I43" s="107">
        <v>84</v>
      </c>
      <c r="J43" s="107"/>
      <c r="K43" s="107"/>
      <c r="L43" s="107"/>
      <c r="M43" s="107"/>
      <c r="N43" s="107"/>
      <c r="O43" s="107">
        <v>88.2</v>
      </c>
      <c r="P43" s="107">
        <v>88.2</v>
      </c>
      <c r="Q43" s="207">
        <v>88.2</v>
      </c>
    </row>
    <row r="44" spans="1:18">
      <c r="A44" s="920"/>
      <c r="B44" s="540" t="s">
        <v>299</v>
      </c>
      <c r="C44" s="587">
        <v>76.491140000000001</v>
      </c>
      <c r="D44" s="107"/>
      <c r="E44" s="107">
        <v>87.174499999999995</v>
      </c>
      <c r="F44" s="107"/>
      <c r="G44" s="107"/>
      <c r="H44" s="107">
        <v>87.013099999999994</v>
      </c>
      <c r="I44" s="107">
        <v>82</v>
      </c>
      <c r="J44" s="107"/>
      <c r="K44" s="107"/>
      <c r="L44" s="107"/>
      <c r="M44" s="107"/>
      <c r="N44" s="107"/>
      <c r="O44" s="107">
        <v>88.4</v>
      </c>
      <c r="P44" s="107">
        <v>88.4</v>
      </c>
      <c r="Q44" s="207">
        <v>88.4</v>
      </c>
    </row>
    <row r="45" spans="1:18">
      <c r="A45" s="920"/>
      <c r="B45" s="540" t="s">
        <v>71</v>
      </c>
      <c r="C45" s="587">
        <v>74.560519999999997</v>
      </c>
      <c r="D45" s="107"/>
      <c r="E45" s="107">
        <v>85.94</v>
      </c>
      <c r="F45" s="107"/>
      <c r="G45" s="107"/>
      <c r="H45" s="107">
        <v>85.755139999999997</v>
      </c>
      <c r="I45" s="107" t="s">
        <v>170</v>
      </c>
      <c r="J45" s="107"/>
      <c r="K45" s="107"/>
      <c r="L45" s="107"/>
      <c r="M45" s="107"/>
      <c r="N45" s="107"/>
      <c r="O45" s="107">
        <v>88.3</v>
      </c>
      <c r="P45" s="107">
        <v>88.3</v>
      </c>
      <c r="Q45" s="207">
        <v>88.3</v>
      </c>
    </row>
    <row r="46" spans="1:18">
      <c r="A46" s="920" t="s">
        <v>182</v>
      </c>
      <c r="B46" s="540" t="s">
        <v>298</v>
      </c>
      <c r="C46" s="587">
        <v>86.509450000000001</v>
      </c>
      <c r="D46" s="107"/>
      <c r="E46" s="107"/>
      <c r="F46" s="107"/>
      <c r="G46" s="107"/>
      <c r="H46" s="107"/>
      <c r="I46" s="107"/>
      <c r="J46" s="107"/>
      <c r="K46" s="107">
        <v>91.628190000000004</v>
      </c>
      <c r="L46" s="107"/>
      <c r="M46" s="107">
        <v>92.800003051757798</v>
      </c>
      <c r="N46" s="107"/>
      <c r="O46" s="107"/>
      <c r="P46" s="107"/>
      <c r="Q46" s="207">
        <v>76</v>
      </c>
    </row>
    <row r="47" spans="1:18">
      <c r="A47" s="920"/>
      <c r="B47" s="540" t="s">
        <v>299</v>
      </c>
      <c r="C47" s="587">
        <v>91.195629999999994</v>
      </c>
      <c r="D47" s="107"/>
      <c r="E47" s="107"/>
      <c r="F47" s="107"/>
      <c r="G47" s="107"/>
      <c r="H47" s="107"/>
      <c r="I47" s="107"/>
      <c r="J47" s="107"/>
      <c r="K47" s="107">
        <v>92.559640000000002</v>
      </c>
      <c r="L47" s="107"/>
      <c r="M47" s="107">
        <v>93.5</v>
      </c>
      <c r="N47" s="107"/>
      <c r="O47" s="107"/>
      <c r="P47" s="107"/>
      <c r="Q47" s="207">
        <v>79.31</v>
      </c>
    </row>
    <row r="48" spans="1:18">
      <c r="A48" s="920"/>
      <c r="B48" s="540" t="s">
        <v>71</v>
      </c>
      <c r="C48" s="587">
        <v>88.714560000000006</v>
      </c>
      <c r="D48" s="107"/>
      <c r="E48" s="107"/>
      <c r="F48" s="107"/>
      <c r="G48" s="107"/>
      <c r="H48" s="107"/>
      <c r="I48" s="107"/>
      <c r="J48" s="107"/>
      <c r="K48" s="107">
        <v>92.091570000000004</v>
      </c>
      <c r="L48" s="107"/>
      <c r="M48" s="107">
        <v>93.199996948242202</v>
      </c>
      <c r="N48" s="107"/>
      <c r="O48" s="107"/>
      <c r="P48" s="107"/>
      <c r="Q48" s="207">
        <v>77.650000000000006</v>
      </c>
    </row>
    <row r="49" spans="1:17">
      <c r="A49" s="920" t="s">
        <v>183</v>
      </c>
      <c r="B49" s="540" t="s">
        <v>298</v>
      </c>
      <c r="C49" s="587"/>
      <c r="D49" s="107">
        <v>92.124560000000002</v>
      </c>
      <c r="E49" s="107"/>
      <c r="F49" s="107"/>
      <c r="G49" s="107">
        <v>93.18835</v>
      </c>
      <c r="H49" s="107"/>
      <c r="I49" s="107"/>
      <c r="J49" s="107"/>
      <c r="K49" s="107"/>
      <c r="L49" s="107">
        <v>88.849998474121094</v>
      </c>
      <c r="M49" s="107"/>
      <c r="N49" s="107"/>
      <c r="O49" s="107">
        <v>94.699996948242202</v>
      </c>
      <c r="P49" s="107"/>
      <c r="Q49" s="207"/>
    </row>
    <row r="50" spans="1:17">
      <c r="A50" s="920"/>
      <c r="B50" s="540" t="s">
        <v>299</v>
      </c>
      <c r="C50" s="587"/>
      <c r="D50" s="107">
        <v>89.590580000000003</v>
      </c>
      <c r="E50" s="107"/>
      <c r="F50" s="107"/>
      <c r="G50" s="107">
        <v>87.591859999999997</v>
      </c>
      <c r="H50" s="107"/>
      <c r="I50" s="107"/>
      <c r="J50" s="107"/>
      <c r="K50" s="107"/>
      <c r="L50" s="107">
        <v>78.3699951171875</v>
      </c>
      <c r="M50" s="107"/>
      <c r="N50" s="107"/>
      <c r="O50" s="107">
        <v>86.75</v>
      </c>
      <c r="P50" s="107"/>
      <c r="Q50" s="207"/>
    </row>
    <row r="51" spans="1:17" ht="15" thickBot="1">
      <c r="A51" s="921"/>
      <c r="B51" s="541" t="s">
        <v>71</v>
      </c>
      <c r="C51" s="589"/>
      <c r="D51" s="208">
        <v>90.930700000000002</v>
      </c>
      <c r="E51" s="208"/>
      <c r="F51" s="208"/>
      <c r="G51" s="208">
        <v>90.428120000000007</v>
      </c>
      <c r="H51" s="208"/>
      <c r="I51" s="208"/>
      <c r="J51" s="208"/>
      <c r="K51" s="208"/>
      <c r="L51" s="208">
        <v>83.720001220703097</v>
      </c>
      <c r="M51" s="208"/>
      <c r="N51" s="208"/>
      <c r="O51" s="208">
        <v>90.860000610351605</v>
      </c>
      <c r="P51" s="208"/>
      <c r="Q51" s="209"/>
    </row>
    <row r="52" spans="1:17">
      <c r="A52" s="145" t="s">
        <v>185</v>
      </c>
      <c r="B52" s="24"/>
      <c r="C52" s="28"/>
      <c r="D52" s="28"/>
      <c r="E52" s="28"/>
      <c r="F52" s="28"/>
      <c r="G52" s="28"/>
      <c r="H52" s="24"/>
      <c r="I52" s="24"/>
      <c r="J52" s="24"/>
    </row>
    <row r="53" spans="1:17" ht="15" customHeight="1">
      <c r="A53" s="874" t="s">
        <v>313</v>
      </c>
      <c r="B53" s="874"/>
      <c r="C53" s="874"/>
      <c r="D53" s="874"/>
      <c r="E53" s="874"/>
      <c r="F53" s="874"/>
      <c r="G53" s="874"/>
      <c r="H53" s="874"/>
      <c r="I53" s="874"/>
      <c r="J53" s="874"/>
      <c r="K53" s="874"/>
      <c r="L53" s="874"/>
    </row>
    <row r="54" spans="1:17">
      <c r="A54" s="138"/>
      <c r="B54" s="138"/>
      <c r="C54" s="138"/>
      <c r="D54" s="138"/>
      <c r="E54" s="138"/>
      <c r="F54" s="138"/>
      <c r="G54" s="138"/>
    </row>
    <row r="55" spans="1:17">
      <c r="A55" s="908" t="s">
        <v>314</v>
      </c>
      <c r="B55" s="908"/>
      <c r="C55" s="908"/>
      <c r="D55" s="908"/>
      <c r="E55" s="908"/>
      <c r="F55" s="908"/>
      <c r="G55" s="908"/>
    </row>
    <row r="56" spans="1:17">
      <c r="A56" s="908"/>
      <c r="B56" s="908"/>
      <c r="C56" s="908"/>
      <c r="D56" s="908"/>
      <c r="E56" s="908"/>
      <c r="F56" s="908"/>
      <c r="G56" s="908"/>
    </row>
    <row r="57" spans="1:17">
      <c r="A57" s="908"/>
      <c r="B57" s="908"/>
      <c r="C57" s="908"/>
      <c r="D57" s="908"/>
      <c r="E57" s="908"/>
      <c r="F57" s="908"/>
      <c r="G57" s="908"/>
    </row>
    <row r="58" spans="1:17">
      <c r="A58" s="908"/>
      <c r="B58" s="908"/>
      <c r="C58" s="908"/>
      <c r="D58" s="908"/>
      <c r="E58" s="908"/>
      <c r="F58" s="908"/>
      <c r="G58" s="908"/>
    </row>
    <row r="59" spans="1:17">
      <c r="A59" s="908"/>
      <c r="B59" s="908"/>
      <c r="C59" s="908"/>
      <c r="D59" s="908"/>
      <c r="E59" s="908"/>
      <c r="F59" s="908"/>
      <c r="G59" s="908"/>
    </row>
    <row r="60" spans="1:17">
      <c r="A60" s="908"/>
      <c r="B60" s="908"/>
      <c r="C60" s="908"/>
      <c r="D60" s="908"/>
      <c r="E60" s="908"/>
      <c r="F60" s="908"/>
      <c r="G60" s="908"/>
    </row>
    <row r="61" spans="1:17" ht="14.55" customHeight="1">
      <c r="A61" s="908" t="s">
        <v>308</v>
      </c>
      <c r="B61" s="908"/>
      <c r="C61" s="908"/>
      <c r="D61" s="908"/>
      <c r="E61" s="908"/>
      <c r="F61" s="908"/>
      <c r="G61" s="908"/>
    </row>
    <row r="62" spans="1:17" ht="14.55" customHeight="1">
      <c r="A62" s="908"/>
      <c r="B62" s="908"/>
      <c r="C62" s="908"/>
      <c r="D62" s="908"/>
      <c r="E62" s="908"/>
      <c r="F62" s="908"/>
      <c r="G62" s="908"/>
    </row>
    <row r="63" spans="1:17">
      <c r="A63" s="221"/>
      <c r="B63" s="221"/>
      <c r="C63" s="221"/>
      <c r="D63" s="221"/>
      <c r="E63" s="221"/>
      <c r="F63" s="221"/>
      <c r="G63" s="221"/>
    </row>
    <row r="64" spans="1:17">
      <c r="A64" s="221"/>
      <c r="B64" s="221"/>
      <c r="C64" s="221"/>
      <c r="D64" s="221"/>
      <c r="E64" s="221"/>
      <c r="F64" s="221"/>
      <c r="G64" s="221"/>
    </row>
    <row r="65" spans="1:7">
      <c r="A65" s="221"/>
      <c r="B65" s="221"/>
      <c r="C65" s="221"/>
      <c r="D65" s="221"/>
      <c r="E65" s="221"/>
      <c r="F65" s="221"/>
      <c r="G65" s="221"/>
    </row>
    <row r="66" spans="1:7">
      <c r="A66" s="221"/>
      <c r="B66" s="221"/>
      <c r="C66" s="221"/>
      <c r="D66" s="221"/>
      <c r="E66" s="221"/>
      <c r="F66" s="221"/>
      <c r="G66" s="221"/>
    </row>
    <row r="67" spans="1:7">
      <c r="A67" s="221"/>
      <c r="B67" s="221"/>
      <c r="C67" s="221"/>
      <c r="D67" s="221"/>
      <c r="E67" s="221"/>
      <c r="F67" s="221"/>
      <c r="G67" s="221"/>
    </row>
  </sheetData>
  <mergeCells count="19">
    <mergeCell ref="A34:A36"/>
    <mergeCell ref="A55:G60"/>
    <mergeCell ref="A40:A42"/>
    <mergeCell ref="A43:A45"/>
    <mergeCell ref="A19:A21"/>
    <mergeCell ref="A22:A24"/>
    <mergeCell ref="A25:A27"/>
    <mergeCell ref="A28:A30"/>
    <mergeCell ref="A31:A33"/>
    <mergeCell ref="A4:A6"/>
    <mergeCell ref="A7:A9"/>
    <mergeCell ref="A10:A12"/>
    <mergeCell ref="A13:A15"/>
    <mergeCell ref="A16:A18"/>
    <mergeCell ref="A46:A48"/>
    <mergeCell ref="A49:A51"/>
    <mergeCell ref="A53:L53"/>
    <mergeCell ref="A61:G62"/>
    <mergeCell ref="A37:A39"/>
  </mergeCells>
  <hyperlinks>
    <hyperlink ref="T3" location="'TC1'!A1" display="Back to Content Page" xr:uid="{7BF7E588-8E4A-4B42-B347-6105771D4427}"/>
  </hyperlinks>
  <pageMargins left="0.7" right="0.7" top="0.75" bottom="0.75" header="0.3" footer="0.3"/>
  <pageSetup scale="64" orientation="landscape"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V55"/>
  <sheetViews>
    <sheetView workbookViewId="0">
      <pane xSplit="2" ySplit="3" topLeftCell="L4" activePane="bottomRight" state="frozen"/>
      <selection pane="topRight" activeCell="C1" sqref="C1"/>
      <selection pane="bottomLeft" activeCell="A4" sqref="A4"/>
      <selection pane="bottomRight" activeCell="U3" sqref="U3"/>
    </sheetView>
  </sheetViews>
  <sheetFormatPr defaultColWidth="9.21875" defaultRowHeight="14.4"/>
  <cols>
    <col min="1" max="1" width="33.77734375" customWidth="1"/>
    <col min="2" max="2" width="41.21875" customWidth="1"/>
    <col min="3" max="18" width="8.77734375" customWidth="1"/>
  </cols>
  <sheetData>
    <row r="1" spans="1:22">
      <c r="A1" s="29" t="s">
        <v>315</v>
      </c>
      <c r="B1" s="24"/>
      <c r="C1" s="24"/>
      <c r="D1" s="24"/>
      <c r="E1" s="24"/>
      <c r="F1" s="24"/>
      <c r="G1" s="24"/>
      <c r="H1" s="24"/>
      <c r="I1" s="24"/>
      <c r="J1" s="24"/>
    </row>
    <row r="2" spans="1:22" ht="15" thickBot="1">
      <c r="A2" s="24"/>
      <c r="B2" s="24"/>
      <c r="C2" s="24"/>
      <c r="D2" s="24"/>
      <c r="E2" s="24"/>
      <c r="F2" s="24"/>
      <c r="G2" s="24"/>
      <c r="H2" s="24"/>
      <c r="I2" s="24"/>
      <c r="J2" s="24"/>
    </row>
    <row r="3" spans="1:22">
      <c r="A3" s="193" t="s">
        <v>187</v>
      </c>
      <c r="B3" s="473" t="s">
        <v>297</v>
      </c>
      <c r="C3" s="465">
        <v>2009</v>
      </c>
      <c r="D3" s="195">
        <v>2010</v>
      </c>
      <c r="E3" s="195">
        <v>2011</v>
      </c>
      <c r="F3" s="195">
        <v>2012</v>
      </c>
      <c r="G3" s="195">
        <v>2013</v>
      </c>
      <c r="H3" s="195">
        <v>2014</v>
      </c>
      <c r="I3" s="195">
        <v>2015</v>
      </c>
      <c r="J3" s="196">
        <v>2016</v>
      </c>
      <c r="K3" s="196">
        <v>2017</v>
      </c>
      <c r="L3" s="196">
        <v>2018</v>
      </c>
      <c r="M3" s="196">
        <v>2019</v>
      </c>
      <c r="N3" s="196">
        <v>2020</v>
      </c>
      <c r="O3" s="196">
        <v>2021</v>
      </c>
      <c r="P3" s="196">
        <v>2022</v>
      </c>
      <c r="Q3" s="196">
        <v>2023</v>
      </c>
      <c r="R3" s="197">
        <v>2024</v>
      </c>
      <c r="U3" s="856" t="s">
        <v>166</v>
      </c>
    </row>
    <row r="4" spans="1:22">
      <c r="A4" s="922" t="s">
        <v>167</v>
      </c>
      <c r="B4" s="681" t="s">
        <v>316</v>
      </c>
      <c r="C4" s="683"/>
      <c r="D4" s="210"/>
      <c r="E4" s="210"/>
      <c r="F4" s="210"/>
      <c r="G4" s="210"/>
      <c r="H4" s="210"/>
      <c r="I4" s="210"/>
      <c r="J4" s="210"/>
      <c r="K4" s="210"/>
      <c r="L4" s="210"/>
      <c r="M4" s="210"/>
      <c r="N4" s="210"/>
      <c r="O4" s="210"/>
      <c r="P4" s="210"/>
      <c r="Q4" s="210"/>
      <c r="R4" s="211"/>
    </row>
    <row r="5" spans="1:22">
      <c r="A5" s="923"/>
      <c r="B5" s="682" t="s">
        <v>317</v>
      </c>
      <c r="C5" s="683"/>
      <c r="D5" s="210"/>
      <c r="E5" s="210"/>
      <c r="F5" s="210">
        <v>5</v>
      </c>
      <c r="G5" s="210">
        <v>5</v>
      </c>
      <c r="H5" s="210">
        <v>5</v>
      </c>
      <c r="I5" s="210">
        <v>5</v>
      </c>
      <c r="J5" s="210"/>
      <c r="K5" s="443">
        <v>4</v>
      </c>
      <c r="L5" s="443">
        <v>4</v>
      </c>
      <c r="M5" s="443">
        <v>4</v>
      </c>
      <c r="N5" s="443">
        <v>4</v>
      </c>
      <c r="O5" s="443">
        <v>4</v>
      </c>
      <c r="P5" s="443">
        <v>4</v>
      </c>
      <c r="Q5" s="443">
        <v>4</v>
      </c>
      <c r="R5" s="444">
        <v>4</v>
      </c>
      <c r="S5" s="48"/>
    </row>
    <row r="6" spans="1:22">
      <c r="A6" s="923"/>
      <c r="B6" s="682" t="s">
        <v>318</v>
      </c>
      <c r="C6" s="683">
        <v>6</v>
      </c>
      <c r="D6" s="210">
        <v>6</v>
      </c>
      <c r="E6" s="210">
        <v>6</v>
      </c>
      <c r="F6" s="210">
        <v>6</v>
      </c>
      <c r="G6" s="210">
        <v>6</v>
      </c>
      <c r="H6" s="210">
        <v>6</v>
      </c>
      <c r="I6" s="210">
        <v>6</v>
      </c>
      <c r="J6" s="210">
        <v>6</v>
      </c>
      <c r="K6" s="443">
        <v>6</v>
      </c>
      <c r="L6" s="443">
        <v>6</v>
      </c>
      <c r="M6" s="443">
        <v>6</v>
      </c>
      <c r="N6" s="443">
        <v>6</v>
      </c>
      <c r="O6" s="443">
        <v>6</v>
      </c>
      <c r="P6" s="443">
        <v>6</v>
      </c>
      <c r="Q6" s="443">
        <v>6</v>
      </c>
      <c r="R6" s="444">
        <v>6</v>
      </c>
      <c r="S6" s="28"/>
      <c r="T6" s="28"/>
    </row>
    <row r="7" spans="1:22" ht="20.25" customHeight="1">
      <c r="A7" s="923"/>
      <c r="B7" s="682" t="s">
        <v>319</v>
      </c>
      <c r="C7" s="683">
        <v>12</v>
      </c>
      <c r="D7" s="210">
        <v>12</v>
      </c>
      <c r="E7" s="210">
        <v>12</v>
      </c>
      <c r="F7" s="210">
        <v>12</v>
      </c>
      <c r="G7" s="210">
        <v>12</v>
      </c>
      <c r="H7" s="210">
        <v>12</v>
      </c>
      <c r="I7" s="210">
        <v>12</v>
      </c>
      <c r="J7" s="210">
        <v>12</v>
      </c>
      <c r="K7" s="443">
        <v>12</v>
      </c>
      <c r="L7" s="443">
        <v>12</v>
      </c>
      <c r="M7" s="443">
        <v>12</v>
      </c>
      <c r="N7" s="443">
        <v>12</v>
      </c>
      <c r="O7" s="443">
        <v>12</v>
      </c>
      <c r="P7" s="443">
        <v>12</v>
      </c>
      <c r="Q7" s="443">
        <v>12</v>
      </c>
      <c r="R7" s="444">
        <v>12</v>
      </c>
      <c r="S7" s="138"/>
      <c r="T7" s="138"/>
      <c r="U7" s="138"/>
      <c r="V7" s="138"/>
    </row>
    <row r="8" spans="1:22">
      <c r="A8" s="923"/>
      <c r="B8" s="682" t="s">
        <v>320</v>
      </c>
      <c r="C8" s="683">
        <v>15</v>
      </c>
      <c r="D8" s="210">
        <v>15</v>
      </c>
      <c r="E8" s="210">
        <v>15</v>
      </c>
      <c r="F8" s="210">
        <v>15</v>
      </c>
      <c r="G8" s="210">
        <v>15</v>
      </c>
      <c r="H8" s="210">
        <v>15</v>
      </c>
      <c r="I8" s="210">
        <v>15</v>
      </c>
      <c r="J8" s="210">
        <v>15</v>
      </c>
      <c r="K8" s="443">
        <v>15</v>
      </c>
      <c r="L8" s="443">
        <v>15</v>
      </c>
      <c r="M8" s="443">
        <v>15</v>
      </c>
      <c r="N8" s="443">
        <v>15</v>
      </c>
      <c r="O8" s="443">
        <v>15</v>
      </c>
      <c r="P8" s="443">
        <v>15</v>
      </c>
      <c r="Q8" s="443">
        <v>15</v>
      </c>
      <c r="R8" s="444">
        <v>15</v>
      </c>
      <c r="S8" s="138"/>
      <c r="T8" s="138"/>
      <c r="U8" s="138"/>
      <c r="V8" s="138"/>
    </row>
    <row r="9" spans="1:22">
      <c r="A9" s="923"/>
      <c r="B9" s="681" t="s">
        <v>321</v>
      </c>
      <c r="C9" s="683"/>
      <c r="D9" s="210"/>
      <c r="E9" s="210"/>
      <c r="F9" s="210"/>
      <c r="G9" s="210"/>
      <c r="H9" s="210"/>
      <c r="I9" s="210"/>
      <c r="J9" s="210"/>
      <c r="K9" s="210"/>
      <c r="L9" s="210"/>
      <c r="M9" s="210"/>
      <c r="N9" s="210"/>
      <c r="O9" s="210"/>
      <c r="P9" s="210"/>
      <c r="Q9" s="210"/>
      <c r="R9" s="211"/>
      <c r="S9" s="138"/>
      <c r="T9" s="138"/>
      <c r="U9" s="138"/>
      <c r="V9" s="138"/>
    </row>
    <row r="10" spans="1:22" ht="21" customHeight="1">
      <c r="A10" s="923"/>
      <c r="B10" s="682" t="s">
        <v>317</v>
      </c>
      <c r="C10" s="683">
        <v>4</v>
      </c>
      <c r="D10" s="210">
        <v>4</v>
      </c>
      <c r="E10" s="210">
        <v>4</v>
      </c>
      <c r="F10" s="210">
        <v>1</v>
      </c>
      <c r="G10" s="210">
        <v>1</v>
      </c>
      <c r="H10" s="210">
        <v>1</v>
      </c>
      <c r="I10" s="210">
        <v>1</v>
      </c>
      <c r="J10" s="443">
        <v>2</v>
      </c>
      <c r="K10" s="443">
        <v>2</v>
      </c>
      <c r="L10" s="443">
        <v>2</v>
      </c>
      <c r="M10" s="443">
        <v>2</v>
      </c>
      <c r="N10" s="443">
        <v>2</v>
      </c>
      <c r="O10" s="443">
        <v>2</v>
      </c>
      <c r="P10" s="443">
        <v>2</v>
      </c>
      <c r="Q10" s="443">
        <v>2</v>
      </c>
      <c r="R10" s="444">
        <v>2</v>
      </c>
      <c r="S10" s="138"/>
      <c r="T10" s="138"/>
      <c r="U10" s="138"/>
      <c r="V10" s="138"/>
    </row>
    <row r="11" spans="1:22">
      <c r="A11" s="923"/>
      <c r="B11" s="682" t="s">
        <v>318</v>
      </c>
      <c r="C11" s="683">
        <v>6</v>
      </c>
      <c r="D11" s="210">
        <v>6</v>
      </c>
      <c r="E11" s="210">
        <v>6</v>
      </c>
      <c r="F11" s="210">
        <v>6</v>
      </c>
      <c r="G11" s="210">
        <v>6</v>
      </c>
      <c r="H11" s="210">
        <v>6</v>
      </c>
      <c r="I11" s="210">
        <v>6</v>
      </c>
      <c r="J11" s="443">
        <v>6</v>
      </c>
      <c r="K11" s="443">
        <v>6</v>
      </c>
      <c r="L11" s="443">
        <v>6</v>
      </c>
      <c r="M11" s="443">
        <v>6</v>
      </c>
      <c r="N11" s="443">
        <v>6</v>
      </c>
      <c r="O11" s="443">
        <v>6</v>
      </c>
      <c r="P11" s="443">
        <v>6</v>
      </c>
      <c r="Q11" s="443">
        <v>6</v>
      </c>
      <c r="R11" s="444">
        <v>6</v>
      </c>
      <c r="S11" s="138"/>
      <c r="T11" s="138"/>
      <c r="U11" s="138"/>
      <c r="V11" s="138"/>
    </row>
    <row r="12" spans="1:22">
      <c r="A12" s="923"/>
      <c r="B12" s="682" t="s">
        <v>319</v>
      </c>
      <c r="C12" s="683">
        <v>3</v>
      </c>
      <c r="D12" s="210">
        <v>3</v>
      </c>
      <c r="E12" s="210">
        <v>3</v>
      </c>
      <c r="F12" s="210">
        <v>3</v>
      </c>
      <c r="G12" s="210">
        <v>3</v>
      </c>
      <c r="H12" s="210">
        <v>3</v>
      </c>
      <c r="I12" s="210">
        <v>3</v>
      </c>
      <c r="J12" s="443">
        <v>3</v>
      </c>
      <c r="K12" s="443">
        <v>3</v>
      </c>
      <c r="L12" s="443">
        <v>3</v>
      </c>
      <c r="M12" s="443">
        <v>3</v>
      </c>
      <c r="N12" s="443">
        <v>3</v>
      </c>
      <c r="O12" s="443">
        <v>3</v>
      </c>
      <c r="P12" s="443">
        <v>3</v>
      </c>
      <c r="Q12" s="443">
        <v>3</v>
      </c>
      <c r="R12" s="444">
        <v>3</v>
      </c>
      <c r="S12" s="138"/>
      <c r="T12" s="138"/>
      <c r="U12" s="138"/>
      <c r="V12" s="138"/>
    </row>
    <row r="13" spans="1:22" ht="21" customHeight="1">
      <c r="A13" s="923"/>
      <c r="B13" s="682" t="s">
        <v>320</v>
      </c>
      <c r="C13" s="683">
        <v>3</v>
      </c>
      <c r="D13" s="210">
        <v>3</v>
      </c>
      <c r="E13" s="210">
        <v>3</v>
      </c>
      <c r="F13" s="210">
        <v>3</v>
      </c>
      <c r="G13" s="210">
        <v>3</v>
      </c>
      <c r="H13" s="210">
        <v>3</v>
      </c>
      <c r="I13" s="210">
        <v>3</v>
      </c>
      <c r="J13" s="443">
        <v>3</v>
      </c>
      <c r="K13" s="443">
        <v>3</v>
      </c>
      <c r="L13" s="443">
        <v>3</v>
      </c>
      <c r="M13" s="443">
        <v>3</v>
      </c>
      <c r="N13" s="443">
        <v>3</v>
      </c>
      <c r="O13" s="443">
        <v>3</v>
      </c>
      <c r="P13" s="443">
        <v>3</v>
      </c>
      <c r="Q13" s="443">
        <v>3</v>
      </c>
      <c r="R13" s="444">
        <v>3</v>
      </c>
      <c r="S13" s="138"/>
      <c r="T13" s="138"/>
      <c r="U13" s="138"/>
      <c r="V13" s="138"/>
    </row>
    <row r="14" spans="1:22" ht="15" customHeight="1">
      <c r="A14" s="924"/>
      <c r="B14" s="681" t="s">
        <v>322</v>
      </c>
      <c r="C14" s="683">
        <v>6</v>
      </c>
      <c r="D14" s="210">
        <v>6</v>
      </c>
      <c r="E14" s="210">
        <v>6</v>
      </c>
      <c r="F14" s="210">
        <v>6</v>
      </c>
      <c r="G14" s="210">
        <v>6</v>
      </c>
      <c r="H14" s="210">
        <v>6</v>
      </c>
      <c r="I14" s="210">
        <v>6</v>
      </c>
      <c r="J14" s="443">
        <v>6</v>
      </c>
      <c r="K14" s="443">
        <v>6</v>
      </c>
      <c r="L14" s="443">
        <v>6</v>
      </c>
      <c r="M14" s="443">
        <v>6</v>
      </c>
      <c r="N14" s="443">
        <v>6</v>
      </c>
      <c r="O14" s="443">
        <v>6</v>
      </c>
      <c r="P14" s="443">
        <v>6</v>
      </c>
      <c r="Q14" s="443">
        <v>6</v>
      </c>
      <c r="R14" s="444">
        <v>6</v>
      </c>
      <c r="S14" s="138"/>
      <c r="T14" s="138"/>
      <c r="U14" s="138"/>
      <c r="V14" s="138"/>
    </row>
    <row r="15" spans="1:22">
      <c r="A15" s="922" t="s">
        <v>168</v>
      </c>
      <c r="B15" s="681" t="s">
        <v>316</v>
      </c>
      <c r="C15" s="683"/>
      <c r="D15" s="210"/>
      <c r="E15" s="210"/>
      <c r="F15" s="210"/>
      <c r="G15" s="210"/>
      <c r="H15" s="210"/>
      <c r="I15" s="210"/>
      <c r="J15" s="210"/>
      <c r="K15" s="210"/>
      <c r="L15" s="210"/>
      <c r="M15" s="210"/>
      <c r="N15" s="210"/>
      <c r="O15" s="210"/>
      <c r="P15" s="210"/>
      <c r="Q15" s="210"/>
      <c r="R15" s="211"/>
      <c r="S15" s="138"/>
      <c r="T15" s="138"/>
      <c r="U15" s="138"/>
      <c r="V15" s="138"/>
    </row>
    <row r="16" spans="1:22">
      <c r="A16" s="923"/>
      <c r="B16" s="682" t="s">
        <v>317</v>
      </c>
      <c r="C16" s="683">
        <v>3</v>
      </c>
      <c r="D16" s="210">
        <v>3</v>
      </c>
      <c r="E16" s="210">
        <v>3</v>
      </c>
      <c r="F16" s="210">
        <v>3</v>
      </c>
      <c r="G16" s="210">
        <v>3</v>
      </c>
      <c r="H16" s="210">
        <v>3</v>
      </c>
      <c r="I16" s="210">
        <v>3</v>
      </c>
      <c r="J16" s="210">
        <v>3</v>
      </c>
      <c r="K16" s="443">
        <v>3</v>
      </c>
      <c r="L16" s="443">
        <v>3</v>
      </c>
      <c r="M16" s="443">
        <v>3</v>
      </c>
      <c r="N16" s="443">
        <v>3</v>
      </c>
      <c r="O16" s="443">
        <v>3</v>
      </c>
      <c r="P16" s="443">
        <v>3</v>
      </c>
      <c r="Q16" s="443">
        <v>3</v>
      </c>
      <c r="R16" s="444">
        <v>3</v>
      </c>
      <c r="S16" s="28"/>
      <c r="T16" s="28"/>
    </row>
    <row r="17" spans="1:22" ht="15" customHeight="1">
      <c r="A17" s="923"/>
      <c r="B17" s="682" t="s">
        <v>318</v>
      </c>
      <c r="C17" s="683">
        <v>6</v>
      </c>
      <c r="D17" s="210">
        <v>6</v>
      </c>
      <c r="E17" s="210">
        <v>6</v>
      </c>
      <c r="F17" s="210">
        <v>6</v>
      </c>
      <c r="G17" s="210">
        <v>6</v>
      </c>
      <c r="H17" s="210">
        <v>6</v>
      </c>
      <c r="I17" s="210">
        <v>6</v>
      </c>
      <c r="J17" s="210">
        <v>6</v>
      </c>
      <c r="K17" s="443">
        <v>6</v>
      </c>
      <c r="L17" s="443">
        <v>6</v>
      </c>
      <c r="M17" s="443">
        <v>6</v>
      </c>
      <c r="N17" s="443">
        <v>6</v>
      </c>
      <c r="O17" s="443">
        <v>6</v>
      </c>
      <c r="P17" s="443">
        <v>6</v>
      </c>
      <c r="Q17" s="443">
        <v>6</v>
      </c>
      <c r="R17" s="444">
        <v>6</v>
      </c>
      <c r="S17" s="24"/>
      <c r="T17" s="24"/>
    </row>
    <row r="18" spans="1:22">
      <c r="A18" s="923"/>
      <c r="B18" s="682" t="s">
        <v>319</v>
      </c>
      <c r="C18" s="683">
        <v>13</v>
      </c>
      <c r="D18" s="210">
        <v>13</v>
      </c>
      <c r="E18" s="210">
        <v>13</v>
      </c>
      <c r="F18" s="210">
        <v>13</v>
      </c>
      <c r="G18" s="210">
        <v>13</v>
      </c>
      <c r="H18" s="210">
        <v>13</v>
      </c>
      <c r="I18" s="210">
        <v>13</v>
      </c>
      <c r="J18" s="210">
        <v>13</v>
      </c>
      <c r="K18" s="443">
        <v>13</v>
      </c>
      <c r="L18" s="443">
        <v>13</v>
      </c>
      <c r="M18" s="443">
        <v>13</v>
      </c>
      <c r="N18" s="443">
        <v>13</v>
      </c>
      <c r="O18" s="443">
        <v>13</v>
      </c>
      <c r="P18" s="443">
        <v>13</v>
      </c>
      <c r="Q18" s="443">
        <v>13</v>
      </c>
      <c r="R18" s="444">
        <v>13</v>
      </c>
      <c r="S18" s="28"/>
      <c r="T18" s="28"/>
    </row>
    <row r="19" spans="1:22" ht="15" customHeight="1">
      <c r="A19" s="923"/>
      <c r="B19" s="682" t="s">
        <v>320</v>
      </c>
      <c r="C19" s="683">
        <v>16</v>
      </c>
      <c r="D19" s="210">
        <v>16</v>
      </c>
      <c r="E19" s="210">
        <v>16</v>
      </c>
      <c r="F19" s="210">
        <v>16</v>
      </c>
      <c r="G19" s="210">
        <v>16</v>
      </c>
      <c r="H19" s="210">
        <v>16</v>
      </c>
      <c r="I19" s="210">
        <v>16</v>
      </c>
      <c r="J19" s="210">
        <v>16</v>
      </c>
      <c r="K19" s="443">
        <v>16</v>
      </c>
      <c r="L19" s="443">
        <v>16</v>
      </c>
      <c r="M19" s="443">
        <v>16</v>
      </c>
      <c r="N19" s="443">
        <v>16</v>
      </c>
      <c r="O19" s="443">
        <v>16</v>
      </c>
      <c r="P19" s="443">
        <v>16</v>
      </c>
      <c r="Q19" s="443">
        <v>16</v>
      </c>
      <c r="R19" s="444">
        <v>16</v>
      </c>
      <c r="S19" s="138"/>
      <c r="T19" s="138"/>
      <c r="U19" s="138"/>
      <c r="V19" s="138"/>
    </row>
    <row r="20" spans="1:22">
      <c r="A20" s="923"/>
      <c r="B20" s="681" t="s">
        <v>321</v>
      </c>
      <c r="C20" s="683"/>
      <c r="D20" s="210"/>
      <c r="E20" s="210"/>
      <c r="F20" s="210"/>
      <c r="G20" s="210"/>
      <c r="H20" s="210"/>
      <c r="I20" s="210"/>
      <c r="J20" s="210"/>
      <c r="K20" s="210"/>
      <c r="L20" s="210"/>
      <c r="M20" s="210"/>
      <c r="N20" s="210"/>
      <c r="O20" s="210"/>
      <c r="P20" s="210"/>
      <c r="Q20" s="210"/>
      <c r="R20" s="211"/>
      <c r="S20" s="138"/>
      <c r="T20" s="138"/>
      <c r="U20" s="138"/>
      <c r="V20" s="138"/>
    </row>
    <row r="21" spans="1:22">
      <c r="A21" s="923"/>
      <c r="B21" s="682" t="s">
        <v>317</v>
      </c>
      <c r="C21" s="683">
        <v>3</v>
      </c>
      <c r="D21" s="210">
        <v>3</v>
      </c>
      <c r="E21" s="210">
        <v>3</v>
      </c>
      <c r="F21" s="210">
        <v>3</v>
      </c>
      <c r="G21" s="210">
        <v>3</v>
      </c>
      <c r="H21" s="210">
        <v>3</v>
      </c>
      <c r="I21" s="210">
        <v>3</v>
      </c>
      <c r="J21" s="210">
        <v>3</v>
      </c>
      <c r="K21" s="443">
        <v>3</v>
      </c>
      <c r="L21" s="443">
        <v>3</v>
      </c>
      <c r="M21" s="443">
        <v>3</v>
      </c>
      <c r="N21" s="443">
        <v>3</v>
      </c>
      <c r="O21" s="443">
        <v>3</v>
      </c>
      <c r="P21" s="443">
        <v>3</v>
      </c>
      <c r="Q21" s="443">
        <v>3</v>
      </c>
      <c r="R21" s="444">
        <v>3</v>
      </c>
    </row>
    <row r="22" spans="1:22">
      <c r="A22" s="923"/>
      <c r="B22" s="682" t="s">
        <v>318</v>
      </c>
      <c r="C22" s="683">
        <v>7</v>
      </c>
      <c r="D22" s="210">
        <v>7</v>
      </c>
      <c r="E22" s="210">
        <v>7</v>
      </c>
      <c r="F22" s="210">
        <v>7</v>
      </c>
      <c r="G22" s="210">
        <v>7</v>
      </c>
      <c r="H22" s="210">
        <v>7</v>
      </c>
      <c r="I22" s="210">
        <v>7</v>
      </c>
      <c r="J22" s="210">
        <v>7</v>
      </c>
      <c r="K22" s="443">
        <v>7</v>
      </c>
      <c r="L22" s="443">
        <v>7</v>
      </c>
      <c r="M22" s="443">
        <v>7</v>
      </c>
      <c r="N22" s="443">
        <v>7</v>
      </c>
      <c r="O22" s="443">
        <v>7</v>
      </c>
      <c r="P22" s="443">
        <v>7</v>
      </c>
      <c r="Q22" s="443">
        <v>7</v>
      </c>
      <c r="R22" s="444">
        <v>7</v>
      </c>
    </row>
    <row r="23" spans="1:22">
      <c r="A23" s="923"/>
      <c r="B23" s="682" t="s">
        <v>319</v>
      </c>
      <c r="C23" s="683">
        <v>3</v>
      </c>
      <c r="D23" s="210">
        <v>3</v>
      </c>
      <c r="E23" s="210">
        <v>3</v>
      </c>
      <c r="F23" s="210">
        <v>3</v>
      </c>
      <c r="G23" s="210">
        <v>3</v>
      </c>
      <c r="H23" s="210">
        <v>3</v>
      </c>
      <c r="I23" s="210">
        <v>3</v>
      </c>
      <c r="J23" s="210">
        <v>3</v>
      </c>
      <c r="K23" s="443">
        <v>3</v>
      </c>
      <c r="L23" s="443">
        <v>3</v>
      </c>
      <c r="M23" s="443">
        <v>3</v>
      </c>
      <c r="N23" s="443">
        <v>3</v>
      </c>
      <c r="O23" s="443">
        <v>3</v>
      </c>
      <c r="P23" s="443">
        <v>3</v>
      </c>
      <c r="Q23" s="443">
        <v>3</v>
      </c>
      <c r="R23" s="444">
        <v>3</v>
      </c>
    </row>
    <row r="24" spans="1:22">
      <c r="A24" s="923"/>
      <c r="B24" s="682" t="s">
        <v>320</v>
      </c>
      <c r="C24" s="683">
        <v>2</v>
      </c>
      <c r="D24" s="210">
        <v>2</v>
      </c>
      <c r="E24" s="210">
        <v>2</v>
      </c>
      <c r="F24" s="210">
        <v>2</v>
      </c>
      <c r="G24" s="210">
        <v>2</v>
      </c>
      <c r="H24" s="210">
        <v>2</v>
      </c>
      <c r="I24" s="210">
        <v>2</v>
      </c>
      <c r="J24" s="210">
        <v>2</v>
      </c>
      <c r="K24" s="443">
        <v>2</v>
      </c>
      <c r="L24" s="443">
        <v>2</v>
      </c>
      <c r="M24" s="443">
        <v>2</v>
      </c>
      <c r="N24" s="443">
        <v>2</v>
      </c>
      <c r="O24" s="443">
        <v>2</v>
      </c>
      <c r="P24" s="443">
        <v>2</v>
      </c>
      <c r="Q24" s="443">
        <v>2</v>
      </c>
      <c r="R24" s="444">
        <v>2</v>
      </c>
    </row>
    <row r="25" spans="1:22">
      <c r="A25" s="924"/>
      <c r="B25" s="681" t="s">
        <v>322</v>
      </c>
      <c r="C25" s="683"/>
      <c r="D25" s="210"/>
      <c r="E25" s="210"/>
      <c r="F25" s="210"/>
      <c r="G25" s="210"/>
      <c r="H25" s="210"/>
      <c r="I25" s="210"/>
      <c r="J25" s="210"/>
      <c r="K25" s="210"/>
      <c r="L25" s="210"/>
      <c r="M25" s="210"/>
      <c r="N25" s="210"/>
      <c r="O25" s="210"/>
      <c r="P25" s="210"/>
      <c r="Q25" s="210"/>
      <c r="R25" s="211"/>
    </row>
    <row r="26" spans="1:22">
      <c r="A26" s="922" t="s">
        <v>188</v>
      </c>
      <c r="B26" s="681" t="s">
        <v>316</v>
      </c>
      <c r="C26" s="683"/>
      <c r="D26" s="210"/>
      <c r="E26" s="210"/>
      <c r="F26" s="210"/>
      <c r="G26" s="210"/>
      <c r="H26" s="210"/>
      <c r="I26" s="210"/>
      <c r="J26" s="210"/>
      <c r="K26" s="210"/>
      <c r="L26" s="210"/>
      <c r="M26" s="210"/>
      <c r="N26" s="210"/>
      <c r="O26" s="210"/>
      <c r="P26" s="210"/>
      <c r="Q26" s="210"/>
      <c r="R26" s="211"/>
    </row>
    <row r="27" spans="1:22">
      <c r="A27" s="923"/>
      <c r="B27" s="682" t="s">
        <v>317</v>
      </c>
      <c r="C27" s="683">
        <v>3</v>
      </c>
      <c r="D27" s="210">
        <v>3</v>
      </c>
      <c r="E27" s="210">
        <v>3</v>
      </c>
      <c r="F27" s="210">
        <v>3</v>
      </c>
      <c r="G27" s="210">
        <v>3</v>
      </c>
      <c r="H27" s="210">
        <v>3</v>
      </c>
      <c r="I27" s="210">
        <v>3</v>
      </c>
      <c r="J27" s="210">
        <v>3</v>
      </c>
      <c r="K27" s="443">
        <v>3</v>
      </c>
      <c r="L27" s="443">
        <v>3</v>
      </c>
      <c r="M27" s="443">
        <v>3</v>
      </c>
      <c r="N27" s="443">
        <v>3</v>
      </c>
      <c r="O27" s="443">
        <v>3</v>
      </c>
      <c r="P27" s="443">
        <v>3</v>
      </c>
      <c r="Q27" s="443">
        <v>3</v>
      </c>
      <c r="R27" s="444">
        <v>3</v>
      </c>
    </row>
    <row r="28" spans="1:22">
      <c r="A28" s="923"/>
      <c r="B28" s="682" t="s">
        <v>318</v>
      </c>
      <c r="C28" s="683">
        <v>6</v>
      </c>
      <c r="D28" s="210">
        <v>6</v>
      </c>
      <c r="E28" s="210">
        <v>6</v>
      </c>
      <c r="F28" s="210">
        <v>6</v>
      </c>
      <c r="G28" s="210">
        <v>6</v>
      </c>
      <c r="H28" s="210">
        <v>6</v>
      </c>
      <c r="I28" s="210">
        <v>6</v>
      </c>
      <c r="J28" s="210">
        <v>6</v>
      </c>
      <c r="K28" s="443">
        <v>6</v>
      </c>
      <c r="L28" s="443">
        <v>6</v>
      </c>
      <c r="M28" s="443">
        <v>6</v>
      </c>
      <c r="N28" s="443">
        <v>6</v>
      </c>
      <c r="O28" s="443">
        <v>6</v>
      </c>
      <c r="P28" s="443">
        <v>6</v>
      </c>
      <c r="Q28" s="443">
        <v>6</v>
      </c>
      <c r="R28" s="444">
        <v>6</v>
      </c>
    </row>
    <row r="29" spans="1:22">
      <c r="A29" s="923"/>
      <c r="B29" s="682" t="s">
        <v>319</v>
      </c>
      <c r="C29" s="683">
        <v>12</v>
      </c>
      <c r="D29" s="210">
        <v>12</v>
      </c>
      <c r="E29" s="210">
        <v>12</v>
      </c>
      <c r="F29" s="210">
        <v>12</v>
      </c>
      <c r="G29" s="210">
        <v>12</v>
      </c>
      <c r="H29" s="210">
        <v>12</v>
      </c>
      <c r="I29" s="210">
        <v>12</v>
      </c>
      <c r="J29" s="210">
        <v>12</v>
      </c>
      <c r="K29" s="443">
        <v>12</v>
      </c>
      <c r="L29" s="443">
        <v>12</v>
      </c>
      <c r="M29" s="443">
        <v>12</v>
      </c>
      <c r="N29" s="443">
        <v>12</v>
      </c>
      <c r="O29" s="443">
        <v>12</v>
      </c>
      <c r="P29" s="443">
        <v>12</v>
      </c>
      <c r="Q29" s="443">
        <v>12</v>
      </c>
      <c r="R29" s="444">
        <v>12</v>
      </c>
    </row>
    <row r="30" spans="1:22">
      <c r="A30" s="923"/>
      <c r="B30" s="682" t="s">
        <v>320</v>
      </c>
      <c r="C30" s="683">
        <v>16</v>
      </c>
      <c r="D30" s="210">
        <v>16</v>
      </c>
      <c r="E30" s="210">
        <v>16</v>
      </c>
      <c r="F30" s="210">
        <v>16</v>
      </c>
      <c r="G30" s="210">
        <v>16</v>
      </c>
      <c r="H30" s="210">
        <v>16</v>
      </c>
      <c r="I30" s="210">
        <v>16</v>
      </c>
      <c r="J30" s="210">
        <v>16</v>
      </c>
      <c r="K30" s="443">
        <v>16</v>
      </c>
      <c r="L30" s="443">
        <v>16</v>
      </c>
      <c r="M30" s="443">
        <v>16</v>
      </c>
      <c r="N30" s="443">
        <v>16</v>
      </c>
      <c r="O30" s="443">
        <v>16</v>
      </c>
      <c r="P30" s="443">
        <v>16</v>
      </c>
      <c r="Q30" s="443">
        <v>16</v>
      </c>
      <c r="R30" s="444">
        <v>16</v>
      </c>
    </row>
    <row r="31" spans="1:22">
      <c r="A31" s="923"/>
      <c r="B31" s="681" t="s">
        <v>321</v>
      </c>
      <c r="C31" s="683"/>
      <c r="D31" s="210"/>
      <c r="E31" s="210"/>
      <c r="F31" s="210"/>
      <c r="G31" s="210"/>
      <c r="H31" s="210"/>
      <c r="I31" s="210"/>
      <c r="J31" s="210"/>
      <c r="K31" s="210"/>
      <c r="L31" s="210"/>
      <c r="M31" s="210"/>
      <c r="N31" s="210"/>
      <c r="O31" s="210"/>
      <c r="P31" s="210"/>
      <c r="Q31" s="210"/>
      <c r="R31" s="211"/>
    </row>
    <row r="32" spans="1:22">
      <c r="A32" s="923"/>
      <c r="B32" s="682" t="s">
        <v>317</v>
      </c>
      <c r="C32" s="683">
        <v>3</v>
      </c>
      <c r="D32" s="210">
        <v>3</v>
      </c>
      <c r="E32" s="210">
        <v>3</v>
      </c>
      <c r="F32" s="210">
        <v>3</v>
      </c>
      <c r="G32" s="210">
        <v>3</v>
      </c>
      <c r="H32" s="210">
        <v>3</v>
      </c>
      <c r="I32" s="210">
        <v>3</v>
      </c>
      <c r="J32" s="210">
        <v>3</v>
      </c>
      <c r="K32" s="443">
        <v>3</v>
      </c>
      <c r="L32" s="443">
        <v>3</v>
      </c>
      <c r="M32" s="443">
        <v>3</v>
      </c>
      <c r="N32" s="443">
        <v>3</v>
      </c>
      <c r="O32" s="443">
        <v>3</v>
      </c>
      <c r="P32" s="443">
        <v>3</v>
      </c>
      <c r="Q32" s="443">
        <v>3</v>
      </c>
      <c r="R32" s="444">
        <v>3</v>
      </c>
    </row>
    <row r="33" spans="1:18">
      <c r="A33" s="923"/>
      <c r="B33" s="682" t="s">
        <v>318</v>
      </c>
      <c r="C33" s="683">
        <v>6</v>
      </c>
      <c r="D33" s="210">
        <v>6</v>
      </c>
      <c r="E33" s="210">
        <v>6</v>
      </c>
      <c r="F33" s="210">
        <v>6</v>
      </c>
      <c r="G33" s="210">
        <v>6</v>
      </c>
      <c r="H33" s="210">
        <v>6</v>
      </c>
      <c r="I33" s="210">
        <v>6</v>
      </c>
      <c r="J33" s="210">
        <v>6</v>
      </c>
      <c r="K33" s="443">
        <v>6</v>
      </c>
      <c r="L33" s="443">
        <v>6</v>
      </c>
      <c r="M33" s="443">
        <v>6</v>
      </c>
      <c r="N33" s="443">
        <v>6</v>
      </c>
      <c r="O33" s="443">
        <v>6</v>
      </c>
      <c r="P33" s="443">
        <v>6</v>
      </c>
      <c r="Q33" s="443">
        <v>6</v>
      </c>
      <c r="R33" s="444">
        <v>6</v>
      </c>
    </row>
    <row r="34" spans="1:18">
      <c r="A34" s="923"/>
      <c r="B34" s="682" t="s">
        <v>319</v>
      </c>
      <c r="C34" s="683">
        <v>4</v>
      </c>
      <c r="D34" s="210">
        <v>4</v>
      </c>
      <c r="E34" s="210">
        <v>4</v>
      </c>
      <c r="F34" s="210">
        <v>4</v>
      </c>
      <c r="G34" s="210">
        <v>4</v>
      </c>
      <c r="H34" s="210">
        <v>4</v>
      </c>
      <c r="I34" s="210">
        <v>4</v>
      </c>
      <c r="J34" s="210">
        <v>4</v>
      </c>
      <c r="K34" s="443">
        <v>4</v>
      </c>
      <c r="L34" s="443">
        <v>4</v>
      </c>
      <c r="M34" s="443">
        <v>4</v>
      </c>
      <c r="N34" s="443">
        <v>4</v>
      </c>
      <c r="O34" s="443">
        <v>4</v>
      </c>
      <c r="P34" s="443">
        <v>4</v>
      </c>
      <c r="Q34" s="443">
        <v>4</v>
      </c>
      <c r="R34" s="444">
        <v>4</v>
      </c>
    </row>
    <row r="35" spans="1:18">
      <c r="A35" s="923"/>
      <c r="B35" s="682" t="s">
        <v>320</v>
      </c>
      <c r="C35" s="683">
        <v>3</v>
      </c>
      <c r="D35" s="210">
        <v>3</v>
      </c>
      <c r="E35" s="210">
        <v>3</v>
      </c>
      <c r="F35" s="210">
        <v>3</v>
      </c>
      <c r="G35" s="210">
        <v>3</v>
      </c>
      <c r="H35" s="210">
        <v>3</v>
      </c>
      <c r="I35" s="210">
        <v>3</v>
      </c>
      <c r="J35" s="210">
        <v>3</v>
      </c>
      <c r="K35" s="443">
        <v>3</v>
      </c>
      <c r="L35" s="443">
        <v>3</v>
      </c>
      <c r="M35" s="443">
        <v>3</v>
      </c>
      <c r="N35" s="443">
        <v>3</v>
      </c>
      <c r="O35" s="443">
        <v>3</v>
      </c>
      <c r="P35" s="443">
        <v>3</v>
      </c>
      <c r="Q35" s="443">
        <v>3</v>
      </c>
      <c r="R35" s="444">
        <v>3</v>
      </c>
    </row>
    <row r="36" spans="1:18">
      <c r="A36" s="924"/>
      <c r="B36" s="681" t="s">
        <v>322</v>
      </c>
      <c r="C36" s="683">
        <v>6</v>
      </c>
      <c r="D36" s="210">
        <v>6</v>
      </c>
      <c r="E36" s="210">
        <v>6</v>
      </c>
      <c r="F36" s="210">
        <v>6</v>
      </c>
      <c r="G36" s="210">
        <v>6</v>
      </c>
      <c r="H36" s="210">
        <v>6</v>
      </c>
      <c r="I36" s="210">
        <v>6</v>
      </c>
      <c r="J36" s="210">
        <v>6</v>
      </c>
      <c r="K36" s="443">
        <v>6</v>
      </c>
      <c r="L36" s="443">
        <v>6</v>
      </c>
      <c r="M36" s="443">
        <v>6</v>
      </c>
      <c r="N36" s="443">
        <v>6</v>
      </c>
      <c r="O36" s="443">
        <v>6</v>
      </c>
      <c r="P36" s="443">
        <v>6</v>
      </c>
      <c r="Q36" s="443">
        <v>6</v>
      </c>
      <c r="R36" s="444">
        <v>6</v>
      </c>
    </row>
    <row r="37" spans="1:18">
      <c r="A37" s="922" t="s">
        <v>189</v>
      </c>
      <c r="B37" s="681" t="s">
        <v>316</v>
      </c>
      <c r="C37" s="683"/>
      <c r="D37" s="210"/>
      <c r="E37" s="210"/>
      <c r="F37" s="210"/>
      <c r="G37" s="210"/>
      <c r="H37" s="210"/>
      <c r="I37" s="210"/>
      <c r="J37" s="210"/>
      <c r="K37" s="210"/>
      <c r="L37" s="210"/>
      <c r="M37" s="210"/>
      <c r="N37" s="210"/>
      <c r="O37" s="210"/>
      <c r="P37" s="210"/>
      <c r="Q37" s="210"/>
      <c r="R37" s="211"/>
    </row>
    <row r="38" spans="1:18">
      <c r="A38" s="923"/>
      <c r="B38" s="682" t="s">
        <v>317</v>
      </c>
      <c r="C38" s="683">
        <v>3</v>
      </c>
      <c r="D38" s="210">
        <v>3</v>
      </c>
      <c r="E38" s="210">
        <v>3</v>
      </c>
      <c r="F38" s="210">
        <v>3</v>
      </c>
      <c r="G38" s="210">
        <v>3</v>
      </c>
      <c r="H38" s="210">
        <v>3</v>
      </c>
      <c r="I38" s="210">
        <v>3</v>
      </c>
      <c r="J38" s="210">
        <v>3</v>
      </c>
      <c r="K38" s="443">
        <v>3</v>
      </c>
      <c r="L38" s="443">
        <v>3</v>
      </c>
      <c r="M38" s="443">
        <v>3</v>
      </c>
      <c r="N38" s="443">
        <v>3</v>
      </c>
      <c r="O38" s="443">
        <v>3</v>
      </c>
      <c r="P38" s="443">
        <v>3</v>
      </c>
      <c r="Q38" s="443">
        <v>3</v>
      </c>
      <c r="R38" s="444">
        <v>3</v>
      </c>
    </row>
    <row r="39" spans="1:18">
      <c r="A39" s="923"/>
      <c r="B39" s="682" t="s">
        <v>318</v>
      </c>
      <c r="C39" s="683">
        <v>6</v>
      </c>
      <c r="D39" s="210">
        <v>6</v>
      </c>
      <c r="E39" s="210">
        <v>6</v>
      </c>
      <c r="F39" s="210">
        <v>6</v>
      </c>
      <c r="G39" s="210">
        <v>6</v>
      </c>
      <c r="H39" s="210">
        <v>6</v>
      </c>
      <c r="I39" s="210">
        <v>6</v>
      </c>
      <c r="J39" s="210">
        <v>6</v>
      </c>
      <c r="K39" s="443">
        <v>6</v>
      </c>
      <c r="L39" s="443">
        <v>6</v>
      </c>
      <c r="M39" s="443">
        <v>6</v>
      </c>
      <c r="N39" s="443">
        <v>6</v>
      </c>
      <c r="O39" s="443">
        <v>6</v>
      </c>
      <c r="P39" s="443">
        <v>6</v>
      </c>
      <c r="Q39" s="443">
        <v>6</v>
      </c>
      <c r="R39" s="444">
        <v>6</v>
      </c>
    </row>
    <row r="40" spans="1:18">
      <c r="A40" s="923"/>
      <c r="B40" s="682" t="s">
        <v>319</v>
      </c>
      <c r="C40" s="683">
        <v>12</v>
      </c>
      <c r="D40" s="210">
        <v>12</v>
      </c>
      <c r="E40" s="210">
        <v>12</v>
      </c>
      <c r="F40" s="210">
        <v>12</v>
      </c>
      <c r="G40" s="210">
        <v>12</v>
      </c>
      <c r="H40" s="210">
        <v>12</v>
      </c>
      <c r="I40" s="210">
        <v>12</v>
      </c>
      <c r="J40" s="210">
        <v>12</v>
      </c>
      <c r="K40" s="443">
        <v>12</v>
      </c>
      <c r="L40" s="443">
        <v>12</v>
      </c>
      <c r="M40" s="443">
        <v>12</v>
      </c>
      <c r="N40" s="443">
        <v>12</v>
      </c>
      <c r="O40" s="443">
        <v>12</v>
      </c>
      <c r="P40" s="443">
        <v>12</v>
      </c>
      <c r="Q40" s="443">
        <v>12</v>
      </c>
      <c r="R40" s="444">
        <v>12</v>
      </c>
    </row>
    <row r="41" spans="1:18">
      <c r="A41" s="923"/>
      <c r="B41" s="682" t="s">
        <v>320</v>
      </c>
      <c r="C41" s="683">
        <v>14</v>
      </c>
      <c r="D41" s="210">
        <v>14</v>
      </c>
      <c r="E41" s="210">
        <v>14</v>
      </c>
      <c r="F41" s="210">
        <v>14</v>
      </c>
      <c r="G41" s="210">
        <v>14</v>
      </c>
      <c r="H41" s="210">
        <v>14</v>
      </c>
      <c r="I41" s="210">
        <v>14</v>
      </c>
      <c r="J41" s="210">
        <v>14</v>
      </c>
      <c r="K41" s="443">
        <v>14</v>
      </c>
      <c r="L41" s="443">
        <v>14</v>
      </c>
      <c r="M41" s="443">
        <v>14</v>
      </c>
      <c r="N41" s="443">
        <v>14</v>
      </c>
      <c r="O41" s="443">
        <v>14</v>
      </c>
      <c r="P41" s="443">
        <v>14</v>
      </c>
      <c r="Q41" s="443">
        <v>14</v>
      </c>
      <c r="R41" s="444">
        <v>14</v>
      </c>
    </row>
    <row r="42" spans="1:18">
      <c r="A42" s="923"/>
      <c r="B42" s="681" t="s">
        <v>321</v>
      </c>
      <c r="C42" s="683"/>
      <c r="D42" s="210"/>
      <c r="E42" s="210"/>
      <c r="F42" s="210"/>
      <c r="G42" s="210"/>
      <c r="H42" s="210"/>
      <c r="I42" s="210"/>
      <c r="J42" s="210"/>
      <c r="K42" s="210"/>
      <c r="L42" s="210"/>
      <c r="M42" s="210"/>
      <c r="N42" s="210"/>
      <c r="O42" s="210"/>
      <c r="P42" s="210"/>
      <c r="Q42" s="210"/>
      <c r="R42" s="211"/>
    </row>
    <row r="43" spans="1:18">
      <c r="A43" s="923"/>
      <c r="B43" s="682" t="s">
        <v>317</v>
      </c>
      <c r="C43" s="683">
        <v>3</v>
      </c>
      <c r="D43" s="210">
        <v>3</v>
      </c>
      <c r="E43" s="210">
        <v>3</v>
      </c>
      <c r="F43" s="210">
        <v>3</v>
      </c>
      <c r="G43" s="210">
        <v>3</v>
      </c>
      <c r="H43" s="210">
        <v>3</v>
      </c>
      <c r="I43" s="210">
        <v>3</v>
      </c>
      <c r="J43" s="210">
        <v>3</v>
      </c>
      <c r="K43" s="443">
        <v>3</v>
      </c>
      <c r="L43" s="443">
        <v>3</v>
      </c>
      <c r="M43" s="443">
        <v>3</v>
      </c>
      <c r="N43" s="443">
        <v>3</v>
      </c>
      <c r="O43" s="443">
        <v>3</v>
      </c>
      <c r="P43" s="443">
        <v>3</v>
      </c>
      <c r="Q43" s="443">
        <v>3</v>
      </c>
      <c r="R43" s="444">
        <v>3</v>
      </c>
    </row>
    <row r="44" spans="1:18">
      <c r="A44" s="923"/>
      <c r="B44" s="682" t="s">
        <v>318</v>
      </c>
      <c r="C44" s="683">
        <v>6</v>
      </c>
      <c r="D44" s="210">
        <v>6</v>
      </c>
      <c r="E44" s="210">
        <v>6</v>
      </c>
      <c r="F44" s="210">
        <v>6</v>
      </c>
      <c r="G44" s="210">
        <v>6</v>
      </c>
      <c r="H44" s="210">
        <v>6</v>
      </c>
      <c r="I44" s="210">
        <v>6</v>
      </c>
      <c r="J44" s="210">
        <v>6</v>
      </c>
      <c r="K44" s="443">
        <v>6</v>
      </c>
      <c r="L44" s="443">
        <v>6</v>
      </c>
      <c r="M44" s="443">
        <v>6</v>
      </c>
      <c r="N44" s="443">
        <v>6</v>
      </c>
      <c r="O44" s="443">
        <v>6</v>
      </c>
      <c r="P44" s="443">
        <v>6</v>
      </c>
      <c r="Q44" s="443">
        <v>6</v>
      </c>
      <c r="R44" s="444">
        <v>6</v>
      </c>
    </row>
    <row r="45" spans="1:18">
      <c r="A45" s="923"/>
      <c r="B45" s="682" t="s">
        <v>319</v>
      </c>
      <c r="C45" s="683">
        <v>2</v>
      </c>
      <c r="D45" s="210">
        <v>2</v>
      </c>
      <c r="E45" s="210">
        <v>2</v>
      </c>
      <c r="F45" s="210">
        <v>2</v>
      </c>
      <c r="G45" s="210">
        <v>2</v>
      </c>
      <c r="H45" s="210">
        <v>2</v>
      </c>
      <c r="I45" s="210">
        <v>2</v>
      </c>
      <c r="J45" s="210">
        <v>2</v>
      </c>
      <c r="K45" s="443">
        <v>2</v>
      </c>
      <c r="L45" s="443">
        <v>2</v>
      </c>
      <c r="M45" s="443">
        <v>2</v>
      </c>
      <c r="N45" s="443">
        <v>2</v>
      </c>
      <c r="O45" s="443">
        <v>2</v>
      </c>
      <c r="P45" s="443">
        <v>2</v>
      </c>
      <c r="Q45" s="443">
        <v>2</v>
      </c>
      <c r="R45" s="444">
        <v>2</v>
      </c>
    </row>
    <row r="46" spans="1:18">
      <c r="A46" s="923"/>
      <c r="B46" s="682" t="s">
        <v>320</v>
      </c>
      <c r="C46" s="683">
        <v>4</v>
      </c>
      <c r="D46" s="210">
        <v>4</v>
      </c>
      <c r="E46" s="210">
        <v>4</v>
      </c>
      <c r="F46" s="210">
        <v>4</v>
      </c>
      <c r="G46" s="210">
        <v>4</v>
      </c>
      <c r="H46" s="210">
        <v>4</v>
      </c>
      <c r="I46" s="210">
        <v>4</v>
      </c>
      <c r="J46" s="210">
        <v>4</v>
      </c>
      <c r="K46" s="443">
        <v>4</v>
      </c>
      <c r="L46" s="443">
        <v>4</v>
      </c>
      <c r="M46" s="443">
        <v>4</v>
      </c>
      <c r="N46" s="443">
        <v>4</v>
      </c>
      <c r="O46" s="443">
        <v>4</v>
      </c>
      <c r="P46" s="443">
        <v>4</v>
      </c>
      <c r="Q46" s="443">
        <v>4</v>
      </c>
      <c r="R46" s="444">
        <v>4</v>
      </c>
    </row>
    <row r="47" spans="1:18" ht="15" thickBot="1">
      <c r="A47" s="925"/>
      <c r="B47" s="541" t="s">
        <v>322</v>
      </c>
      <c r="C47" s="684">
        <v>6</v>
      </c>
      <c r="D47" s="212">
        <v>6</v>
      </c>
      <c r="E47" s="212">
        <v>6</v>
      </c>
      <c r="F47" s="212">
        <v>6</v>
      </c>
      <c r="G47" s="212">
        <v>6</v>
      </c>
      <c r="H47" s="212">
        <v>6</v>
      </c>
      <c r="I47" s="212">
        <v>6</v>
      </c>
      <c r="J47" s="212">
        <v>6</v>
      </c>
      <c r="K47" s="445">
        <v>6</v>
      </c>
      <c r="L47" s="445">
        <v>6</v>
      </c>
      <c r="M47" s="445">
        <v>6</v>
      </c>
      <c r="N47" s="445">
        <v>6</v>
      </c>
      <c r="O47" s="445">
        <v>6</v>
      </c>
      <c r="P47" s="445">
        <v>6</v>
      </c>
      <c r="Q47" s="445">
        <v>6</v>
      </c>
      <c r="R47" s="446">
        <v>6</v>
      </c>
    </row>
    <row r="48" spans="1:18">
      <c r="A48" s="136" t="s">
        <v>192</v>
      </c>
      <c r="B48" s="24"/>
      <c r="C48" s="39"/>
      <c r="D48" s="41"/>
      <c r="E48" s="41"/>
      <c r="F48" s="24"/>
      <c r="G48" s="24"/>
      <c r="H48" s="24"/>
      <c r="I48" s="24"/>
      <c r="J48" s="24"/>
    </row>
    <row r="49" spans="1:1">
      <c r="A49" s="142" t="s">
        <v>323</v>
      </c>
    </row>
    <row r="51" spans="1:1">
      <c r="A51" s="142" t="s">
        <v>324</v>
      </c>
    </row>
    <row r="53" spans="1:1">
      <c r="A53" s="142" t="s">
        <v>325</v>
      </c>
    </row>
    <row r="55" spans="1:1">
      <c r="A55" s="142" t="s">
        <v>326</v>
      </c>
    </row>
  </sheetData>
  <mergeCells count="4">
    <mergeCell ref="A4:A14"/>
    <mergeCell ref="A15:A25"/>
    <mergeCell ref="A26:A36"/>
    <mergeCell ref="A37:A47"/>
  </mergeCells>
  <hyperlinks>
    <hyperlink ref="U3" location="'TC1'!A1" display="Back to Content Page" xr:uid="{42AF83DD-92F5-4A29-8C9C-4794E7E93C02}"/>
  </hyperlinks>
  <pageMargins left="0.7" right="0.7" top="0.75" bottom="0.75" header="0.3" footer="0.3"/>
  <pageSetup scale="68" orientation="landscape"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V55"/>
  <sheetViews>
    <sheetView workbookViewId="0">
      <pane xSplit="2" ySplit="3" topLeftCell="L4" activePane="bottomRight" state="frozen"/>
      <selection pane="topRight" activeCell="C1" sqref="C1"/>
      <selection pane="bottomLeft" activeCell="A4" sqref="A4"/>
      <selection pane="bottomRight" activeCell="V3" sqref="V3"/>
    </sheetView>
  </sheetViews>
  <sheetFormatPr defaultColWidth="9.21875" defaultRowHeight="14.4"/>
  <cols>
    <col min="1" max="1" width="33.77734375" customWidth="1"/>
    <col min="2" max="2" width="41.21875" customWidth="1"/>
    <col min="3" max="18" width="7" customWidth="1"/>
  </cols>
  <sheetData>
    <row r="1" spans="1:22">
      <c r="A1" s="29" t="s">
        <v>327</v>
      </c>
      <c r="B1" s="24"/>
      <c r="C1" s="24"/>
      <c r="D1" s="24"/>
      <c r="E1" s="24"/>
      <c r="F1" s="24"/>
      <c r="G1" s="24"/>
      <c r="H1" s="24"/>
      <c r="I1" s="24"/>
      <c r="J1" s="24"/>
    </row>
    <row r="2" spans="1:22" ht="15" thickBot="1">
      <c r="A2" s="24"/>
      <c r="B2" s="24"/>
      <c r="C2" s="24"/>
      <c r="D2" s="24"/>
      <c r="E2" s="24"/>
      <c r="F2" s="24"/>
      <c r="G2" s="24"/>
      <c r="H2" s="24"/>
      <c r="I2" s="24"/>
      <c r="J2" s="24"/>
    </row>
    <row r="3" spans="1:22">
      <c r="A3" s="193" t="s">
        <v>187</v>
      </c>
      <c r="B3" s="473" t="s">
        <v>297</v>
      </c>
      <c r="C3" s="465">
        <v>2009</v>
      </c>
      <c r="D3" s="195">
        <v>2010</v>
      </c>
      <c r="E3" s="195">
        <v>2011</v>
      </c>
      <c r="F3" s="195">
        <v>2012</v>
      </c>
      <c r="G3" s="195">
        <v>2013</v>
      </c>
      <c r="H3" s="195">
        <v>2014</v>
      </c>
      <c r="I3" s="195">
        <v>2015</v>
      </c>
      <c r="J3" s="196">
        <v>2016</v>
      </c>
      <c r="K3" s="196">
        <v>2017</v>
      </c>
      <c r="L3" s="196">
        <v>2018</v>
      </c>
      <c r="M3" s="196">
        <v>2019</v>
      </c>
      <c r="N3" s="196">
        <v>2020</v>
      </c>
      <c r="O3" s="196">
        <v>2021</v>
      </c>
      <c r="P3" s="196">
        <v>2022</v>
      </c>
      <c r="Q3" s="196">
        <v>2023</v>
      </c>
      <c r="R3" s="197">
        <v>2024</v>
      </c>
      <c r="V3" s="856" t="s">
        <v>166</v>
      </c>
    </row>
    <row r="4" spans="1:22">
      <c r="A4" s="922" t="s">
        <v>172</v>
      </c>
      <c r="B4" s="681" t="s">
        <v>316</v>
      </c>
      <c r="C4" s="683"/>
      <c r="D4" s="210"/>
      <c r="E4" s="210"/>
      <c r="F4" s="210"/>
      <c r="G4" s="210"/>
      <c r="H4" s="210"/>
      <c r="I4" s="210"/>
      <c r="J4" s="210"/>
      <c r="K4" s="210"/>
      <c r="L4" s="210"/>
      <c r="M4" s="210"/>
      <c r="N4" s="210"/>
      <c r="O4" s="210"/>
      <c r="P4" s="210"/>
      <c r="Q4" s="210"/>
      <c r="R4" s="211"/>
    </row>
    <row r="5" spans="1:22">
      <c r="A5" s="923"/>
      <c r="B5" s="682" t="s">
        <v>317</v>
      </c>
      <c r="C5" s="683">
        <v>3</v>
      </c>
      <c r="D5" s="210">
        <v>3</v>
      </c>
      <c r="E5" s="210">
        <v>3</v>
      </c>
      <c r="F5" s="210">
        <v>3</v>
      </c>
      <c r="G5" s="210">
        <v>3</v>
      </c>
      <c r="H5" s="210">
        <v>3</v>
      </c>
      <c r="I5" s="210">
        <v>3</v>
      </c>
      <c r="J5" s="210">
        <v>3</v>
      </c>
      <c r="K5" s="443">
        <v>3</v>
      </c>
      <c r="L5" s="443">
        <v>3</v>
      </c>
      <c r="M5" s="443">
        <v>3</v>
      </c>
      <c r="N5" s="443">
        <v>3</v>
      </c>
      <c r="O5" s="443">
        <v>3</v>
      </c>
      <c r="P5" s="443">
        <v>3</v>
      </c>
      <c r="Q5" s="443">
        <v>3</v>
      </c>
      <c r="R5" s="444">
        <v>3</v>
      </c>
      <c r="S5" s="48"/>
    </row>
    <row r="6" spans="1:22">
      <c r="A6" s="923"/>
      <c r="B6" s="682" t="s">
        <v>318</v>
      </c>
      <c r="C6" s="683">
        <v>6</v>
      </c>
      <c r="D6" s="210">
        <v>6</v>
      </c>
      <c r="E6" s="210">
        <v>6</v>
      </c>
      <c r="F6" s="210">
        <v>6</v>
      </c>
      <c r="G6" s="210">
        <v>6</v>
      </c>
      <c r="H6" s="210">
        <v>6</v>
      </c>
      <c r="I6" s="210">
        <v>6</v>
      </c>
      <c r="J6" s="210">
        <v>6</v>
      </c>
      <c r="K6" s="443">
        <v>6</v>
      </c>
      <c r="L6" s="443">
        <v>6</v>
      </c>
      <c r="M6" s="443">
        <v>6</v>
      </c>
      <c r="N6" s="443">
        <v>6</v>
      </c>
      <c r="O6" s="443">
        <v>6</v>
      </c>
      <c r="P6" s="443">
        <v>6</v>
      </c>
      <c r="Q6" s="443">
        <v>6</v>
      </c>
      <c r="R6" s="444">
        <v>6</v>
      </c>
      <c r="S6" s="28"/>
      <c r="T6" s="28"/>
    </row>
    <row r="7" spans="1:22" ht="20.25" customHeight="1">
      <c r="A7" s="923"/>
      <c r="B7" s="682" t="s">
        <v>319</v>
      </c>
      <c r="C7" s="683">
        <v>13</v>
      </c>
      <c r="D7" s="210">
        <v>13</v>
      </c>
      <c r="E7" s="210">
        <v>13</v>
      </c>
      <c r="F7" s="210">
        <v>13</v>
      </c>
      <c r="G7" s="210">
        <v>13</v>
      </c>
      <c r="H7" s="210">
        <v>13</v>
      </c>
      <c r="I7" s="210">
        <v>13</v>
      </c>
      <c r="J7" s="210">
        <v>13</v>
      </c>
      <c r="K7" s="443">
        <v>13</v>
      </c>
      <c r="L7" s="443">
        <v>13</v>
      </c>
      <c r="M7" s="443">
        <v>13</v>
      </c>
      <c r="N7" s="443">
        <v>13</v>
      </c>
      <c r="O7" s="443">
        <v>13</v>
      </c>
      <c r="P7" s="443">
        <v>13</v>
      </c>
      <c r="Q7" s="443">
        <v>13</v>
      </c>
      <c r="R7" s="444">
        <v>13</v>
      </c>
      <c r="S7" s="138"/>
      <c r="T7" s="138"/>
      <c r="U7" s="138"/>
      <c r="V7" s="138"/>
    </row>
    <row r="8" spans="1:22">
      <c r="A8" s="923"/>
      <c r="B8" s="682" t="s">
        <v>320</v>
      </c>
      <c r="C8" s="683">
        <v>16</v>
      </c>
      <c r="D8" s="210">
        <v>16</v>
      </c>
      <c r="E8" s="210">
        <v>16</v>
      </c>
      <c r="F8" s="210">
        <v>16</v>
      </c>
      <c r="G8" s="210">
        <v>16</v>
      </c>
      <c r="H8" s="210">
        <v>16</v>
      </c>
      <c r="I8" s="210">
        <v>16</v>
      </c>
      <c r="J8" s="210">
        <v>16</v>
      </c>
      <c r="K8" s="443">
        <v>16</v>
      </c>
      <c r="L8" s="443">
        <v>16</v>
      </c>
      <c r="M8" s="443">
        <v>16</v>
      </c>
      <c r="N8" s="443">
        <v>16</v>
      </c>
      <c r="O8" s="443">
        <v>16</v>
      </c>
      <c r="P8" s="443">
        <v>16</v>
      </c>
      <c r="Q8" s="443">
        <v>16</v>
      </c>
      <c r="R8" s="444">
        <v>16</v>
      </c>
      <c r="S8" s="138"/>
      <c r="T8" s="138"/>
      <c r="U8" s="138"/>
      <c r="V8" s="138"/>
    </row>
    <row r="9" spans="1:22">
      <c r="A9" s="923"/>
      <c r="B9" s="681" t="s">
        <v>321</v>
      </c>
      <c r="C9" s="683"/>
      <c r="D9" s="210"/>
      <c r="E9" s="210"/>
      <c r="F9" s="210"/>
      <c r="G9" s="210"/>
      <c r="H9" s="210"/>
      <c r="I9" s="210"/>
      <c r="J9" s="210"/>
      <c r="K9" s="210"/>
      <c r="L9" s="210"/>
      <c r="M9" s="210"/>
      <c r="N9" s="210"/>
      <c r="O9" s="210"/>
      <c r="P9" s="210"/>
      <c r="Q9" s="210"/>
      <c r="R9" s="211"/>
      <c r="S9" s="138"/>
      <c r="T9" s="138"/>
      <c r="U9" s="138"/>
      <c r="V9" s="138"/>
    </row>
    <row r="10" spans="1:22" ht="21" customHeight="1">
      <c r="A10" s="923"/>
      <c r="B10" s="682" t="s">
        <v>317</v>
      </c>
      <c r="C10" s="683">
        <v>3</v>
      </c>
      <c r="D10" s="210">
        <v>3</v>
      </c>
      <c r="E10" s="210">
        <v>3</v>
      </c>
      <c r="F10" s="210">
        <v>3</v>
      </c>
      <c r="G10" s="210">
        <v>3</v>
      </c>
      <c r="H10" s="210">
        <v>3</v>
      </c>
      <c r="I10" s="210">
        <v>3</v>
      </c>
      <c r="J10" s="210">
        <v>3</v>
      </c>
      <c r="K10" s="443">
        <v>3</v>
      </c>
      <c r="L10" s="443">
        <v>3</v>
      </c>
      <c r="M10" s="443">
        <v>3</v>
      </c>
      <c r="N10" s="443">
        <v>3</v>
      </c>
      <c r="O10" s="443">
        <v>3</v>
      </c>
      <c r="P10" s="443">
        <v>3</v>
      </c>
      <c r="Q10" s="443">
        <v>3</v>
      </c>
      <c r="R10" s="444">
        <v>3</v>
      </c>
      <c r="S10" s="138"/>
      <c r="T10" s="138"/>
      <c r="U10" s="138"/>
      <c r="V10" s="138"/>
    </row>
    <row r="11" spans="1:22">
      <c r="A11" s="923"/>
      <c r="B11" s="682" t="s">
        <v>318</v>
      </c>
      <c r="C11" s="683">
        <v>7</v>
      </c>
      <c r="D11" s="210">
        <v>7</v>
      </c>
      <c r="E11" s="210">
        <v>7</v>
      </c>
      <c r="F11" s="210">
        <v>7</v>
      </c>
      <c r="G11" s="210">
        <v>7</v>
      </c>
      <c r="H11" s="210">
        <v>7</v>
      </c>
      <c r="I11" s="210">
        <v>7</v>
      </c>
      <c r="J11" s="210">
        <v>7</v>
      </c>
      <c r="K11" s="443">
        <v>7</v>
      </c>
      <c r="L11" s="443">
        <v>7</v>
      </c>
      <c r="M11" s="443">
        <v>7</v>
      </c>
      <c r="N11" s="443">
        <v>7</v>
      </c>
      <c r="O11" s="443">
        <v>7</v>
      </c>
      <c r="P11" s="443">
        <v>7</v>
      </c>
      <c r="Q11" s="443">
        <v>7</v>
      </c>
      <c r="R11" s="444">
        <v>7</v>
      </c>
      <c r="S11" s="138"/>
      <c r="T11" s="138"/>
      <c r="U11" s="138"/>
      <c r="V11" s="138"/>
    </row>
    <row r="12" spans="1:22">
      <c r="A12" s="923"/>
      <c r="B12" s="682" t="s">
        <v>319</v>
      </c>
      <c r="C12" s="683">
        <v>3</v>
      </c>
      <c r="D12" s="210">
        <v>3</v>
      </c>
      <c r="E12" s="210">
        <v>3</v>
      </c>
      <c r="F12" s="210">
        <v>3</v>
      </c>
      <c r="G12" s="210">
        <v>3</v>
      </c>
      <c r="H12" s="210">
        <v>3</v>
      </c>
      <c r="I12" s="210">
        <v>3</v>
      </c>
      <c r="J12" s="210">
        <v>3</v>
      </c>
      <c r="K12" s="443">
        <v>3</v>
      </c>
      <c r="L12" s="443">
        <v>3</v>
      </c>
      <c r="M12" s="443">
        <v>3</v>
      </c>
      <c r="N12" s="443">
        <v>3</v>
      </c>
      <c r="O12" s="443">
        <v>3</v>
      </c>
      <c r="P12" s="443">
        <v>3</v>
      </c>
      <c r="Q12" s="443">
        <v>3</v>
      </c>
      <c r="R12" s="444">
        <v>3</v>
      </c>
      <c r="S12" s="138"/>
      <c r="T12" s="138"/>
      <c r="U12" s="138"/>
      <c r="V12" s="138"/>
    </row>
    <row r="13" spans="1:22" ht="21" customHeight="1">
      <c r="A13" s="923"/>
      <c r="B13" s="682" t="s">
        <v>320</v>
      </c>
      <c r="C13" s="683">
        <v>2</v>
      </c>
      <c r="D13" s="210">
        <v>2</v>
      </c>
      <c r="E13" s="210">
        <v>2</v>
      </c>
      <c r="F13" s="210">
        <v>2</v>
      </c>
      <c r="G13" s="210">
        <v>2</v>
      </c>
      <c r="H13" s="210">
        <v>2</v>
      </c>
      <c r="I13" s="210">
        <v>2</v>
      </c>
      <c r="J13" s="210">
        <v>2</v>
      </c>
      <c r="K13" s="443">
        <v>2</v>
      </c>
      <c r="L13" s="443">
        <v>2</v>
      </c>
      <c r="M13" s="443">
        <v>2</v>
      </c>
      <c r="N13" s="443">
        <v>2</v>
      </c>
      <c r="O13" s="443">
        <v>2</v>
      </c>
      <c r="P13" s="443">
        <v>2</v>
      </c>
      <c r="Q13" s="443">
        <v>2</v>
      </c>
      <c r="R13" s="444">
        <v>2</v>
      </c>
      <c r="S13" s="138"/>
      <c r="T13" s="138"/>
      <c r="U13" s="138"/>
      <c r="V13" s="138"/>
    </row>
    <row r="14" spans="1:22" ht="15" customHeight="1">
      <c r="A14" s="924"/>
      <c r="B14" s="681" t="s">
        <v>322</v>
      </c>
      <c r="C14" s="683" t="s">
        <v>170</v>
      </c>
      <c r="D14" s="210">
        <v>7</v>
      </c>
      <c r="E14" s="210">
        <v>7</v>
      </c>
      <c r="F14" s="210">
        <v>7</v>
      </c>
      <c r="G14" s="210">
        <v>7</v>
      </c>
      <c r="H14" s="210">
        <v>7</v>
      </c>
      <c r="I14" s="210">
        <v>7</v>
      </c>
      <c r="J14" s="210">
        <v>7</v>
      </c>
      <c r="K14" s="443">
        <v>7</v>
      </c>
      <c r="L14" s="443">
        <v>7</v>
      </c>
      <c r="M14" s="443">
        <v>7</v>
      </c>
      <c r="N14" s="443">
        <v>7</v>
      </c>
      <c r="O14" s="443">
        <v>7</v>
      </c>
      <c r="P14" s="443">
        <v>7</v>
      </c>
      <c r="Q14" s="443">
        <v>7</v>
      </c>
      <c r="R14" s="444">
        <v>7</v>
      </c>
      <c r="S14" s="138"/>
      <c r="T14" s="138"/>
      <c r="U14" s="138"/>
      <c r="V14" s="138"/>
    </row>
    <row r="15" spans="1:22">
      <c r="A15" s="922" t="s">
        <v>173</v>
      </c>
      <c r="B15" s="681" t="s">
        <v>316</v>
      </c>
      <c r="C15" s="683"/>
      <c r="D15" s="210"/>
      <c r="E15" s="210"/>
      <c r="F15" s="210"/>
      <c r="G15" s="210"/>
      <c r="H15" s="210"/>
      <c r="I15" s="210"/>
      <c r="J15" s="210"/>
      <c r="K15" s="210"/>
      <c r="L15" s="210"/>
      <c r="M15" s="210"/>
      <c r="N15" s="210"/>
      <c r="O15" s="210"/>
      <c r="P15" s="210"/>
      <c r="Q15" s="210"/>
      <c r="R15" s="211"/>
      <c r="S15" s="138"/>
      <c r="T15" s="138"/>
      <c r="U15" s="138"/>
      <c r="V15" s="138"/>
    </row>
    <row r="16" spans="1:22">
      <c r="A16" s="923"/>
      <c r="B16" s="682" t="s">
        <v>317</v>
      </c>
      <c r="C16" s="683">
        <v>3</v>
      </c>
      <c r="D16" s="210">
        <v>3</v>
      </c>
      <c r="E16" s="210">
        <v>3</v>
      </c>
      <c r="F16" s="210">
        <v>3</v>
      </c>
      <c r="G16" s="210">
        <v>3</v>
      </c>
      <c r="H16" s="210">
        <v>3</v>
      </c>
      <c r="I16" s="210">
        <v>3</v>
      </c>
      <c r="J16" s="210">
        <v>3</v>
      </c>
      <c r="K16" s="443">
        <v>3</v>
      </c>
      <c r="L16" s="443">
        <v>3</v>
      </c>
      <c r="M16" s="443">
        <v>3</v>
      </c>
      <c r="N16" s="443">
        <v>3</v>
      </c>
      <c r="O16" s="443">
        <v>3</v>
      </c>
      <c r="P16" s="443">
        <v>3</v>
      </c>
      <c r="Q16" s="443">
        <v>3</v>
      </c>
      <c r="R16" s="444">
        <v>3</v>
      </c>
      <c r="S16" s="28"/>
      <c r="T16" s="28"/>
    </row>
    <row r="17" spans="1:22" ht="15" customHeight="1">
      <c r="A17" s="923"/>
      <c r="B17" s="682" t="s">
        <v>318</v>
      </c>
      <c r="C17" s="683">
        <v>6</v>
      </c>
      <c r="D17" s="210">
        <v>6</v>
      </c>
      <c r="E17" s="210">
        <v>6</v>
      </c>
      <c r="F17" s="210">
        <v>6</v>
      </c>
      <c r="G17" s="210">
        <v>6</v>
      </c>
      <c r="H17" s="210">
        <v>6</v>
      </c>
      <c r="I17" s="210">
        <v>6</v>
      </c>
      <c r="J17" s="210">
        <v>6</v>
      </c>
      <c r="K17" s="443">
        <v>6</v>
      </c>
      <c r="L17" s="443">
        <v>6</v>
      </c>
      <c r="M17" s="443">
        <v>6</v>
      </c>
      <c r="N17" s="443">
        <v>6</v>
      </c>
      <c r="O17" s="443">
        <v>6</v>
      </c>
      <c r="P17" s="443">
        <v>6</v>
      </c>
      <c r="Q17" s="443">
        <v>6</v>
      </c>
      <c r="R17" s="444">
        <v>6</v>
      </c>
      <c r="S17" s="24"/>
      <c r="T17" s="24"/>
    </row>
    <row r="18" spans="1:22">
      <c r="A18" s="923"/>
      <c r="B18" s="682" t="s">
        <v>319</v>
      </c>
      <c r="C18" s="683">
        <v>13</v>
      </c>
      <c r="D18" s="210">
        <v>13</v>
      </c>
      <c r="E18" s="210">
        <v>13</v>
      </c>
      <c r="F18" s="210">
        <v>13</v>
      </c>
      <c r="G18" s="210">
        <v>13</v>
      </c>
      <c r="H18" s="210">
        <v>13</v>
      </c>
      <c r="I18" s="210">
        <v>13</v>
      </c>
      <c r="J18" s="210">
        <v>13</v>
      </c>
      <c r="K18" s="443">
        <v>13</v>
      </c>
      <c r="L18" s="443">
        <v>13</v>
      </c>
      <c r="M18" s="443">
        <v>13</v>
      </c>
      <c r="N18" s="443">
        <v>13</v>
      </c>
      <c r="O18" s="443">
        <v>13</v>
      </c>
      <c r="P18" s="443">
        <v>13</v>
      </c>
      <c r="Q18" s="443">
        <v>13</v>
      </c>
      <c r="R18" s="444">
        <v>13</v>
      </c>
      <c r="S18" s="28"/>
      <c r="T18" s="28"/>
    </row>
    <row r="19" spans="1:22" ht="15" customHeight="1">
      <c r="A19" s="923"/>
      <c r="B19" s="682" t="s">
        <v>320</v>
      </c>
      <c r="C19" s="683">
        <v>16</v>
      </c>
      <c r="D19" s="210">
        <v>16</v>
      </c>
      <c r="E19" s="210">
        <v>16</v>
      </c>
      <c r="F19" s="210">
        <v>16</v>
      </c>
      <c r="G19" s="210">
        <v>16</v>
      </c>
      <c r="H19" s="210">
        <v>16</v>
      </c>
      <c r="I19" s="210">
        <v>16</v>
      </c>
      <c r="J19" s="210">
        <v>16</v>
      </c>
      <c r="K19" s="443">
        <v>16</v>
      </c>
      <c r="L19" s="443">
        <v>16</v>
      </c>
      <c r="M19" s="443">
        <v>16</v>
      </c>
      <c r="N19" s="443">
        <v>16</v>
      </c>
      <c r="O19" s="443">
        <v>16</v>
      </c>
      <c r="P19" s="443">
        <v>16</v>
      </c>
      <c r="Q19" s="443">
        <v>16</v>
      </c>
      <c r="R19" s="444">
        <v>16</v>
      </c>
      <c r="S19" s="138"/>
      <c r="T19" s="138"/>
      <c r="U19" s="138"/>
      <c r="V19" s="138"/>
    </row>
    <row r="20" spans="1:22">
      <c r="A20" s="923"/>
      <c r="B20" s="681" t="s">
        <v>321</v>
      </c>
      <c r="C20" s="683"/>
      <c r="D20" s="210"/>
      <c r="E20" s="210"/>
      <c r="F20" s="210"/>
      <c r="G20" s="210"/>
      <c r="H20" s="210"/>
      <c r="I20" s="210"/>
      <c r="J20" s="210"/>
      <c r="K20" s="210"/>
      <c r="L20" s="210"/>
      <c r="M20" s="210"/>
      <c r="N20" s="210"/>
      <c r="O20" s="210"/>
      <c r="P20" s="210"/>
      <c r="Q20" s="210"/>
      <c r="R20" s="211"/>
      <c r="S20" s="138"/>
      <c r="T20" s="138"/>
      <c r="U20" s="138"/>
      <c r="V20" s="138"/>
    </row>
    <row r="21" spans="1:22">
      <c r="A21" s="923"/>
      <c r="B21" s="682" t="s">
        <v>317</v>
      </c>
      <c r="C21" s="683">
        <v>3</v>
      </c>
      <c r="D21" s="210">
        <v>3</v>
      </c>
      <c r="E21" s="210">
        <v>3</v>
      </c>
      <c r="F21" s="210">
        <v>3</v>
      </c>
      <c r="G21" s="210">
        <v>3</v>
      </c>
      <c r="H21" s="210">
        <v>3</v>
      </c>
      <c r="I21" s="210">
        <v>3</v>
      </c>
      <c r="J21" s="210">
        <v>3</v>
      </c>
      <c r="K21" s="443">
        <v>3</v>
      </c>
      <c r="L21" s="443">
        <v>3</v>
      </c>
      <c r="M21" s="443">
        <v>3</v>
      </c>
      <c r="N21" s="443">
        <v>3</v>
      </c>
      <c r="O21" s="443">
        <v>3</v>
      </c>
      <c r="P21" s="443">
        <v>3</v>
      </c>
      <c r="Q21" s="443">
        <v>3</v>
      </c>
      <c r="R21" s="444">
        <v>3</v>
      </c>
    </row>
    <row r="22" spans="1:22">
      <c r="A22" s="923"/>
      <c r="B22" s="682" t="s">
        <v>318</v>
      </c>
      <c r="C22" s="683">
        <v>7</v>
      </c>
      <c r="D22" s="210">
        <v>7</v>
      </c>
      <c r="E22" s="210">
        <v>7</v>
      </c>
      <c r="F22" s="210">
        <v>7</v>
      </c>
      <c r="G22" s="210">
        <v>7</v>
      </c>
      <c r="H22" s="210">
        <v>7</v>
      </c>
      <c r="I22" s="210">
        <v>7</v>
      </c>
      <c r="J22" s="210">
        <v>7</v>
      </c>
      <c r="K22" s="443">
        <v>7</v>
      </c>
      <c r="L22" s="443">
        <v>7</v>
      </c>
      <c r="M22" s="443">
        <v>7</v>
      </c>
      <c r="N22" s="443">
        <v>7</v>
      </c>
      <c r="O22" s="443">
        <v>7</v>
      </c>
      <c r="P22" s="443">
        <v>7</v>
      </c>
      <c r="Q22" s="443">
        <v>7</v>
      </c>
      <c r="R22" s="444">
        <v>7</v>
      </c>
    </row>
    <row r="23" spans="1:22">
      <c r="A23" s="923"/>
      <c r="B23" s="682" t="s">
        <v>319</v>
      </c>
      <c r="C23" s="683">
        <v>3</v>
      </c>
      <c r="D23" s="210">
        <v>3</v>
      </c>
      <c r="E23" s="210">
        <v>3</v>
      </c>
      <c r="F23" s="210">
        <v>3</v>
      </c>
      <c r="G23" s="210">
        <v>3</v>
      </c>
      <c r="H23" s="210">
        <v>3</v>
      </c>
      <c r="I23" s="210">
        <v>3</v>
      </c>
      <c r="J23" s="210">
        <v>3</v>
      </c>
      <c r="K23" s="443">
        <v>3</v>
      </c>
      <c r="L23" s="443">
        <v>3</v>
      </c>
      <c r="M23" s="443">
        <v>3</v>
      </c>
      <c r="N23" s="443">
        <v>3</v>
      </c>
      <c r="O23" s="443">
        <v>3</v>
      </c>
      <c r="P23" s="443">
        <v>3</v>
      </c>
      <c r="Q23" s="443">
        <v>3</v>
      </c>
      <c r="R23" s="444">
        <v>3</v>
      </c>
    </row>
    <row r="24" spans="1:22">
      <c r="A24" s="923"/>
      <c r="B24" s="682" t="s">
        <v>320</v>
      </c>
      <c r="C24" s="683">
        <v>2</v>
      </c>
      <c r="D24" s="210">
        <v>2</v>
      </c>
      <c r="E24" s="210">
        <v>2</v>
      </c>
      <c r="F24" s="210">
        <v>2</v>
      </c>
      <c r="G24" s="210">
        <v>2</v>
      </c>
      <c r="H24" s="210">
        <v>2</v>
      </c>
      <c r="I24" s="210">
        <v>2</v>
      </c>
      <c r="J24" s="210">
        <v>2</v>
      </c>
      <c r="K24" s="443">
        <v>2</v>
      </c>
      <c r="L24" s="443">
        <v>2</v>
      </c>
      <c r="M24" s="443">
        <v>2</v>
      </c>
      <c r="N24" s="443">
        <v>2</v>
      </c>
      <c r="O24" s="443">
        <v>2</v>
      </c>
      <c r="P24" s="443">
        <v>2</v>
      </c>
      <c r="Q24" s="443">
        <v>2</v>
      </c>
      <c r="R24" s="444">
        <v>2</v>
      </c>
    </row>
    <row r="25" spans="1:22">
      <c r="A25" s="924"/>
      <c r="B25" s="681" t="s">
        <v>322</v>
      </c>
      <c r="C25" s="683" t="s">
        <v>170</v>
      </c>
      <c r="D25" s="210">
        <v>7</v>
      </c>
      <c r="E25" s="210">
        <v>7</v>
      </c>
      <c r="F25" s="210">
        <v>7</v>
      </c>
      <c r="G25" s="210">
        <v>7</v>
      </c>
      <c r="H25" s="210">
        <v>7</v>
      </c>
      <c r="I25" s="210">
        <v>7</v>
      </c>
      <c r="J25" s="210">
        <v>7</v>
      </c>
      <c r="K25" s="443">
        <v>7</v>
      </c>
      <c r="L25" s="443">
        <v>7</v>
      </c>
      <c r="M25" s="443">
        <v>7</v>
      </c>
      <c r="N25" s="443">
        <v>7</v>
      </c>
      <c r="O25" s="443">
        <v>7</v>
      </c>
      <c r="P25" s="443">
        <v>7</v>
      </c>
      <c r="Q25" s="443">
        <v>7</v>
      </c>
      <c r="R25" s="444">
        <v>7</v>
      </c>
    </row>
    <row r="26" spans="1:22">
      <c r="A26" s="922" t="s">
        <v>174</v>
      </c>
      <c r="B26" s="681" t="s">
        <v>316</v>
      </c>
      <c r="C26" s="683"/>
      <c r="D26" s="210"/>
      <c r="E26" s="210"/>
      <c r="F26" s="210"/>
      <c r="G26" s="210"/>
      <c r="H26" s="210"/>
      <c r="I26" s="210"/>
      <c r="J26" s="210"/>
      <c r="K26" s="210"/>
      <c r="L26" s="210"/>
      <c r="M26" s="210"/>
      <c r="N26" s="210"/>
      <c r="O26" s="210"/>
      <c r="P26" s="210"/>
      <c r="Q26" s="210"/>
      <c r="R26" s="211"/>
    </row>
    <row r="27" spans="1:22">
      <c r="A27" s="923"/>
      <c r="B27" s="682" t="s">
        <v>317</v>
      </c>
      <c r="C27" s="683">
        <v>3</v>
      </c>
      <c r="D27" s="210">
        <v>3</v>
      </c>
      <c r="E27" s="210">
        <v>3</v>
      </c>
      <c r="F27" s="210">
        <v>3</v>
      </c>
      <c r="G27" s="210">
        <v>3</v>
      </c>
      <c r="H27" s="210">
        <v>3</v>
      </c>
      <c r="I27" s="210">
        <v>3</v>
      </c>
      <c r="J27" s="210">
        <v>3</v>
      </c>
      <c r="K27" s="443">
        <v>3</v>
      </c>
      <c r="L27" s="443">
        <v>3</v>
      </c>
      <c r="M27" s="443">
        <v>3</v>
      </c>
      <c r="N27" s="443">
        <v>3</v>
      </c>
      <c r="O27" s="443">
        <v>3</v>
      </c>
      <c r="P27" s="443">
        <v>3</v>
      </c>
      <c r="Q27" s="443">
        <v>3</v>
      </c>
      <c r="R27" s="444">
        <v>3</v>
      </c>
    </row>
    <row r="28" spans="1:22">
      <c r="A28" s="923"/>
      <c r="B28" s="682" t="s">
        <v>318</v>
      </c>
      <c r="C28" s="683">
        <v>6</v>
      </c>
      <c r="D28" s="210">
        <v>6</v>
      </c>
      <c r="E28" s="210">
        <v>6</v>
      </c>
      <c r="F28" s="210">
        <v>6</v>
      </c>
      <c r="G28" s="210">
        <v>6</v>
      </c>
      <c r="H28" s="210">
        <v>6</v>
      </c>
      <c r="I28" s="210">
        <v>6</v>
      </c>
      <c r="J28" s="210">
        <v>6</v>
      </c>
      <c r="K28" s="443">
        <v>6</v>
      </c>
      <c r="L28" s="443">
        <v>6</v>
      </c>
      <c r="M28" s="443">
        <v>6</v>
      </c>
      <c r="N28" s="443">
        <v>6</v>
      </c>
      <c r="O28" s="443">
        <v>6</v>
      </c>
      <c r="P28" s="443">
        <v>6</v>
      </c>
      <c r="Q28" s="443">
        <v>6</v>
      </c>
      <c r="R28" s="444">
        <v>6</v>
      </c>
    </row>
    <row r="29" spans="1:22">
      <c r="A29" s="923"/>
      <c r="B29" s="682" t="s">
        <v>319</v>
      </c>
      <c r="C29" s="683">
        <v>11</v>
      </c>
      <c r="D29" s="210">
        <v>11</v>
      </c>
      <c r="E29" s="210">
        <v>11</v>
      </c>
      <c r="F29" s="210">
        <v>11</v>
      </c>
      <c r="G29" s="210">
        <v>11</v>
      </c>
      <c r="H29" s="210">
        <v>11</v>
      </c>
      <c r="I29" s="210">
        <v>11</v>
      </c>
      <c r="J29" s="210">
        <v>11</v>
      </c>
      <c r="K29" s="443">
        <v>11</v>
      </c>
      <c r="L29" s="443">
        <v>11</v>
      </c>
      <c r="M29" s="443">
        <v>11</v>
      </c>
      <c r="N29" s="443">
        <v>11</v>
      </c>
      <c r="O29" s="443">
        <v>11</v>
      </c>
      <c r="P29" s="443">
        <v>11</v>
      </c>
      <c r="Q29" s="443">
        <v>11</v>
      </c>
      <c r="R29" s="444">
        <v>11</v>
      </c>
    </row>
    <row r="30" spans="1:22">
      <c r="A30" s="923"/>
      <c r="B30" s="682" t="s">
        <v>320</v>
      </c>
      <c r="C30" s="683">
        <v>15</v>
      </c>
      <c r="D30" s="210">
        <v>15</v>
      </c>
      <c r="E30" s="210">
        <v>15</v>
      </c>
      <c r="F30" s="210">
        <v>15</v>
      </c>
      <c r="G30" s="210">
        <v>15</v>
      </c>
      <c r="H30" s="210">
        <v>15</v>
      </c>
      <c r="I30" s="210">
        <v>15</v>
      </c>
      <c r="J30" s="210">
        <v>15</v>
      </c>
      <c r="K30" s="443">
        <v>15</v>
      </c>
      <c r="L30" s="443">
        <v>15</v>
      </c>
      <c r="M30" s="443">
        <v>15</v>
      </c>
      <c r="N30" s="443">
        <v>15</v>
      </c>
      <c r="O30" s="443">
        <v>15</v>
      </c>
      <c r="P30" s="443">
        <v>15</v>
      </c>
      <c r="Q30" s="443">
        <v>15</v>
      </c>
      <c r="R30" s="444">
        <v>15</v>
      </c>
    </row>
    <row r="31" spans="1:22">
      <c r="A31" s="923"/>
      <c r="B31" s="681" t="s">
        <v>321</v>
      </c>
      <c r="C31" s="683"/>
      <c r="D31" s="210"/>
      <c r="E31" s="210"/>
      <c r="F31" s="210"/>
      <c r="G31" s="210"/>
      <c r="H31" s="210"/>
      <c r="I31" s="210"/>
      <c r="J31" s="210"/>
      <c r="K31" s="210"/>
      <c r="L31" s="210"/>
      <c r="M31" s="210"/>
      <c r="N31" s="210"/>
      <c r="O31" s="210"/>
      <c r="P31" s="210"/>
      <c r="Q31" s="210"/>
      <c r="R31" s="211"/>
    </row>
    <row r="32" spans="1:22">
      <c r="A32" s="923"/>
      <c r="B32" s="682" t="s">
        <v>317</v>
      </c>
      <c r="C32" s="683">
        <v>3</v>
      </c>
      <c r="D32" s="210">
        <v>3</v>
      </c>
      <c r="E32" s="210">
        <v>3</v>
      </c>
      <c r="F32" s="210">
        <v>3</v>
      </c>
      <c r="G32" s="210">
        <v>3</v>
      </c>
      <c r="H32" s="210">
        <v>3</v>
      </c>
      <c r="I32" s="210">
        <v>3</v>
      </c>
      <c r="J32" s="210">
        <v>3</v>
      </c>
      <c r="K32" s="443">
        <v>3</v>
      </c>
      <c r="L32" s="443">
        <v>3</v>
      </c>
      <c r="M32" s="443">
        <v>3</v>
      </c>
      <c r="N32" s="443">
        <v>3</v>
      </c>
      <c r="O32" s="443">
        <v>3</v>
      </c>
      <c r="P32" s="443">
        <v>3</v>
      </c>
      <c r="Q32" s="443">
        <v>3</v>
      </c>
      <c r="R32" s="444">
        <v>3</v>
      </c>
    </row>
    <row r="33" spans="1:18">
      <c r="A33" s="923"/>
      <c r="B33" s="682" t="s">
        <v>318</v>
      </c>
      <c r="C33" s="683">
        <v>5</v>
      </c>
      <c r="D33" s="210">
        <v>5</v>
      </c>
      <c r="E33" s="210">
        <v>5</v>
      </c>
      <c r="F33" s="210">
        <v>5</v>
      </c>
      <c r="G33" s="210">
        <v>5</v>
      </c>
      <c r="H33" s="210">
        <v>5</v>
      </c>
      <c r="I33" s="210">
        <v>5</v>
      </c>
      <c r="J33" s="210">
        <v>5</v>
      </c>
      <c r="K33" s="443">
        <v>5</v>
      </c>
      <c r="L33" s="443">
        <v>5</v>
      </c>
      <c r="M33" s="443">
        <v>5</v>
      </c>
      <c r="N33" s="443">
        <v>5</v>
      </c>
      <c r="O33" s="443">
        <v>5</v>
      </c>
      <c r="P33" s="443">
        <v>5</v>
      </c>
      <c r="Q33" s="443">
        <v>5</v>
      </c>
      <c r="R33" s="444">
        <v>5</v>
      </c>
    </row>
    <row r="34" spans="1:18">
      <c r="A34" s="923"/>
      <c r="B34" s="682" t="s">
        <v>319</v>
      </c>
      <c r="C34" s="683">
        <v>4</v>
      </c>
      <c r="D34" s="210">
        <v>4</v>
      </c>
      <c r="E34" s="210">
        <v>4</v>
      </c>
      <c r="F34" s="210">
        <v>4</v>
      </c>
      <c r="G34" s="210">
        <v>4</v>
      </c>
      <c r="H34" s="210">
        <v>4</v>
      </c>
      <c r="I34" s="210">
        <v>4</v>
      </c>
      <c r="J34" s="210">
        <v>4</v>
      </c>
      <c r="K34" s="443">
        <v>4</v>
      </c>
      <c r="L34" s="443">
        <v>4</v>
      </c>
      <c r="M34" s="443">
        <v>4</v>
      </c>
      <c r="N34" s="443">
        <v>4</v>
      </c>
      <c r="O34" s="443">
        <v>4</v>
      </c>
      <c r="P34" s="443">
        <v>4</v>
      </c>
      <c r="Q34" s="443">
        <v>4</v>
      </c>
      <c r="R34" s="444">
        <v>4</v>
      </c>
    </row>
    <row r="35" spans="1:18">
      <c r="A35" s="923"/>
      <c r="B35" s="682" t="s">
        <v>320</v>
      </c>
      <c r="C35" s="683">
        <v>3</v>
      </c>
      <c r="D35" s="210">
        <v>3</v>
      </c>
      <c r="E35" s="210">
        <v>3</v>
      </c>
      <c r="F35" s="210">
        <v>3</v>
      </c>
      <c r="G35" s="210">
        <v>3</v>
      </c>
      <c r="H35" s="210">
        <v>3</v>
      </c>
      <c r="I35" s="210">
        <v>3</v>
      </c>
      <c r="J35" s="210">
        <v>3</v>
      </c>
      <c r="K35" s="443">
        <v>3</v>
      </c>
      <c r="L35" s="443">
        <v>3</v>
      </c>
      <c r="M35" s="443">
        <v>3</v>
      </c>
      <c r="N35" s="443">
        <v>3</v>
      </c>
      <c r="O35" s="443">
        <v>3</v>
      </c>
      <c r="P35" s="443">
        <v>3</v>
      </c>
      <c r="Q35" s="443">
        <v>3</v>
      </c>
      <c r="R35" s="444">
        <v>3</v>
      </c>
    </row>
    <row r="36" spans="1:18">
      <c r="A36" s="924"/>
      <c r="B36" s="681" t="s">
        <v>322</v>
      </c>
      <c r="C36" s="683">
        <v>5</v>
      </c>
      <c r="D36" s="210">
        <v>5</v>
      </c>
      <c r="E36" s="210">
        <v>5</v>
      </c>
      <c r="F36" s="210">
        <v>5</v>
      </c>
      <c r="G36" s="210">
        <v>5</v>
      </c>
      <c r="H36" s="210">
        <v>5</v>
      </c>
      <c r="I36" s="210">
        <v>5</v>
      </c>
      <c r="J36" s="210">
        <v>5</v>
      </c>
      <c r="K36" s="443">
        <v>5</v>
      </c>
      <c r="L36" s="443">
        <v>5</v>
      </c>
      <c r="M36" s="443">
        <v>5</v>
      </c>
      <c r="N36" s="443">
        <v>5</v>
      </c>
      <c r="O36" s="443">
        <v>5</v>
      </c>
      <c r="P36" s="443">
        <v>5</v>
      </c>
      <c r="Q36" s="443">
        <v>5</v>
      </c>
      <c r="R36" s="444">
        <v>5</v>
      </c>
    </row>
    <row r="37" spans="1:18">
      <c r="A37" s="922" t="s">
        <v>175</v>
      </c>
      <c r="B37" s="681" t="s">
        <v>316</v>
      </c>
      <c r="C37" s="683"/>
      <c r="D37" s="210"/>
      <c r="E37" s="210"/>
      <c r="F37" s="210"/>
      <c r="G37" s="210"/>
      <c r="H37" s="210"/>
      <c r="I37" s="210"/>
      <c r="J37" s="210"/>
      <c r="K37" s="210"/>
      <c r="L37" s="210"/>
      <c r="M37" s="210"/>
      <c r="N37" s="210"/>
      <c r="O37" s="210"/>
      <c r="P37" s="210"/>
      <c r="Q37" s="210"/>
      <c r="R37" s="211"/>
    </row>
    <row r="38" spans="1:18">
      <c r="A38" s="923"/>
      <c r="B38" s="682" t="s">
        <v>317</v>
      </c>
      <c r="C38" s="683">
        <v>3</v>
      </c>
      <c r="D38" s="210">
        <v>3</v>
      </c>
      <c r="E38" s="210">
        <v>3</v>
      </c>
      <c r="F38" s="210">
        <v>3</v>
      </c>
      <c r="G38" s="210">
        <v>3</v>
      </c>
      <c r="H38" s="210">
        <v>3</v>
      </c>
      <c r="I38" s="210">
        <v>3</v>
      </c>
      <c r="J38" s="210">
        <v>3</v>
      </c>
      <c r="K38" s="443">
        <v>3</v>
      </c>
      <c r="L38" s="443">
        <v>3</v>
      </c>
      <c r="M38" s="443">
        <v>3</v>
      </c>
      <c r="N38" s="443">
        <v>3</v>
      </c>
      <c r="O38" s="443">
        <v>3</v>
      </c>
      <c r="P38" s="443">
        <v>3</v>
      </c>
      <c r="Q38" s="443">
        <v>3</v>
      </c>
      <c r="R38" s="444">
        <v>3</v>
      </c>
    </row>
    <row r="39" spans="1:18">
      <c r="A39" s="923"/>
      <c r="B39" s="682" t="s">
        <v>318</v>
      </c>
      <c r="C39" s="683">
        <v>6</v>
      </c>
      <c r="D39" s="210">
        <v>6</v>
      </c>
      <c r="E39" s="210">
        <v>6</v>
      </c>
      <c r="F39" s="210">
        <v>6</v>
      </c>
      <c r="G39" s="210">
        <v>6</v>
      </c>
      <c r="H39" s="210">
        <v>6</v>
      </c>
      <c r="I39" s="210">
        <v>6</v>
      </c>
      <c r="J39" s="210">
        <v>6</v>
      </c>
      <c r="K39" s="443">
        <v>6</v>
      </c>
      <c r="L39" s="443">
        <v>6</v>
      </c>
      <c r="M39" s="443">
        <v>6</v>
      </c>
      <c r="N39" s="443">
        <v>6</v>
      </c>
      <c r="O39" s="443">
        <v>6</v>
      </c>
      <c r="P39" s="443">
        <v>6</v>
      </c>
      <c r="Q39" s="443">
        <v>6</v>
      </c>
      <c r="R39" s="444">
        <v>6</v>
      </c>
    </row>
    <row r="40" spans="1:18">
      <c r="A40" s="923"/>
      <c r="B40" s="682" t="s">
        <v>319</v>
      </c>
      <c r="C40" s="683">
        <v>12</v>
      </c>
      <c r="D40" s="210">
        <v>12</v>
      </c>
      <c r="E40" s="210">
        <v>12</v>
      </c>
      <c r="F40" s="210">
        <v>12</v>
      </c>
      <c r="G40" s="210">
        <v>12</v>
      </c>
      <c r="H40" s="210">
        <v>12</v>
      </c>
      <c r="I40" s="210">
        <v>12</v>
      </c>
      <c r="J40" s="210">
        <v>12</v>
      </c>
      <c r="K40" s="443">
        <v>12</v>
      </c>
      <c r="L40" s="443">
        <v>12</v>
      </c>
      <c r="M40" s="443">
        <v>12</v>
      </c>
      <c r="N40" s="443">
        <v>12</v>
      </c>
      <c r="O40" s="443">
        <v>12</v>
      </c>
      <c r="P40" s="443">
        <v>12</v>
      </c>
      <c r="Q40" s="443">
        <v>12</v>
      </c>
      <c r="R40" s="444">
        <v>12</v>
      </c>
    </row>
    <row r="41" spans="1:18">
      <c r="A41" s="923"/>
      <c r="B41" s="682" t="s">
        <v>320</v>
      </c>
      <c r="C41" s="683">
        <v>16</v>
      </c>
      <c r="D41" s="210">
        <v>16</v>
      </c>
      <c r="E41" s="210">
        <v>16</v>
      </c>
      <c r="F41" s="210">
        <v>16</v>
      </c>
      <c r="G41" s="210">
        <v>16</v>
      </c>
      <c r="H41" s="210">
        <v>16</v>
      </c>
      <c r="I41" s="210">
        <v>16</v>
      </c>
      <c r="J41" s="210">
        <v>16</v>
      </c>
      <c r="K41" s="443">
        <v>16</v>
      </c>
      <c r="L41" s="443">
        <v>16</v>
      </c>
      <c r="M41" s="443">
        <v>16</v>
      </c>
      <c r="N41" s="443">
        <v>16</v>
      </c>
      <c r="O41" s="443">
        <v>16</v>
      </c>
      <c r="P41" s="443">
        <v>16</v>
      </c>
      <c r="Q41" s="443">
        <v>16</v>
      </c>
      <c r="R41" s="444">
        <v>16</v>
      </c>
    </row>
    <row r="42" spans="1:18">
      <c r="A42" s="923"/>
      <c r="B42" s="681" t="s">
        <v>321</v>
      </c>
      <c r="C42" s="683"/>
      <c r="D42" s="210"/>
      <c r="E42" s="210"/>
      <c r="F42" s="210"/>
      <c r="G42" s="210"/>
      <c r="H42" s="210"/>
      <c r="I42" s="210"/>
      <c r="J42" s="210"/>
      <c r="K42" s="210"/>
      <c r="L42" s="210"/>
      <c r="M42" s="210"/>
      <c r="N42" s="210"/>
      <c r="O42" s="210"/>
      <c r="P42" s="210"/>
      <c r="Q42" s="210"/>
      <c r="R42" s="211"/>
    </row>
    <row r="43" spans="1:18">
      <c r="A43" s="923"/>
      <c r="B43" s="682" t="s">
        <v>317</v>
      </c>
      <c r="C43" s="683">
        <v>3</v>
      </c>
      <c r="D43" s="210">
        <v>3</v>
      </c>
      <c r="E43" s="210">
        <v>3</v>
      </c>
      <c r="F43" s="210">
        <v>3</v>
      </c>
      <c r="G43" s="210">
        <v>3</v>
      </c>
      <c r="H43" s="210">
        <v>3</v>
      </c>
      <c r="I43" s="210">
        <v>3</v>
      </c>
      <c r="J43" s="210">
        <v>3</v>
      </c>
      <c r="K43" s="443">
        <v>3</v>
      </c>
      <c r="L43" s="443">
        <v>3</v>
      </c>
      <c r="M43" s="443">
        <v>3</v>
      </c>
      <c r="N43" s="443">
        <v>3</v>
      </c>
      <c r="O43" s="443">
        <v>3</v>
      </c>
      <c r="P43" s="443">
        <v>3</v>
      </c>
      <c r="Q43" s="443">
        <v>3</v>
      </c>
      <c r="R43" s="444">
        <v>3</v>
      </c>
    </row>
    <row r="44" spans="1:18">
      <c r="A44" s="923"/>
      <c r="B44" s="682" t="s">
        <v>318</v>
      </c>
      <c r="C44" s="683">
        <v>6</v>
      </c>
      <c r="D44" s="210">
        <v>6</v>
      </c>
      <c r="E44" s="210">
        <v>6</v>
      </c>
      <c r="F44" s="210">
        <v>6</v>
      </c>
      <c r="G44" s="210">
        <v>6</v>
      </c>
      <c r="H44" s="210">
        <v>6</v>
      </c>
      <c r="I44" s="210">
        <v>6</v>
      </c>
      <c r="J44" s="210">
        <v>6</v>
      </c>
      <c r="K44" s="443">
        <v>6</v>
      </c>
      <c r="L44" s="443">
        <v>6</v>
      </c>
      <c r="M44" s="443">
        <v>6</v>
      </c>
      <c r="N44" s="443">
        <v>6</v>
      </c>
      <c r="O44" s="443">
        <v>6</v>
      </c>
      <c r="P44" s="443">
        <v>6</v>
      </c>
      <c r="Q44" s="443">
        <v>6</v>
      </c>
      <c r="R44" s="444">
        <v>6</v>
      </c>
    </row>
    <row r="45" spans="1:18">
      <c r="A45" s="923"/>
      <c r="B45" s="682" t="s">
        <v>319</v>
      </c>
      <c r="C45" s="683">
        <v>4</v>
      </c>
      <c r="D45" s="210">
        <v>4</v>
      </c>
      <c r="E45" s="210">
        <v>4</v>
      </c>
      <c r="F45" s="210">
        <v>4</v>
      </c>
      <c r="G45" s="210">
        <v>4</v>
      </c>
      <c r="H45" s="210">
        <v>4</v>
      </c>
      <c r="I45" s="210">
        <v>4</v>
      </c>
      <c r="J45" s="210">
        <v>4</v>
      </c>
      <c r="K45" s="443">
        <v>4</v>
      </c>
      <c r="L45" s="443">
        <v>4</v>
      </c>
      <c r="M45" s="443">
        <v>4</v>
      </c>
      <c r="N45" s="443">
        <v>4</v>
      </c>
      <c r="O45" s="443">
        <v>4</v>
      </c>
      <c r="P45" s="443">
        <v>4</v>
      </c>
      <c r="Q45" s="443">
        <v>4</v>
      </c>
      <c r="R45" s="444">
        <v>4</v>
      </c>
    </row>
    <row r="46" spans="1:18">
      <c r="A46" s="923"/>
      <c r="B46" s="682" t="s">
        <v>320</v>
      </c>
      <c r="C46" s="683">
        <v>2</v>
      </c>
      <c r="D46" s="210">
        <v>2</v>
      </c>
      <c r="E46" s="210">
        <v>2</v>
      </c>
      <c r="F46" s="210">
        <v>2</v>
      </c>
      <c r="G46" s="210">
        <v>2</v>
      </c>
      <c r="H46" s="210">
        <v>2</v>
      </c>
      <c r="I46" s="210">
        <v>2</v>
      </c>
      <c r="J46" s="210">
        <v>2</v>
      </c>
      <c r="K46" s="443">
        <v>2</v>
      </c>
      <c r="L46" s="443">
        <v>2</v>
      </c>
      <c r="M46" s="443">
        <v>2</v>
      </c>
      <c r="N46" s="443">
        <v>2</v>
      </c>
      <c r="O46" s="443">
        <v>2</v>
      </c>
      <c r="P46" s="443">
        <v>2</v>
      </c>
      <c r="Q46" s="443">
        <v>2</v>
      </c>
      <c r="R46" s="444">
        <v>2</v>
      </c>
    </row>
    <row r="47" spans="1:18" ht="15" thickBot="1">
      <c r="A47" s="925"/>
      <c r="B47" s="541" t="s">
        <v>322</v>
      </c>
      <c r="C47" s="684">
        <v>8</v>
      </c>
      <c r="D47" s="212">
        <v>8</v>
      </c>
      <c r="E47" s="212">
        <v>8</v>
      </c>
      <c r="F47" s="212">
        <v>8</v>
      </c>
      <c r="G47" s="212">
        <v>8</v>
      </c>
      <c r="H47" s="212">
        <v>8</v>
      </c>
      <c r="I47" s="212">
        <v>8</v>
      </c>
      <c r="J47" s="212">
        <v>8</v>
      </c>
      <c r="K47" s="445">
        <v>8</v>
      </c>
      <c r="L47" s="445">
        <v>8</v>
      </c>
      <c r="M47" s="445">
        <v>8</v>
      </c>
      <c r="N47" s="445">
        <v>8</v>
      </c>
      <c r="O47" s="445">
        <v>8</v>
      </c>
      <c r="P47" s="445">
        <v>8</v>
      </c>
      <c r="Q47" s="445">
        <v>8</v>
      </c>
      <c r="R47" s="446">
        <v>8</v>
      </c>
    </row>
    <row r="48" spans="1:18">
      <c r="A48" s="136" t="s">
        <v>192</v>
      </c>
      <c r="B48" s="24"/>
      <c r="C48" s="39"/>
      <c r="D48" s="41"/>
      <c r="E48" s="41"/>
      <c r="F48" s="24"/>
      <c r="G48" s="24"/>
      <c r="H48" s="24"/>
      <c r="I48" s="24"/>
      <c r="J48" s="24"/>
    </row>
    <row r="49" spans="1:1">
      <c r="A49" s="142" t="s">
        <v>323</v>
      </c>
    </row>
    <row r="51" spans="1:1">
      <c r="A51" s="142" t="s">
        <v>324</v>
      </c>
    </row>
    <row r="53" spans="1:1">
      <c r="A53" s="142" t="s">
        <v>325</v>
      </c>
    </row>
    <row r="55" spans="1:1">
      <c r="A55" s="142" t="s">
        <v>326</v>
      </c>
    </row>
  </sheetData>
  <mergeCells count="4">
    <mergeCell ref="A4:A14"/>
    <mergeCell ref="A15:A25"/>
    <mergeCell ref="A26:A36"/>
    <mergeCell ref="A37:A47"/>
  </mergeCells>
  <hyperlinks>
    <hyperlink ref="V3" location="'TC1'!A1" display="Back to Content Page" xr:uid="{CA233D11-5B06-41AA-B669-66E5E8C17E3B}"/>
  </hyperlinks>
  <pageMargins left="0.7" right="0.7" top="0.75" bottom="0.75" header="0.3" footer="0.3"/>
  <pageSetup scale="68"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
  <sheetViews>
    <sheetView tabSelected="1" zoomScale="85" zoomScaleNormal="85" workbookViewId="0">
      <pane xSplit="13" ySplit="1" topLeftCell="N2" activePane="bottomRight" state="frozen"/>
      <selection pane="topRight" activeCell="N1" sqref="N1"/>
      <selection pane="bottomLeft" activeCell="A2" sqref="A2"/>
      <selection pane="bottomRight"/>
    </sheetView>
  </sheetViews>
  <sheetFormatPr defaultColWidth="9.21875" defaultRowHeight="14.4"/>
  <cols>
    <col min="15" max="15" width="23.77734375" customWidth="1"/>
  </cols>
  <sheetData>
    <row r="1" spans="1:19" s="24" customFormat="1" ht="13.8">
      <c r="B1" s="16" t="s">
        <v>75</v>
      </c>
      <c r="J1" s="24" t="s">
        <v>76</v>
      </c>
      <c r="O1" s="29"/>
      <c r="S1" s="85"/>
    </row>
    <row r="2" spans="1:19" s="24" customFormat="1" ht="13.8">
      <c r="B2" s="16"/>
      <c r="S2" s="15"/>
    </row>
    <row r="3" spans="1:19" s="24" customFormat="1">
      <c r="B3" s="45" t="s">
        <v>77</v>
      </c>
      <c r="L3" t="s">
        <v>76</v>
      </c>
      <c r="S3" s="71"/>
    </row>
    <row r="4" spans="1:19" s="24" customFormat="1">
      <c r="B4" s="45"/>
      <c r="L4"/>
      <c r="S4" s="71"/>
    </row>
    <row r="5" spans="1:19" s="24" customFormat="1" ht="13.8">
      <c r="B5" s="45" t="s">
        <v>78</v>
      </c>
      <c r="S5" s="396"/>
    </row>
    <row r="6" spans="1:19" s="24" customFormat="1" ht="13.8">
      <c r="B6" s="45"/>
      <c r="S6" s="71"/>
    </row>
    <row r="7" spans="1:19" s="24" customFormat="1" ht="13.8">
      <c r="B7" s="45" t="s">
        <v>79</v>
      </c>
      <c r="S7" s="396"/>
    </row>
    <row r="8" spans="1:19" s="24" customFormat="1" ht="13.8">
      <c r="B8" s="45"/>
      <c r="S8" s="71"/>
    </row>
    <row r="9" spans="1:19" s="24" customFormat="1" ht="13.8">
      <c r="B9" s="65" t="s">
        <v>823</v>
      </c>
      <c r="S9" s="71"/>
    </row>
    <row r="10" spans="1:19" s="62" customFormat="1" ht="13.8">
      <c r="B10" s="65" t="s">
        <v>821</v>
      </c>
      <c r="S10" s="71"/>
    </row>
    <row r="11" spans="1:19" s="24" customFormat="1" ht="13.8">
      <c r="B11" s="65" t="s">
        <v>824</v>
      </c>
      <c r="S11" s="71"/>
    </row>
    <row r="12" spans="1:19" s="24" customFormat="1" ht="13.8">
      <c r="B12" s="65" t="s">
        <v>825</v>
      </c>
      <c r="S12" s="71"/>
    </row>
    <row r="13" spans="1:19" s="24" customFormat="1" ht="13.8">
      <c r="B13" s="65" t="s">
        <v>80</v>
      </c>
      <c r="S13" s="71"/>
    </row>
    <row r="14" spans="1:19" s="24" customFormat="1" ht="13.8">
      <c r="B14" s="65" t="s">
        <v>81</v>
      </c>
      <c r="S14" s="71"/>
    </row>
    <row r="15" spans="1:19">
      <c r="A15" s="65"/>
      <c r="B15" s="65" t="s">
        <v>82</v>
      </c>
      <c r="C15" s="24"/>
      <c r="D15" s="24"/>
      <c r="E15" s="24"/>
      <c r="F15" s="24"/>
      <c r="G15" s="24"/>
      <c r="S15" s="71"/>
    </row>
    <row r="16" spans="1:19">
      <c r="A16" s="24"/>
      <c r="B16" s="65" t="s">
        <v>83</v>
      </c>
      <c r="C16" s="24"/>
      <c r="D16" s="24"/>
      <c r="E16" s="24"/>
      <c r="F16" s="24"/>
      <c r="G16" s="24"/>
      <c r="S16" s="71"/>
    </row>
    <row r="17" spans="1:19">
      <c r="A17" s="24"/>
      <c r="B17" s="65" t="s">
        <v>84</v>
      </c>
      <c r="C17" s="24"/>
      <c r="D17" s="24"/>
      <c r="E17" s="24"/>
      <c r="F17" s="24"/>
      <c r="G17" s="24"/>
      <c r="S17" s="71"/>
    </row>
    <row r="18" spans="1:19">
      <c r="A18" s="24"/>
      <c r="B18" s="65" t="s">
        <v>85</v>
      </c>
      <c r="C18" s="24"/>
      <c r="D18" s="24"/>
      <c r="E18" s="24"/>
      <c r="F18" s="24"/>
      <c r="G18" s="24"/>
      <c r="S18" s="71"/>
    </row>
    <row r="19" spans="1:19" s="24" customFormat="1" ht="13.8">
      <c r="B19" s="65" t="s">
        <v>86</v>
      </c>
      <c r="S19" s="71"/>
    </row>
    <row r="20" spans="1:19" s="24" customFormat="1" ht="13.8">
      <c r="B20" s="86" t="s">
        <v>87</v>
      </c>
      <c r="S20" s="71"/>
    </row>
    <row r="21" spans="1:19" s="24" customFormat="1" ht="13.8">
      <c r="S21" s="71"/>
    </row>
    <row r="22" spans="1:19" s="24" customFormat="1" ht="13.8">
      <c r="B22" s="45" t="s">
        <v>88</v>
      </c>
      <c r="K22" s="24" t="s">
        <v>76</v>
      </c>
      <c r="L22" s="494" t="s">
        <v>76</v>
      </c>
      <c r="S22" s="71"/>
    </row>
    <row r="23" spans="1:19" s="24" customFormat="1" ht="13.8">
      <c r="B23" s="45"/>
      <c r="L23" s="494"/>
      <c r="S23" s="153"/>
    </row>
    <row r="24" spans="1:19" s="62" customFormat="1" ht="13.8">
      <c r="B24" s="493" t="s">
        <v>89</v>
      </c>
      <c r="O24" s="24"/>
      <c r="S24" s="71"/>
    </row>
    <row r="25" spans="1:19" s="24" customFormat="1" ht="13.8">
      <c r="B25" s="65" t="s">
        <v>90</v>
      </c>
      <c r="M25" s="491"/>
      <c r="S25" s="71"/>
    </row>
    <row r="26" spans="1:19" s="24" customFormat="1" ht="13.8">
      <c r="B26" s="65"/>
      <c r="S26" s="71"/>
    </row>
    <row r="27" spans="1:19" s="24" customFormat="1" ht="13.8">
      <c r="B27" s="16" t="s">
        <v>91</v>
      </c>
      <c r="S27" s="71"/>
    </row>
    <row r="28" spans="1:19" s="24" customFormat="1" ht="13.8">
      <c r="B28" s="16"/>
      <c r="E28" s="32" t="s">
        <v>76</v>
      </c>
      <c r="S28" s="153"/>
    </row>
    <row r="29" spans="1:19" s="24" customFormat="1" ht="13.8">
      <c r="B29" s="16" t="s">
        <v>92</v>
      </c>
      <c r="C29" s="495"/>
      <c r="D29" s="495"/>
      <c r="E29" s="496"/>
      <c r="S29" s="153"/>
    </row>
    <row r="30" spans="1:19" s="24" customFormat="1" ht="13.8">
      <c r="B30" s="16"/>
      <c r="C30" s="495"/>
      <c r="D30" s="495"/>
      <c r="E30" s="496"/>
    </row>
    <row r="31" spans="1:19" s="15" customFormat="1" ht="13.8">
      <c r="B31" s="65" t="s">
        <v>93</v>
      </c>
      <c r="E31" s="16"/>
      <c r="S31" s="71"/>
    </row>
    <row r="32" spans="1:19" s="15" customFormat="1" ht="13.8">
      <c r="B32" s="65" t="s">
        <v>94</v>
      </c>
      <c r="S32" s="71"/>
    </row>
    <row r="33" spans="2:19" s="15" customFormat="1" ht="13.8">
      <c r="B33" s="65" t="s">
        <v>95</v>
      </c>
      <c r="S33" s="71"/>
    </row>
    <row r="34" spans="2:19" s="15" customFormat="1" ht="13.8">
      <c r="B34" s="65" t="s">
        <v>96</v>
      </c>
      <c r="S34" s="71"/>
    </row>
    <row r="35" spans="2:19" s="15" customFormat="1" ht="13.8">
      <c r="B35" s="65" t="s">
        <v>97</v>
      </c>
      <c r="S35" s="71"/>
    </row>
    <row r="36" spans="2:19" s="15" customFormat="1" ht="13.8">
      <c r="B36" s="65" t="s">
        <v>98</v>
      </c>
      <c r="S36" s="71"/>
    </row>
    <row r="37" spans="2:19" s="15" customFormat="1" ht="13.8">
      <c r="B37" s="65" t="s">
        <v>99</v>
      </c>
    </row>
    <row r="38" spans="2:19" s="15" customFormat="1" ht="13.8">
      <c r="B38" s="65" t="s">
        <v>100</v>
      </c>
    </row>
    <row r="39" spans="2:19">
      <c r="B39" s="24"/>
    </row>
  </sheetData>
  <hyperlinks>
    <hyperlink ref="B11" location="'1.1.3'!A1" display=" 1.1.3 Total Area (Sq Km) and Population Density (Person  Per  Sq. Km)  in SADC, 2000 - 2011" xr:uid="{00000000-0004-0000-0400-000000000000}"/>
    <hyperlink ref="B12" location="'1.1.5'!A1" display=" 1.1.5 Dependency Ratio  in SADC, (%), 1980 - 2011, Selected Years" xr:uid="{00000000-0004-0000-0400-000002000000}"/>
    <hyperlink ref="B13" location="'1.1.6'!A1" display=" 1.1.6 Population in Private Households  in SADC By Size of Household, Person Per Household, Latest Year" xr:uid="{00000000-0004-0000-0400-000003000000}"/>
    <hyperlink ref="B14" location="'1.1.7'!A1" display=" 1.1.7 Population in Urban and Rural Areas of SADC , (%), 2000 - 2011" xr:uid="{00000000-0004-0000-0400-000004000000}"/>
    <hyperlink ref="B19" location="'1.1.12'!A1" display=" 1.1.12 Projected Total Mid-Year  Population in SADC  By Five-Year Period, Thousand Persons, 2015 - 2050" xr:uid="{00000000-0004-0000-0400-000005000000}"/>
    <hyperlink ref="B25" location="'1.2.2'!A1" display=" 1.2.2 Migrant Remittances Outflows in SADC, Million US$, 1990 - 2010" xr:uid="{00000000-0004-0000-0400-000007000000}"/>
    <hyperlink ref="B10" location="'1.1.2'!A1" display="1.1.2  Population Growth Rate  in SADC, (%), 2001 - 2011" xr:uid="{00000000-0004-0000-0400-000008000000}"/>
    <hyperlink ref="B9" location="'1.1.1'!A1" display=" 1.1.1  Total  Mid Year Population in SADC, Thousand Person, 1980 - 2011, Selected Years" xr:uid="{00000000-0004-0000-0400-000009000000}"/>
    <hyperlink ref="B15" location="'1.1.8'!A1" display=" 1.1.8 Birth Rate in  SADC By  Year,   Per Thousand Inhabitants, 1980 - 2015, Selected Years" xr:uid="{00000000-0004-0000-0400-00000A000000}"/>
    <hyperlink ref="B16" location="'1.1.9'!A1" display=" 1.1.9 Death Rate in  SADC By  Year ,  Per Thousand Inhabitants, 1980 - 2015, Selected Years" xr:uid="{00000000-0004-0000-0400-00000B000000}"/>
    <hyperlink ref="B17" location="'1.1.10'!A1" display=" 1.1.10 Total Fertility Rate in  SADC By Year,  Number of Children Per Woman, 1980 - 2015, Selected Years" xr:uid="{00000000-0004-0000-0400-00000C000000}"/>
    <hyperlink ref="B18" location="'1.1.11'!A1" display=" 1.1.11 Life Expectancy at Birth in SADC By Year and Sex,  1980 - 2015, Selected Years" xr:uid="{00000000-0004-0000-0400-00000D000000}"/>
    <hyperlink ref="B38" location="'2.1.6'!A1" display=" 2.1.6   Net entry rate to first Tertiary programmes for all ages By Sex, (%), 2007 - 2018" xr:uid="{00000000-0004-0000-0400-00000E000000}"/>
    <hyperlink ref="B35" location="'2.1.5'!A1" display="2.1.5   Net Enrolment Ratio in Secondary School in SADC By Sex, (%), 2000 - 2018" xr:uid="{00000000-0004-0000-0400-00000F000000}"/>
    <hyperlink ref="B34" location="'2.1.4'!A1" display="2.1.4   Net Enrolment Ratio in Primary School  in SADC By Sex , (%), 2000 - 2018" xr:uid="{00000000-0004-0000-0400-000010000000}"/>
    <hyperlink ref="B33" location="'2.1.3'!A1" display="2.1.3  Education system" xr:uid="{00000000-0004-0000-0400-000011000000}"/>
    <hyperlink ref="B32" location="'2.1.2'!A1" display="2.1.2 Youth Literacy Rate (Population 15-24 years old) in SADC By Sex, (%), 2000 - 2018" xr:uid="{00000000-0004-0000-0400-000012000000}"/>
    <hyperlink ref="B31" location="'2.1.1'!A1" display="2.1.1  Adult Literacy Rate in SADC By Sex, (%), 2000 - 2018" xr:uid="{00000000-0004-0000-0400-000013000000}"/>
    <hyperlink ref="B20" location="'1.1.13'!A1" display="1.1.13  Adolescent birth Rate  in SADC, (%), 2010 - 2017" xr:uid="{00000000-0004-0000-0400-000015000000}"/>
    <hyperlink ref="B36" location="'2.1.5b'!A1" display="2.1.5b Net Enrolment Ratio in Lower Secondary School in SADC By Sex, (%), 2000 - 2019" xr:uid="{00000000-0004-0000-0400-000016000000}"/>
    <hyperlink ref="B37" location="'2.1.5c'!A1" display="2.1.5c Net Enrolment Ratio in Upper Secondary School in SADC By Sex, (%), 2000 - 2019" xr:uid="{00000000-0004-0000-0400-000017000000}"/>
    <hyperlink ref="B24" location="'1.2.1'!A1" display=" 1.2.1 Migrant Remittances Inflows in SADC, Million US$, 1990 - 2011" xr:uid="{00000000-0004-0000-0400-000006000000}"/>
  </hyperlinks>
  <pageMargins left="0.7" right="0.7" top="0.75" bottom="0.75" header="0.3" footer="0.3"/>
  <pageSetup scale="64" orientation="landscape" horizont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W55"/>
  <sheetViews>
    <sheetView workbookViewId="0">
      <pane xSplit="2" ySplit="3" topLeftCell="M4" activePane="bottomRight" state="frozen"/>
      <selection pane="topRight" activeCell="C1" sqref="C1"/>
      <selection pane="bottomLeft" activeCell="A4" sqref="A4"/>
      <selection pane="bottomRight" activeCell="U3" sqref="U3"/>
    </sheetView>
  </sheetViews>
  <sheetFormatPr defaultColWidth="9.21875" defaultRowHeight="14.4"/>
  <cols>
    <col min="1" max="1" width="33.77734375" customWidth="1"/>
    <col min="2" max="2" width="41.21875" customWidth="1"/>
    <col min="3" max="18" width="7.44140625" customWidth="1"/>
  </cols>
  <sheetData>
    <row r="1" spans="1:23">
      <c r="A1" s="29" t="s">
        <v>327</v>
      </c>
      <c r="B1" s="24"/>
      <c r="C1" s="24"/>
      <c r="D1" s="24"/>
      <c r="E1" s="24"/>
      <c r="F1" s="24"/>
      <c r="G1" s="24"/>
      <c r="H1" s="24"/>
      <c r="I1" s="24"/>
      <c r="J1" s="24"/>
    </row>
    <row r="2" spans="1:23" ht="15" thickBot="1">
      <c r="A2" s="24"/>
      <c r="B2" s="24"/>
      <c r="C2" s="24"/>
      <c r="D2" s="24"/>
      <c r="E2" s="24"/>
      <c r="F2" s="24"/>
      <c r="G2" s="24"/>
      <c r="H2" s="24"/>
      <c r="I2" s="24"/>
      <c r="J2" s="24"/>
    </row>
    <row r="3" spans="1:23">
      <c r="A3" s="193" t="s">
        <v>187</v>
      </c>
      <c r="B3" s="473" t="s">
        <v>297</v>
      </c>
      <c r="C3" s="465">
        <v>2009</v>
      </c>
      <c r="D3" s="195">
        <v>2010</v>
      </c>
      <c r="E3" s="195">
        <v>2011</v>
      </c>
      <c r="F3" s="195">
        <v>2012</v>
      </c>
      <c r="G3" s="195">
        <v>2013</v>
      </c>
      <c r="H3" s="195">
        <v>2014</v>
      </c>
      <c r="I3" s="195">
        <v>2015</v>
      </c>
      <c r="J3" s="196">
        <v>2016</v>
      </c>
      <c r="K3" s="196">
        <v>2017</v>
      </c>
      <c r="L3" s="196">
        <v>2018</v>
      </c>
      <c r="M3" s="196">
        <v>2019</v>
      </c>
      <c r="N3" s="196">
        <v>2020</v>
      </c>
      <c r="O3" s="196">
        <v>2021</v>
      </c>
      <c r="P3" s="196">
        <v>2022</v>
      </c>
      <c r="Q3" s="196">
        <v>2023</v>
      </c>
      <c r="R3" s="197">
        <v>2024</v>
      </c>
      <c r="U3" s="856" t="s">
        <v>166</v>
      </c>
    </row>
    <row r="4" spans="1:23">
      <c r="A4" s="922" t="s">
        <v>176</v>
      </c>
      <c r="B4" s="681" t="s">
        <v>316</v>
      </c>
      <c r="C4" s="683"/>
      <c r="D4" s="210"/>
      <c r="E4" s="210"/>
      <c r="F4" s="210"/>
      <c r="G4" s="210"/>
      <c r="H4" s="210"/>
      <c r="I4" s="210"/>
      <c r="J4" s="210"/>
      <c r="K4" s="210"/>
      <c r="L4" s="210"/>
      <c r="M4" s="210"/>
      <c r="N4" s="210"/>
      <c r="O4" s="210"/>
      <c r="P4" s="210"/>
      <c r="Q4" s="210"/>
      <c r="R4" s="211"/>
    </row>
    <row r="5" spans="1:23">
      <c r="A5" s="923"/>
      <c r="B5" s="682" t="s">
        <v>317</v>
      </c>
      <c r="C5" s="683">
        <v>3</v>
      </c>
      <c r="D5" s="210">
        <v>3</v>
      </c>
      <c r="E5" s="210">
        <v>2</v>
      </c>
      <c r="F5" s="210">
        <v>2</v>
      </c>
      <c r="G5" s="210">
        <v>2</v>
      </c>
      <c r="H5" s="210">
        <v>2</v>
      </c>
      <c r="I5" s="210">
        <v>2</v>
      </c>
      <c r="J5" s="210">
        <v>2</v>
      </c>
      <c r="K5" s="443">
        <v>3</v>
      </c>
      <c r="L5" s="443">
        <v>3</v>
      </c>
      <c r="M5" s="443">
        <v>3</v>
      </c>
      <c r="N5" s="443">
        <v>3</v>
      </c>
      <c r="O5" s="443">
        <v>3</v>
      </c>
      <c r="P5" s="443">
        <v>3</v>
      </c>
      <c r="Q5" s="443">
        <v>3</v>
      </c>
      <c r="R5" s="444">
        <v>3</v>
      </c>
      <c r="T5" s="48"/>
    </row>
    <row r="6" spans="1:23">
      <c r="A6" s="923"/>
      <c r="B6" s="682" t="s">
        <v>318</v>
      </c>
      <c r="C6" s="683">
        <v>5</v>
      </c>
      <c r="D6" s="210">
        <v>5</v>
      </c>
      <c r="E6" s="210">
        <v>5</v>
      </c>
      <c r="F6" s="210">
        <v>5</v>
      </c>
      <c r="G6" s="210">
        <v>5</v>
      </c>
      <c r="H6" s="210">
        <v>5</v>
      </c>
      <c r="I6" s="210">
        <v>5</v>
      </c>
      <c r="J6" s="210">
        <v>5</v>
      </c>
      <c r="K6" s="443">
        <v>5</v>
      </c>
      <c r="L6" s="443">
        <v>5</v>
      </c>
      <c r="M6" s="443">
        <v>5</v>
      </c>
      <c r="N6" s="443">
        <v>5</v>
      </c>
      <c r="O6" s="443">
        <v>5</v>
      </c>
      <c r="P6" s="443">
        <v>5</v>
      </c>
      <c r="Q6" s="443">
        <v>5</v>
      </c>
      <c r="R6" s="444">
        <v>5</v>
      </c>
      <c r="S6" s="28"/>
      <c r="T6" s="28"/>
      <c r="U6" s="28"/>
    </row>
    <row r="7" spans="1:23" ht="20.25" customHeight="1">
      <c r="A7" s="923"/>
      <c r="B7" s="682" t="s">
        <v>319</v>
      </c>
      <c r="C7" s="683">
        <v>11</v>
      </c>
      <c r="D7" s="210">
        <v>11</v>
      </c>
      <c r="E7" s="210">
        <v>11</v>
      </c>
      <c r="F7" s="210">
        <v>11</v>
      </c>
      <c r="G7" s="210">
        <v>11</v>
      </c>
      <c r="H7" s="210">
        <v>11</v>
      </c>
      <c r="I7" s="210">
        <v>11</v>
      </c>
      <c r="J7" s="210">
        <v>11</v>
      </c>
      <c r="K7" s="443">
        <v>11</v>
      </c>
      <c r="L7" s="443">
        <v>11</v>
      </c>
      <c r="M7" s="443">
        <v>11</v>
      </c>
      <c r="N7" s="443">
        <v>11</v>
      </c>
      <c r="O7" s="443">
        <v>11</v>
      </c>
      <c r="P7" s="443">
        <v>11</v>
      </c>
      <c r="Q7" s="443">
        <v>11</v>
      </c>
      <c r="R7" s="444">
        <v>11</v>
      </c>
      <c r="S7" s="138"/>
      <c r="T7" s="138"/>
      <c r="U7" s="138"/>
      <c r="V7" s="138"/>
      <c r="W7" s="138"/>
    </row>
    <row r="8" spans="1:23">
      <c r="A8" s="923"/>
      <c r="B8" s="682" t="s">
        <v>320</v>
      </c>
      <c r="C8" s="683">
        <v>14</v>
      </c>
      <c r="D8" s="210">
        <v>14</v>
      </c>
      <c r="E8" s="210">
        <v>14</v>
      </c>
      <c r="F8" s="210">
        <v>14</v>
      </c>
      <c r="G8" s="210">
        <v>14</v>
      </c>
      <c r="H8" s="210">
        <v>14</v>
      </c>
      <c r="I8" s="210">
        <v>14</v>
      </c>
      <c r="J8" s="210">
        <v>14</v>
      </c>
      <c r="K8" s="443">
        <v>14</v>
      </c>
      <c r="L8" s="443">
        <v>14</v>
      </c>
      <c r="M8" s="443">
        <v>14</v>
      </c>
      <c r="N8" s="443">
        <v>14</v>
      </c>
      <c r="O8" s="443">
        <v>14</v>
      </c>
      <c r="P8" s="443">
        <v>14</v>
      </c>
      <c r="Q8" s="443">
        <v>14</v>
      </c>
      <c r="R8" s="444">
        <v>14</v>
      </c>
      <c r="S8" s="138"/>
      <c r="T8" s="138"/>
      <c r="U8" s="138"/>
      <c r="V8" s="138"/>
      <c r="W8" s="138"/>
    </row>
    <row r="9" spans="1:23">
      <c r="A9" s="923"/>
      <c r="B9" s="681" t="s">
        <v>321</v>
      </c>
      <c r="C9" s="683"/>
      <c r="D9" s="210"/>
      <c r="E9" s="210"/>
      <c r="F9" s="210"/>
      <c r="G9" s="210"/>
      <c r="H9" s="210"/>
      <c r="I9" s="210"/>
      <c r="J9" s="210"/>
      <c r="K9" s="210"/>
      <c r="L9" s="210"/>
      <c r="M9" s="210"/>
      <c r="N9" s="210"/>
      <c r="O9" s="210"/>
      <c r="P9" s="210"/>
      <c r="Q9" s="210"/>
      <c r="R9" s="211"/>
      <c r="S9" s="138"/>
      <c r="T9" s="138"/>
      <c r="U9" s="138"/>
      <c r="V9" s="138"/>
      <c r="W9" s="138"/>
    </row>
    <row r="10" spans="1:23" ht="21" customHeight="1">
      <c r="A10" s="923"/>
      <c r="B10" s="682" t="s">
        <v>317</v>
      </c>
      <c r="C10" s="683">
        <v>2</v>
      </c>
      <c r="D10" s="210">
        <v>2</v>
      </c>
      <c r="E10" s="210">
        <v>3</v>
      </c>
      <c r="F10" s="210">
        <v>3</v>
      </c>
      <c r="G10" s="210">
        <v>3</v>
      </c>
      <c r="H10" s="210">
        <v>3</v>
      </c>
      <c r="I10" s="210">
        <v>3</v>
      </c>
      <c r="J10" s="210">
        <v>3</v>
      </c>
      <c r="K10" s="443">
        <v>2</v>
      </c>
      <c r="L10" s="443">
        <v>2</v>
      </c>
      <c r="M10" s="443">
        <v>2</v>
      </c>
      <c r="N10" s="443">
        <v>2</v>
      </c>
      <c r="O10" s="443">
        <v>2</v>
      </c>
      <c r="P10" s="443">
        <v>2</v>
      </c>
      <c r="Q10" s="443">
        <v>2</v>
      </c>
      <c r="R10" s="444">
        <v>2</v>
      </c>
      <c r="S10" s="138"/>
      <c r="T10" s="138"/>
      <c r="U10" s="138"/>
      <c r="V10" s="138"/>
      <c r="W10" s="138"/>
    </row>
    <row r="11" spans="1:23">
      <c r="A11" s="923"/>
      <c r="B11" s="682" t="s">
        <v>318</v>
      </c>
      <c r="C11" s="683">
        <v>6</v>
      </c>
      <c r="D11" s="210">
        <v>6</v>
      </c>
      <c r="E11" s="210">
        <v>6</v>
      </c>
      <c r="F11" s="210">
        <v>6</v>
      </c>
      <c r="G11" s="210">
        <v>6</v>
      </c>
      <c r="H11" s="210">
        <v>6</v>
      </c>
      <c r="I11" s="210">
        <v>6</v>
      </c>
      <c r="J11" s="210">
        <v>6</v>
      </c>
      <c r="K11" s="443">
        <v>6</v>
      </c>
      <c r="L11" s="443">
        <v>6</v>
      </c>
      <c r="M11" s="443">
        <v>6</v>
      </c>
      <c r="N11" s="443">
        <v>6</v>
      </c>
      <c r="O11" s="443">
        <v>6</v>
      </c>
      <c r="P11" s="443">
        <v>6</v>
      </c>
      <c r="Q11" s="443">
        <v>6</v>
      </c>
      <c r="R11" s="444">
        <v>6</v>
      </c>
      <c r="S11" s="138"/>
      <c r="T11" s="138"/>
      <c r="U11" s="138"/>
      <c r="V11" s="138"/>
      <c r="W11" s="138"/>
    </row>
    <row r="12" spans="1:23">
      <c r="A12" s="923"/>
      <c r="B12" s="682" t="s">
        <v>319</v>
      </c>
      <c r="C12" s="683">
        <v>3</v>
      </c>
      <c r="D12" s="210">
        <v>3</v>
      </c>
      <c r="E12" s="210">
        <v>3</v>
      </c>
      <c r="F12" s="210">
        <v>3</v>
      </c>
      <c r="G12" s="210">
        <v>3</v>
      </c>
      <c r="H12" s="210">
        <v>3</v>
      </c>
      <c r="I12" s="210">
        <v>3</v>
      </c>
      <c r="J12" s="210">
        <v>3</v>
      </c>
      <c r="K12" s="443">
        <v>3</v>
      </c>
      <c r="L12" s="443">
        <v>3</v>
      </c>
      <c r="M12" s="443">
        <v>3</v>
      </c>
      <c r="N12" s="443">
        <v>3</v>
      </c>
      <c r="O12" s="443">
        <v>3</v>
      </c>
      <c r="P12" s="443">
        <v>3</v>
      </c>
      <c r="Q12" s="443">
        <v>3</v>
      </c>
      <c r="R12" s="444">
        <v>3</v>
      </c>
      <c r="S12" s="138"/>
      <c r="T12" s="138"/>
      <c r="U12" s="138"/>
      <c r="V12" s="138"/>
      <c r="W12" s="138"/>
    </row>
    <row r="13" spans="1:23" ht="21" customHeight="1">
      <c r="A13" s="923"/>
      <c r="B13" s="682" t="s">
        <v>320</v>
      </c>
      <c r="C13" s="683">
        <v>4</v>
      </c>
      <c r="D13" s="210">
        <v>4</v>
      </c>
      <c r="E13" s="210">
        <v>4</v>
      </c>
      <c r="F13" s="210">
        <v>4</v>
      </c>
      <c r="G13" s="210">
        <v>4</v>
      </c>
      <c r="H13" s="210">
        <v>4</v>
      </c>
      <c r="I13" s="210">
        <v>4</v>
      </c>
      <c r="J13" s="210">
        <v>4</v>
      </c>
      <c r="K13" s="443">
        <v>4</v>
      </c>
      <c r="L13" s="443">
        <v>4</v>
      </c>
      <c r="M13" s="443">
        <v>4</v>
      </c>
      <c r="N13" s="443">
        <v>4</v>
      </c>
      <c r="O13" s="443">
        <v>4</v>
      </c>
      <c r="P13" s="443">
        <v>4</v>
      </c>
      <c r="Q13" s="443">
        <v>4</v>
      </c>
      <c r="R13" s="444">
        <v>4</v>
      </c>
      <c r="S13" s="138"/>
      <c r="T13" s="138"/>
      <c r="U13" s="138"/>
      <c r="V13" s="138"/>
      <c r="W13" s="138"/>
    </row>
    <row r="14" spans="1:23" ht="15" customHeight="1">
      <c r="A14" s="924"/>
      <c r="B14" s="681" t="s">
        <v>322</v>
      </c>
      <c r="C14" s="683">
        <v>11</v>
      </c>
      <c r="D14" s="210">
        <v>11</v>
      </c>
      <c r="E14" s="210">
        <v>11</v>
      </c>
      <c r="F14" s="210">
        <v>11</v>
      </c>
      <c r="G14" s="210">
        <v>11</v>
      </c>
      <c r="H14" s="210">
        <v>11</v>
      </c>
      <c r="I14" s="210">
        <v>11</v>
      </c>
      <c r="J14" s="210">
        <v>11</v>
      </c>
      <c r="K14" s="443">
        <v>11</v>
      </c>
      <c r="L14" s="443">
        <v>11</v>
      </c>
      <c r="M14" s="443">
        <v>11</v>
      </c>
      <c r="N14" s="443">
        <v>11</v>
      </c>
      <c r="O14" s="443">
        <v>11</v>
      </c>
      <c r="P14" s="443">
        <v>11</v>
      </c>
      <c r="Q14" s="443">
        <v>11</v>
      </c>
      <c r="R14" s="444">
        <v>11</v>
      </c>
      <c r="S14" s="138"/>
      <c r="T14" s="138"/>
      <c r="U14" s="138"/>
      <c r="V14" s="138"/>
      <c r="W14" s="138"/>
    </row>
    <row r="15" spans="1:23">
      <c r="A15" s="922" t="s">
        <v>177</v>
      </c>
      <c r="B15" s="681" t="s">
        <v>316</v>
      </c>
      <c r="C15" s="683"/>
      <c r="D15" s="210"/>
      <c r="E15" s="210"/>
      <c r="F15" s="210"/>
      <c r="G15" s="210"/>
      <c r="H15" s="210"/>
      <c r="I15" s="210"/>
      <c r="J15" s="210"/>
      <c r="K15" s="210"/>
      <c r="L15" s="210"/>
      <c r="M15" s="210"/>
      <c r="N15" s="210"/>
      <c r="O15" s="210"/>
      <c r="P15" s="210"/>
      <c r="Q15" s="210"/>
      <c r="R15" s="211"/>
      <c r="S15" s="138"/>
      <c r="T15" s="138"/>
      <c r="U15" s="138"/>
      <c r="V15" s="138"/>
      <c r="W15" s="138"/>
    </row>
    <row r="16" spans="1:23">
      <c r="A16" s="923"/>
      <c r="B16" s="682" t="s">
        <v>317</v>
      </c>
      <c r="C16" s="683">
        <v>3</v>
      </c>
      <c r="D16" s="210">
        <v>3</v>
      </c>
      <c r="E16" s="210">
        <v>3</v>
      </c>
      <c r="F16" s="210">
        <v>3</v>
      </c>
      <c r="G16" s="210">
        <v>3</v>
      </c>
      <c r="H16" s="210">
        <v>3</v>
      </c>
      <c r="I16" s="210">
        <v>3</v>
      </c>
      <c r="J16" s="210">
        <v>3</v>
      </c>
      <c r="K16" s="443">
        <v>3</v>
      </c>
      <c r="L16" s="443">
        <v>3</v>
      </c>
      <c r="M16" s="443">
        <v>3</v>
      </c>
      <c r="N16" s="443">
        <v>3</v>
      </c>
      <c r="O16" s="443">
        <v>3</v>
      </c>
      <c r="P16" s="443">
        <v>3</v>
      </c>
      <c r="Q16" s="443">
        <v>3</v>
      </c>
      <c r="R16" s="444">
        <v>3</v>
      </c>
      <c r="S16" s="28"/>
      <c r="T16" s="28"/>
      <c r="U16" s="28"/>
    </row>
    <row r="17" spans="1:23" ht="15" customHeight="1">
      <c r="A17" s="923"/>
      <c r="B17" s="682" t="s">
        <v>318</v>
      </c>
      <c r="C17" s="683">
        <v>6</v>
      </c>
      <c r="D17" s="210">
        <v>6</v>
      </c>
      <c r="E17" s="210">
        <v>6</v>
      </c>
      <c r="F17" s="210">
        <v>6</v>
      </c>
      <c r="G17" s="210">
        <v>6</v>
      </c>
      <c r="H17" s="210">
        <v>6</v>
      </c>
      <c r="I17" s="210">
        <v>6</v>
      </c>
      <c r="J17" s="210">
        <v>6</v>
      </c>
      <c r="K17" s="443">
        <v>6</v>
      </c>
      <c r="L17" s="443">
        <v>6</v>
      </c>
      <c r="M17" s="443">
        <v>6</v>
      </c>
      <c r="N17" s="443">
        <v>6</v>
      </c>
      <c r="O17" s="443">
        <v>6</v>
      </c>
      <c r="P17" s="443">
        <v>6</v>
      </c>
      <c r="Q17" s="443">
        <v>6</v>
      </c>
      <c r="R17" s="444">
        <v>6</v>
      </c>
      <c r="S17" s="24"/>
      <c r="T17" s="24"/>
      <c r="U17" s="24"/>
    </row>
    <row r="18" spans="1:23">
      <c r="A18" s="923"/>
      <c r="B18" s="682" t="s">
        <v>319</v>
      </c>
      <c r="C18" s="683">
        <v>13</v>
      </c>
      <c r="D18" s="210">
        <v>13</v>
      </c>
      <c r="E18" s="210">
        <v>13</v>
      </c>
      <c r="F18" s="210">
        <v>13</v>
      </c>
      <c r="G18" s="210">
        <v>13</v>
      </c>
      <c r="H18" s="210">
        <v>13</v>
      </c>
      <c r="I18" s="210">
        <v>13</v>
      </c>
      <c r="J18" s="210">
        <v>13</v>
      </c>
      <c r="K18" s="443">
        <v>13</v>
      </c>
      <c r="L18" s="443">
        <v>13</v>
      </c>
      <c r="M18" s="443">
        <v>13</v>
      </c>
      <c r="N18" s="443">
        <v>13</v>
      </c>
      <c r="O18" s="443">
        <v>13</v>
      </c>
      <c r="P18" s="443">
        <v>13</v>
      </c>
      <c r="Q18" s="443">
        <v>13</v>
      </c>
      <c r="R18" s="444">
        <v>13</v>
      </c>
      <c r="S18" s="28"/>
      <c r="T18" s="28"/>
      <c r="U18" s="28"/>
    </row>
    <row r="19" spans="1:23" ht="15" customHeight="1">
      <c r="A19" s="923"/>
      <c r="B19" s="682" t="s">
        <v>320</v>
      </c>
      <c r="C19" s="683">
        <v>16</v>
      </c>
      <c r="D19" s="210">
        <v>16</v>
      </c>
      <c r="E19" s="210">
        <v>16</v>
      </c>
      <c r="F19" s="210">
        <v>16</v>
      </c>
      <c r="G19" s="210">
        <v>16</v>
      </c>
      <c r="H19" s="210">
        <v>16</v>
      </c>
      <c r="I19" s="210">
        <v>16</v>
      </c>
      <c r="J19" s="210">
        <v>16</v>
      </c>
      <c r="K19" s="443">
        <v>16</v>
      </c>
      <c r="L19" s="443">
        <v>16</v>
      </c>
      <c r="M19" s="443">
        <v>16</v>
      </c>
      <c r="N19" s="443">
        <v>16</v>
      </c>
      <c r="O19" s="443">
        <v>16</v>
      </c>
      <c r="P19" s="443">
        <v>16</v>
      </c>
      <c r="Q19" s="443">
        <v>16</v>
      </c>
      <c r="R19" s="444">
        <v>16</v>
      </c>
      <c r="S19" s="138"/>
      <c r="T19" s="138"/>
      <c r="U19" s="138"/>
      <c r="V19" s="138"/>
      <c r="W19" s="138"/>
    </row>
    <row r="20" spans="1:23">
      <c r="A20" s="923"/>
      <c r="B20" s="681" t="s">
        <v>321</v>
      </c>
      <c r="C20" s="683"/>
      <c r="D20" s="210"/>
      <c r="E20" s="210"/>
      <c r="F20" s="210"/>
      <c r="G20" s="210"/>
      <c r="H20" s="210"/>
      <c r="I20" s="210"/>
      <c r="J20" s="210"/>
      <c r="K20" s="210"/>
      <c r="L20" s="210"/>
      <c r="M20" s="210"/>
      <c r="N20" s="210"/>
      <c r="O20" s="210"/>
      <c r="P20" s="210"/>
      <c r="Q20" s="210"/>
      <c r="R20" s="211"/>
      <c r="S20" s="138"/>
      <c r="T20" s="138"/>
      <c r="U20" s="138"/>
      <c r="V20" s="138"/>
      <c r="W20" s="138"/>
    </row>
    <row r="21" spans="1:23">
      <c r="A21" s="923"/>
      <c r="B21" s="682" t="s">
        <v>317</v>
      </c>
      <c r="C21" s="683">
        <v>3</v>
      </c>
      <c r="D21" s="210">
        <v>3</v>
      </c>
      <c r="E21" s="210">
        <v>3</v>
      </c>
      <c r="F21" s="210">
        <v>3</v>
      </c>
      <c r="G21" s="210">
        <v>3</v>
      </c>
      <c r="H21" s="210">
        <v>3</v>
      </c>
      <c r="I21" s="210">
        <v>3</v>
      </c>
      <c r="J21" s="210">
        <v>3</v>
      </c>
      <c r="K21" s="443">
        <v>3</v>
      </c>
      <c r="L21" s="443">
        <v>3</v>
      </c>
      <c r="M21" s="443">
        <v>3</v>
      </c>
      <c r="N21" s="443">
        <v>3</v>
      </c>
      <c r="O21" s="443">
        <v>3</v>
      </c>
      <c r="P21" s="443">
        <v>3</v>
      </c>
      <c r="Q21" s="443">
        <v>3</v>
      </c>
      <c r="R21" s="444">
        <v>3</v>
      </c>
    </row>
    <row r="22" spans="1:23">
      <c r="A22" s="923"/>
      <c r="B22" s="682" t="s">
        <v>318</v>
      </c>
      <c r="C22" s="683">
        <v>7</v>
      </c>
      <c r="D22" s="210">
        <v>7</v>
      </c>
      <c r="E22" s="210">
        <v>7</v>
      </c>
      <c r="F22" s="210">
        <v>7</v>
      </c>
      <c r="G22" s="210">
        <v>7</v>
      </c>
      <c r="H22" s="210">
        <v>7</v>
      </c>
      <c r="I22" s="210">
        <v>7</v>
      </c>
      <c r="J22" s="210">
        <v>7</v>
      </c>
      <c r="K22" s="443">
        <v>7</v>
      </c>
      <c r="L22" s="443">
        <v>7</v>
      </c>
      <c r="M22" s="443">
        <v>7</v>
      </c>
      <c r="N22" s="443">
        <v>7</v>
      </c>
      <c r="O22" s="443">
        <v>7</v>
      </c>
      <c r="P22" s="443">
        <v>7</v>
      </c>
      <c r="Q22" s="443">
        <v>7</v>
      </c>
      <c r="R22" s="444">
        <v>7</v>
      </c>
    </row>
    <row r="23" spans="1:23">
      <c r="A23" s="923"/>
      <c r="B23" s="682" t="s">
        <v>319</v>
      </c>
      <c r="C23" s="683">
        <v>3</v>
      </c>
      <c r="D23" s="210">
        <v>3</v>
      </c>
      <c r="E23" s="210">
        <v>3</v>
      </c>
      <c r="F23" s="210">
        <v>3</v>
      </c>
      <c r="G23" s="210">
        <v>3</v>
      </c>
      <c r="H23" s="210">
        <v>3</v>
      </c>
      <c r="I23" s="210">
        <v>3</v>
      </c>
      <c r="J23" s="210">
        <v>3</v>
      </c>
      <c r="K23" s="443">
        <v>3</v>
      </c>
      <c r="L23" s="443">
        <v>3</v>
      </c>
      <c r="M23" s="443">
        <v>3</v>
      </c>
      <c r="N23" s="443">
        <v>3</v>
      </c>
      <c r="O23" s="443">
        <v>3</v>
      </c>
      <c r="P23" s="443">
        <v>3</v>
      </c>
      <c r="Q23" s="443">
        <v>3</v>
      </c>
      <c r="R23" s="444">
        <v>3</v>
      </c>
    </row>
    <row r="24" spans="1:23">
      <c r="A24" s="923"/>
      <c r="B24" s="682" t="s">
        <v>320</v>
      </c>
      <c r="C24" s="683">
        <v>2</v>
      </c>
      <c r="D24" s="210">
        <v>2</v>
      </c>
      <c r="E24" s="210">
        <v>2</v>
      </c>
      <c r="F24" s="210">
        <v>2</v>
      </c>
      <c r="G24" s="210">
        <v>2</v>
      </c>
      <c r="H24" s="210">
        <v>2</v>
      </c>
      <c r="I24" s="210">
        <v>2</v>
      </c>
      <c r="J24" s="210">
        <v>2</v>
      </c>
      <c r="K24" s="443">
        <v>2</v>
      </c>
      <c r="L24" s="443">
        <v>2</v>
      </c>
      <c r="M24" s="443">
        <v>2</v>
      </c>
      <c r="N24" s="443">
        <v>2</v>
      </c>
      <c r="O24" s="443">
        <v>2</v>
      </c>
      <c r="P24" s="443">
        <v>2</v>
      </c>
      <c r="Q24" s="443">
        <v>2</v>
      </c>
      <c r="R24" s="444">
        <v>2</v>
      </c>
    </row>
    <row r="25" spans="1:23">
      <c r="A25" s="924"/>
      <c r="B25" s="681" t="s">
        <v>322</v>
      </c>
      <c r="C25" s="683"/>
      <c r="D25" s="210"/>
      <c r="E25" s="210"/>
      <c r="F25" s="210"/>
      <c r="G25" s="210"/>
      <c r="H25" s="210"/>
      <c r="I25" s="210"/>
      <c r="J25" s="210"/>
      <c r="K25" s="210"/>
      <c r="L25" s="210"/>
      <c r="M25" s="210"/>
      <c r="N25" s="210"/>
      <c r="O25" s="210"/>
      <c r="P25" s="210"/>
      <c r="Q25" s="210"/>
      <c r="R25" s="211"/>
    </row>
    <row r="26" spans="1:23">
      <c r="A26" s="922" t="s">
        <v>278</v>
      </c>
      <c r="B26" s="681" t="s">
        <v>316</v>
      </c>
      <c r="C26" s="683"/>
      <c r="D26" s="210"/>
      <c r="E26" s="210"/>
      <c r="F26" s="210"/>
      <c r="G26" s="210"/>
      <c r="H26" s="210"/>
      <c r="I26" s="210"/>
      <c r="J26" s="210"/>
      <c r="K26" s="210"/>
      <c r="L26" s="210"/>
      <c r="M26" s="210"/>
      <c r="N26" s="210"/>
      <c r="O26" s="210"/>
      <c r="P26" s="210"/>
      <c r="Q26" s="210"/>
      <c r="R26" s="211"/>
    </row>
    <row r="27" spans="1:23">
      <c r="A27" s="923"/>
      <c r="B27" s="682" t="s">
        <v>317</v>
      </c>
      <c r="C27" s="683">
        <v>3</v>
      </c>
      <c r="D27" s="210">
        <v>3</v>
      </c>
      <c r="E27" s="210">
        <v>3</v>
      </c>
      <c r="F27" s="210">
        <v>3</v>
      </c>
      <c r="G27" s="210">
        <v>3</v>
      </c>
      <c r="H27" s="210">
        <v>3</v>
      </c>
      <c r="I27" s="210">
        <v>3</v>
      </c>
      <c r="J27" s="210">
        <v>3</v>
      </c>
      <c r="K27" s="443">
        <v>5</v>
      </c>
      <c r="L27" s="443">
        <v>5</v>
      </c>
      <c r="M27" s="443">
        <v>5</v>
      </c>
      <c r="N27" s="443">
        <v>5</v>
      </c>
      <c r="O27" s="443">
        <v>5</v>
      </c>
      <c r="P27" s="443">
        <v>5</v>
      </c>
      <c r="Q27" s="443">
        <v>5</v>
      </c>
      <c r="R27" s="444">
        <v>5</v>
      </c>
    </row>
    <row r="28" spans="1:23">
      <c r="A28" s="923"/>
      <c r="B28" s="682" t="s">
        <v>318</v>
      </c>
      <c r="C28" s="683">
        <v>7</v>
      </c>
      <c r="D28" s="210">
        <v>7</v>
      </c>
      <c r="E28" s="210">
        <v>7</v>
      </c>
      <c r="F28" s="210">
        <v>7</v>
      </c>
      <c r="G28" s="210">
        <v>7</v>
      </c>
      <c r="H28" s="210">
        <v>7</v>
      </c>
      <c r="I28" s="210">
        <v>7</v>
      </c>
      <c r="J28" s="210">
        <v>7</v>
      </c>
      <c r="K28" s="443">
        <v>7</v>
      </c>
      <c r="L28" s="443">
        <v>7</v>
      </c>
      <c r="M28" s="443">
        <v>7</v>
      </c>
      <c r="N28" s="443">
        <v>7</v>
      </c>
      <c r="O28" s="443">
        <v>7</v>
      </c>
      <c r="P28" s="443">
        <v>7</v>
      </c>
      <c r="Q28" s="443">
        <v>7</v>
      </c>
      <c r="R28" s="444">
        <v>7</v>
      </c>
    </row>
    <row r="29" spans="1:23">
      <c r="A29" s="923"/>
      <c r="B29" s="682" t="s">
        <v>319</v>
      </c>
      <c r="C29" s="683">
        <v>14</v>
      </c>
      <c r="D29" s="210">
        <v>14</v>
      </c>
      <c r="E29" s="210">
        <v>14</v>
      </c>
      <c r="F29" s="210">
        <v>14</v>
      </c>
      <c r="G29" s="210">
        <v>14</v>
      </c>
      <c r="H29" s="210">
        <v>14</v>
      </c>
      <c r="I29" s="210">
        <v>14</v>
      </c>
      <c r="J29" s="210">
        <v>14</v>
      </c>
      <c r="K29" s="443">
        <v>14</v>
      </c>
      <c r="L29" s="443">
        <v>14</v>
      </c>
      <c r="M29" s="443">
        <v>14</v>
      </c>
      <c r="N29" s="443">
        <v>14</v>
      </c>
      <c r="O29" s="443">
        <v>14</v>
      </c>
      <c r="P29" s="443">
        <v>14</v>
      </c>
      <c r="Q29" s="443">
        <v>14</v>
      </c>
      <c r="R29" s="444">
        <v>14</v>
      </c>
    </row>
    <row r="30" spans="1:23">
      <c r="A30" s="923"/>
      <c r="B30" s="682" t="s">
        <v>320</v>
      </c>
      <c r="C30" s="683">
        <v>17</v>
      </c>
      <c r="D30" s="210">
        <v>17</v>
      </c>
      <c r="E30" s="210">
        <v>17</v>
      </c>
      <c r="F30" s="210">
        <v>17</v>
      </c>
      <c r="G30" s="210">
        <v>17</v>
      </c>
      <c r="H30" s="210">
        <v>17</v>
      </c>
      <c r="I30" s="210">
        <v>17</v>
      </c>
      <c r="J30" s="210">
        <v>17</v>
      </c>
      <c r="K30" s="443">
        <v>17</v>
      </c>
      <c r="L30" s="443">
        <v>17</v>
      </c>
      <c r="M30" s="443">
        <v>17</v>
      </c>
      <c r="N30" s="443">
        <v>17</v>
      </c>
      <c r="O30" s="443">
        <v>17</v>
      </c>
      <c r="P30" s="443">
        <v>17</v>
      </c>
      <c r="Q30" s="443">
        <v>17</v>
      </c>
      <c r="R30" s="444">
        <v>17</v>
      </c>
    </row>
    <row r="31" spans="1:23">
      <c r="A31" s="923"/>
      <c r="B31" s="681" t="s">
        <v>321</v>
      </c>
      <c r="C31" s="683"/>
      <c r="D31" s="210"/>
      <c r="E31" s="210"/>
      <c r="F31" s="210"/>
      <c r="G31" s="210"/>
      <c r="H31" s="210"/>
      <c r="I31" s="210"/>
      <c r="J31" s="210"/>
      <c r="K31" s="210"/>
      <c r="L31" s="210"/>
      <c r="M31" s="210"/>
      <c r="N31" s="210"/>
      <c r="O31" s="210"/>
      <c r="P31" s="210"/>
      <c r="Q31" s="210"/>
      <c r="R31" s="211"/>
    </row>
    <row r="32" spans="1:23">
      <c r="A32" s="923"/>
      <c r="B32" s="682" t="s">
        <v>317</v>
      </c>
      <c r="C32" s="683">
        <v>5</v>
      </c>
      <c r="D32" s="210">
        <v>5</v>
      </c>
      <c r="E32" s="210">
        <v>5</v>
      </c>
      <c r="F32" s="210">
        <v>5</v>
      </c>
      <c r="G32" s="210">
        <v>5</v>
      </c>
      <c r="H32" s="210">
        <v>5</v>
      </c>
      <c r="I32" s="210">
        <v>5</v>
      </c>
      <c r="J32" s="210">
        <v>5</v>
      </c>
      <c r="K32" s="443">
        <v>2</v>
      </c>
      <c r="L32" s="443">
        <v>2</v>
      </c>
      <c r="M32" s="443">
        <v>2</v>
      </c>
      <c r="N32" s="443">
        <v>2</v>
      </c>
      <c r="O32" s="443">
        <v>2</v>
      </c>
      <c r="P32" s="443">
        <v>2</v>
      </c>
      <c r="Q32" s="443">
        <v>2</v>
      </c>
      <c r="R32" s="444">
        <v>2</v>
      </c>
    </row>
    <row r="33" spans="1:18">
      <c r="A33" s="923"/>
      <c r="B33" s="682" t="s">
        <v>318</v>
      </c>
      <c r="C33" s="683">
        <v>7</v>
      </c>
      <c r="D33" s="210">
        <v>7</v>
      </c>
      <c r="E33" s="210">
        <v>7</v>
      </c>
      <c r="F33" s="210">
        <v>7</v>
      </c>
      <c r="G33" s="210">
        <v>7</v>
      </c>
      <c r="H33" s="210">
        <v>7</v>
      </c>
      <c r="I33" s="210">
        <v>7</v>
      </c>
      <c r="J33" s="210">
        <v>7</v>
      </c>
      <c r="K33" s="443">
        <v>7</v>
      </c>
      <c r="L33" s="443">
        <v>7</v>
      </c>
      <c r="M33" s="443">
        <v>7</v>
      </c>
      <c r="N33" s="443">
        <v>7</v>
      </c>
      <c r="O33" s="443">
        <v>7</v>
      </c>
      <c r="P33" s="443">
        <v>7</v>
      </c>
      <c r="Q33" s="443">
        <v>7</v>
      </c>
      <c r="R33" s="444">
        <v>7</v>
      </c>
    </row>
    <row r="34" spans="1:18">
      <c r="A34" s="923"/>
      <c r="B34" s="682" t="s">
        <v>319</v>
      </c>
      <c r="C34" s="683">
        <v>3</v>
      </c>
      <c r="D34" s="210">
        <v>3</v>
      </c>
      <c r="E34" s="210">
        <v>3</v>
      </c>
      <c r="F34" s="210">
        <v>3</v>
      </c>
      <c r="G34" s="210">
        <v>3</v>
      </c>
      <c r="H34" s="210">
        <v>3</v>
      </c>
      <c r="I34" s="210">
        <v>3</v>
      </c>
      <c r="J34" s="210">
        <v>3</v>
      </c>
      <c r="K34" s="443">
        <v>3</v>
      </c>
      <c r="L34" s="443">
        <v>3</v>
      </c>
      <c r="M34" s="443">
        <v>3</v>
      </c>
      <c r="N34" s="443">
        <v>3</v>
      </c>
      <c r="O34" s="443">
        <v>3</v>
      </c>
      <c r="P34" s="443">
        <v>3</v>
      </c>
      <c r="Q34" s="443">
        <v>3</v>
      </c>
      <c r="R34" s="444">
        <v>3</v>
      </c>
    </row>
    <row r="35" spans="1:18">
      <c r="A35" s="923"/>
      <c r="B35" s="682" t="s">
        <v>320</v>
      </c>
      <c r="C35" s="683">
        <v>2</v>
      </c>
      <c r="D35" s="210">
        <v>2</v>
      </c>
      <c r="E35" s="210">
        <v>2</v>
      </c>
      <c r="F35" s="210">
        <v>2</v>
      </c>
      <c r="G35" s="210">
        <v>2</v>
      </c>
      <c r="H35" s="210">
        <v>2</v>
      </c>
      <c r="I35" s="210">
        <v>2</v>
      </c>
      <c r="J35" s="210">
        <v>2</v>
      </c>
      <c r="K35" s="443">
        <v>2</v>
      </c>
      <c r="L35" s="443">
        <v>2</v>
      </c>
      <c r="M35" s="443">
        <v>2</v>
      </c>
      <c r="N35" s="443">
        <v>2</v>
      </c>
      <c r="O35" s="443">
        <v>2</v>
      </c>
      <c r="P35" s="443">
        <v>2</v>
      </c>
      <c r="Q35" s="443">
        <v>2</v>
      </c>
      <c r="R35" s="444">
        <v>2</v>
      </c>
    </row>
    <row r="36" spans="1:18">
      <c r="A36" s="924"/>
      <c r="B36" s="681" t="s">
        <v>322</v>
      </c>
      <c r="C36" s="683">
        <v>7</v>
      </c>
      <c r="D36" s="210">
        <v>7</v>
      </c>
      <c r="E36" s="210">
        <v>7</v>
      </c>
      <c r="F36" s="210">
        <v>7</v>
      </c>
      <c r="G36" s="210">
        <v>7</v>
      </c>
      <c r="H36" s="210">
        <v>7</v>
      </c>
      <c r="I36" s="210">
        <v>7</v>
      </c>
      <c r="J36" s="210">
        <v>7</v>
      </c>
      <c r="K36" s="443">
        <v>7</v>
      </c>
      <c r="L36" s="443">
        <v>7</v>
      </c>
      <c r="M36" s="443">
        <v>7</v>
      </c>
      <c r="N36" s="443">
        <v>7</v>
      </c>
      <c r="O36" s="443">
        <v>7</v>
      </c>
      <c r="P36" s="443">
        <v>7</v>
      </c>
      <c r="Q36" s="443">
        <v>7</v>
      </c>
      <c r="R36" s="444">
        <v>7</v>
      </c>
    </row>
    <row r="37" spans="1:18">
      <c r="A37" s="922" t="s">
        <v>179</v>
      </c>
      <c r="B37" s="681" t="s">
        <v>316</v>
      </c>
      <c r="C37" s="683"/>
      <c r="D37" s="210"/>
      <c r="E37" s="210"/>
      <c r="F37" s="210"/>
      <c r="G37" s="210"/>
      <c r="H37" s="210"/>
      <c r="I37" s="210"/>
      <c r="J37" s="210"/>
      <c r="K37" s="210"/>
      <c r="L37" s="210"/>
      <c r="M37" s="210"/>
      <c r="N37" s="210"/>
      <c r="O37" s="210"/>
      <c r="P37" s="210"/>
      <c r="Q37" s="210"/>
      <c r="R37" s="211"/>
    </row>
    <row r="38" spans="1:18">
      <c r="A38" s="923"/>
      <c r="B38" s="682" t="s">
        <v>317</v>
      </c>
      <c r="C38" s="683">
        <v>4</v>
      </c>
      <c r="D38" s="210">
        <v>4</v>
      </c>
      <c r="E38" s="210">
        <v>4</v>
      </c>
      <c r="F38" s="210">
        <v>4</v>
      </c>
      <c r="G38" s="210">
        <v>4</v>
      </c>
      <c r="H38" s="210">
        <v>4</v>
      </c>
      <c r="I38" s="210">
        <v>4</v>
      </c>
      <c r="J38" s="210">
        <v>4</v>
      </c>
      <c r="K38" s="443">
        <v>4</v>
      </c>
      <c r="L38" s="443">
        <v>4</v>
      </c>
      <c r="M38" s="443">
        <v>4</v>
      </c>
      <c r="N38" s="443">
        <v>4</v>
      </c>
      <c r="O38" s="443">
        <v>4</v>
      </c>
      <c r="P38" s="443">
        <v>4</v>
      </c>
      <c r="Q38" s="443">
        <v>4</v>
      </c>
      <c r="R38" s="444">
        <v>4</v>
      </c>
    </row>
    <row r="39" spans="1:18">
      <c r="A39" s="923"/>
      <c r="B39" s="682" t="s">
        <v>318</v>
      </c>
      <c r="C39" s="683">
        <v>6</v>
      </c>
      <c r="D39" s="210">
        <v>6</v>
      </c>
      <c r="E39" s="210">
        <v>6</v>
      </c>
      <c r="F39" s="210">
        <v>6</v>
      </c>
      <c r="G39" s="210">
        <v>6</v>
      </c>
      <c r="H39" s="210">
        <v>6</v>
      </c>
      <c r="I39" s="210">
        <v>6</v>
      </c>
      <c r="J39" s="210">
        <v>6</v>
      </c>
      <c r="K39" s="443">
        <v>6</v>
      </c>
      <c r="L39" s="443">
        <v>6</v>
      </c>
      <c r="M39" s="443">
        <v>6</v>
      </c>
      <c r="N39" s="443">
        <v>6</v>
      </c>
      <c r="O39" s="443">
        <v>6</v>
      </c>
      <c r="P39" s="443">
        <v>6</v>
      </c>
      <c r="Q39" s="443">
        <v>6</v>
      </c>
      <c r="R39" s="444">
        <v>6</v>
      </c>
    </row>
    <row r="40" spans="1:18">
      <c r="A40" s="923"/>
      <c r="B40" s="682" t="s">
        <v>319</v>
      </c>
      <c r="C40" s="683">
        <v>12</v>
      </c>
      <c r="D40" s="210">
        <v>12</v>
      </c>
      <c r="E40" s="210">
        <v>12</v>
      </c>
      <c r="F40" s="210">
        <v>12</v>
      </c>
      <c r="G40" s="210">
        <v>12</v>
      </c>
      <c r="H40" s="210">
        <v>12</v>
      </c>
      <c r="I40" s="210">
        <v>12</v>
      </c>
      <c r="J40" s="210">
        <v>12</v>
      </c>
      <c r="K40" s="443">
        <v>12</v>
      </c>
      <c r="L40" s="443">
        <v>12</v>
      </c>
      <c r="M40" s="443">
        <v>12</v>
      </c>
      <c r="N40" s="443">
        <v>12</v>
      </c>
      <c r="O40" s="443">
        <v>12</v>
      </c>
      <c r="P40" s="443">
        <v>12</v>
      </c>
      <c r="Q40" s="443">
        <v>12</v>
      </c>
      <c r="R40" s="444">
        <v>12</v>
      </c>
    </row>
    <row r="41" spans="1:18">
      <c r="A41" s="923"/>
      <c r="B41" s="682" t="s">
        <v>320</v>
      </c>
      <c r="C41" s="683">
        <v>15</v>
      </c>
      <c r="D41" s="210">
        <v>15</v>
      </c>
      <c r="E41" s="210">
        <v>15</v>
      </c>
      <c r="F41" s="210">
        <v>15</v>
      </c>
      <c r="G41" s="210">
        <v>15</v>
      </c>
      <c r="H41" s="210">
        <v>15</v>
      </c>
      <c r="I41" s="210">
        <v>15</v>
      </c>
      <c r="J41" s="210">
        <v>15</v>
      </c>
      <c r="K41" s="443">
        <v>15</v>
      </c>
      <c r="L41" s="443">
        <v>15</v>
      </c>
      <c r="M41" s="443">
        <v>15</v>
      </c>
      <c r="N41" s="443">
        <v>15</v>
      </c>
      <c r="O41" s="443">
        <v>15</v>
      </c>
      <c r="P41" s="443">
        <v>15</v>
      </c>
      <c r="Q41" s="443">
        <v>15</v>
      </c>
      <c r="R41" s="444">
        <v>15</v>
      </c>
    </row>
    <row r="42" spans="1:18">
      <c r="A42" s="923"/>
      <c r="B42" s="681" t="s">
        <v>321</v>
      </c>
      <c r="C42" s="683"/>
      <c r="D42" s="210"/>
      <c r="E42" s="210"/>
      <c r="F42" s="210"/>
      <c r="G42" s="210"/>
      <c r="H42" s="210"/>
      <c r="I42" s="210"/>
      <c r="J42" s="210"/>
      <c r="K42" s="210"/>
      <c r="L42" s="210"/>
      <c r="M42" s="210"/>
      <c r="N42" s="210"/>
      <c r="O42" s="210"/>
      <c r="P42" s="210"/>
      <c r="Q42" s="210"/>
      <c r="R42" s="211"/>
    </row>
    <row r="43" spans="1:18">
      <c r="A43" s="923"/>
      <c r="B43" s="682" t="s">
        <v>317</v>
      </c>
      <c r="C43" s="683">
        <v>2</v>
      </c>
      <c r="D43" s="210">
        <v>2</v>
      </c>
      <c r="E43" s="210">
        <v>2</v>
      </c>
      <c r="F43" s="210">
        <v>2</v>
      </c>
      <c r="G43" s="210">
        <v>2</v>
      </c>
      <c r="H43" s="210">
        <v>2</v>
      </c>
      <c r="I43" s="210">
        <v>2</v>
      </c>
      <c r="J43" s="210">
        <v>2</v>
      </c>
      <c r="K43" s="443">
        <v>2</v>
      </c>
      <c r="L43" s="443">
        <v>2</v>
      </c>
      <c r="M43" s="443">
        <v>2</v>
      </c>
      <c r="N43" s="443">
        <v>2</v>
      </c>
      <c r="O43" s="443">
        <v>2</v>
      </c>
      <c r="P43" s="443">
        <v>2</v>
      </c>
      <c r="Q43" s="443">
        <v>2</v>
      </c>
      <c r="R43" s="444">
        <v>2</v>
      </c>
    </row>
    <row r="44" spans="1:18">
      <c r="A44" s="923"/>
      <c r="B44" s="682" t="s">
        <v>318</v>
      </c>
      <c r="C44" s="683">
        <v>6</v>
      </c>
      <c r="D44" s="210">
        <v>6</v>
      </c>
      <c r="E44" s="210">
        <v>6</v>
      </c>
      <c r="F44" s="210">
        <v>6</v>
      </c>
      <c r="G44" s="210">
        <v>6</v>
      </c>
      <c r="H44" s="210">
        <v>6</v>
      </c>
      <c r="I44" s="210">
        <v>6</v>
      </c>
      <c r="J44" s="210">
        <v>6</v>
      </c>
      <c r="K44" s="443">
        <v>6</v>
      </c>
      <c r="L44" s="443">
        <v>6</v>
      </c>
      <c r="M44" s="443">
        <v>6</v>
      </c>
      <c r="N44" s="443">
        <v>6</v>
      </c>
      <c r="O44" s="443">
        <v>6</v>
      </c>
      <c r="P44" s="443">
        <v>6</v>
      </c>
      <c r="Q44" s="443">
        <v>6</v>
      </c>
      <c r="R44" s="444">
        <v>6</v>
      </c>
    </row>
    <row r="45" spans="1:18">
      <c r="A45" s="923"/>
      <c r="B45" s="682" t="s">
        <v>319</v>
      </c>
      <c r="C45" s="683">
        <v>3</v>
      </c>
      <c r="D45" s="210">
        <v>3</v>
      </c>
      <c r="E45" s="210">
        <v>3</v>
      </c>
      <c r="F45" s="210">
        <v>3</v>
      </c>
      <c r="G45" s="210">
        <v>3</v>
      </c>
      <c r="H45" s="210">
        <v>3</v>
      </c>
      <c r="I45" s="210">
        <v>3</v>
      </c>
      <c r="J45" s="210">
        <v>3</v>
      </c>
      <c r="K45" s="443">
        <v>3</v>
      </c>
      <c r="L45" s="443">
        <v>3</v>
      </c>
      <c r="M45" s="443">
        <v>3</v>
      </c>
      <c r="N45" s="443">
        <v>3</v>
      </c>
      <c r="O45" s="443">
        <v>3</v>
      </c>
      <c r="P45" s="443">
        <v>3</v>
      </c>
      <c r="Q45" s="443">
        <v>3</v>
      </c>
      <c r="R45" s="444">
        <v>3</v>
      </c>
    </row>
    <row r="46" spans="1:18">
      <c r="A46" s="923"/>
      <c r="B46" s="682" t="s">
        <v>320</v>
      </c>
      <c r="C46" s="683">
        <v>4</v>
      </c>
      <c r="D46" s="210">
        <v>4</v>
      </c>
      <c r="E46" s="210">
        <v>4</v>
      </c>
      <c r="F46" s="210">
        <v>4</v>
      </c>
      <c r="G46" s="210">
        <v>4</v>
      </c>
      <c r="H46" s="210">
        <v>4</v>
      </c>
      <c r="I46" s="210">
        <v>4</v>
      </c>
      <c r="J46" s="210">
        <v>4</v>
      </c>
      <c r="K46" s="443">
        <v>4</v>
      </c>
      <c r="L46" s="443">
        <v>4</v>
      </c>
      <c r="M46" s="443">
        <v>4</v>
      </c>
      <c r="N46" s="443">
        <v>4</v>
      </c>
      <c r="O46" s="443">
        <v>4</v>
      </c>
      <c r="P46" s="443">
        <v>4</v>
      </c>
      <c r="Q46" s="443">
        <v>4</v>
      </c>
      <c r="R46" s="444">
        <v>4</v>
      </c>
    </row>
    <row r="47" spans="1:18" ht="15" thickBot="1">
      <c r="A47" s="925"/>
      <c r="B47" s="541" t="s">
        <v>322</v>
      </c>
      <c r="C47" s="684">
        <v>10</v>
      </c>
      <c r="D47" s="212">
        <v>10</v>
      </c>
      <c r="E47" s="212">
        <v>10</v>
      </c>
      <c r="F47" s="212">
        <v>10</v>
      </c>
      <c r="G47" s="212">
        <v>10</v>
      </c>
      <c r="H47" s="212">
        <v>10</v>
      </c>
      <c r="I47" s="212">
        <v>10</v>
      </c>
      <c r="J47" s="212">
        <v>10</v>
      </c>
      <c r="K47" s="445">
        <v>10</v>
      </c>
      <c r="L47" s="445">
        <v>10</v>
      </c>
      <c r="M47" s="445">
        <v>10</v>
      </c>
      <c r="N47" s="445">
        <v>10</v>
      </c>
      <c r="O47" s="445">
        <v>10</v>
      </c>
      <c r="P47" s="445">
        <v>10</v>
      </c>
      <c r="Q47" s="445">
        <v>10</v>
      </c>
      <c r="R47" s="446">
        <v>10</v>
      </c>
    </row>
    <row r="48" spans="1:18">
      <c r="A48" s="136" t="s">
        <v>192</v>
      </c>
      <c r="B48" s="24"/>
      <c r="C48" s="39"/>
      <c r="D48" s="41"/>
      <c r="E48" s="41"/>
      <c r="F48" s="24"/>
      <c r="G48" s="24"/>
      <c r="H48" s="24"/>
      <c r="I48" s="24"/>
      <c r="J48" s="24"/>
    </row>
    <row r="49" spans="1:1">
      <c r="A49" s="142" t="s">
        <v>323</v>
      </c>
    </row>
    <row r="51" spans="1:1">
      <c r="A51" s="142" t="s">
        <v>324</v>
      </c>
    </row>
    <row r="53" spans="1:1">
      <c r="A53" s="142" t="s">
        <v>325</v>
      </c>
    </row>
    <row r="55" spans="1:1">
      <c r="A55" s="142" t="s">
        <v>326</v>
      </c>
    </row>
  </sheetData>
  <mergeCells count="4">
    <mergeCell ref="A4:A14"/>
    <mergeCell ref="A15:A25"/>
    <mergeCell ref="A26:A36"/>
    <mergeCell ref="A37:A47"/>
  </mergeCells>
  <hyperlinks>
    <hyperlink ref="U3" location="'TC1'!A1" display="Back to Content Page" xr:uid="{8315E6F3-174D-47AA-B724-F6E23F6689E8}"/>
  </hyperlinks>
  <pageMargins left="0.7" right="0.7" top="0.75" bottom="0.75" header="0.3" footer="0.3"/>
  <pageSetup scale="68" orientation="landscape"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W54"/>
  <sheetViews>
    <sheetView workbookViewId="0">
      <pane xSplit="2" ySplit="3" topLeftCell="M4" activePane="bottomRight" state="frozen"/>
      <selection pane="topRight" activeCell="C1" sqref="C1"/>
      <selection pane="bottomLeft" activeCell="A4" sqref="A4"/>
      <selection pane="bottomRight" activeCell="U3" sqref="U3"/>
    </sheetView>
  </sheetViews>
  <sheetFormatPr defaultColWidth="9.21875" defaultRowHeight="14.4"/>
  <cols>
    <col min="1" max="1" width="33.77734375" customWidth="1"/>
    <col min="2" max="2" width="41.21875" customWidth="1"/>
    <col min="3" max="18" width="7.44140625" customWidth="1"/>
  </cols>
  <sheetData>
    <row r="1" spans="1:23">
      <c r="A1" s="29" t="s">
        <v>327</v>
      </c>
      <c r="B1" s="24"/>
      <c r="C1" s="24"/>
      <c r="D1" s="24"/>
      <c r="E1" s="24"/>
      <c r="F1" s="24"/>
      <c r="G1" s="24"/>
      <c r="H1" s="24"/>
      <c r="I1" s="24"/>
      <c r="J1" s="24"/>
    </row>
    <row r="2" spans="1:23" ht="15" thickBot="1">
      <c r="A2" s="24"/>
      <c r="B2" s="24"/>
      <c r="C2" s="24"/>
      <c r="D2" s="24"/>
      <c r="E2" s="24"/>
      <c r="F2" s="24"/>
      <c r="G2" s="24"/>
      <c r="H2" s="24"/>
      <c r="I2" s="24"/>
      <c r="J2" s="24"/>
    </row>
    <row r="3" spans="1:23">
      <c r="A3" s="193" t="s">
        <v>187</v>
      </c>
      <c r="B3" s="473" t="s">
        <v>297</v>
      </c>
      <c r="C3" s="465">
        <v>2009</v>
      </c>
      <c r="D3" s="195">
        <v>2010</v>
      </c>
      <c r="E3" s="195">
        <v>2011</v>
      </c>
      <c r="F3" s="195">
        <v>2012</v>
      </c>
      <c r="G3" s="195">
        <v>2013</v>
      </c>
      <c r="H3" s="195">
        <v>2014</v>
      </c>
      <c r="I3" s="195">
        <v>2015</v>
      </c>
      <c r="J3" s="196">
        <v>2016</v>
      </c>
      <c r="K3" s="196">
        <v>2017</v>
      </c>
      <c r="L3" s="196">
        <v>2018</v>
      </c>
      <c r="M3" s="196">
        <v>2019</v>
      </c>
      <c r="N3" s="196">
        <v>2020</v>
      </c>
      <c r="O3" s="196">
        <v>2021</v>
      </c>
      <c r="P3" s="196">
        <v>2022</v>
      </c>
      <c r="Q3" s="196">
        <v>2023</v>
      </c>
      <c r="R3" s="197">
        <v>2024</v>
      </c>
      <c r="U3" s="856" t="s">
        <v>166</v>
      </c>
    </row>
    <row r="4" spans="1:23">
      <c r="A4" s="922" t="s">
        <v>180</v>
      </c>
      <c r="B4" s="681" t="s">
        <v>316</v>
      </c>
      <c r="C4" s="683"/>
      <c r="D4" s="210"/>
      <c r="E4" s="210"/>
      <c r="F4" s="210"/>
      <c r="G4" s="210"/>
      <c r="H4" s="210"/>
      <c r="I4" s="210"/>
      <c r="J4" s="210"/>
      <c r="K4" s="210"/>
      <c r="L4" s="210"/>
      <c r="M4" s="210"/>
      <c r="N4" s="210"/>
      <c r="O4" s="210"/>
      <c r="P4" s="210"/>
      <c r="Q4" s="210"/>
      <c r="R4" s="211"/>
    </row>
    <row r="5" spans="1:23">
      <c r="A5" s="923"/>
      <c r="B5" s="682" t="s">
        <v>317</v>
      </c>
      <c r="C5" s="683">
        <v>5</v>
      </c>
      <c r="D5" s="210">
        <v>5</v>
      </c>
      <c r="E5" s="210">
        <v>5</v>
      </c>
      <c r="F5" s="210">
        <v>5</v>
      </c>
      <c r="G5" s="210">
        <v>5</v>
      </c>
      <c r="H5" s="210">
        <v>5</v>
      </c>
      <c r="I5" s="210"/>
      <c r="J5" s="210"/>
      <c r="K5" s="443">
        <v>3</v>
      </c>
      <c r="L5" s="443">
        <v>3</v>
      </c>
      <c r="M5" s="443">
        <v>3</v>
      </c>
      <c r="N5" s="443">
        <v>3</v>
      </c>
      <c r="O5" s="443">
        <v>3</v>
      </c>
      <c r="P5" s="443">
        <v>3</v>
      </c>
      <c r="Q5" s="443">
        <v>3</v>
      </c>
      <c r="R5" s="444">
        <v>3</v>
      </c>
      <c r="T5" s="48"/>
    </row>
    <row r="6" spans="1:23">
      <c r="A6" s="923"/>
      <c r="B6" s="682" t="s">
        <v>318</v>
      </c>
      <c r="C6" s="683">
        <v>7</v>
      </c>
      <c r="D6" s="210">
        <v>7</v>
      </c>
      <c r="E6" s="210">
        <v>7</v>
      </c>
      <c r="F6" s="210">
        <v>7</v>
      </c>
      <c r="G6" s="210">
        <v>7</v>
      </c>
      <c r="H6" s="210">
        <v>7</v>
      </c>
      <c r="I6" s="210">
        <v>7</v>
      </c>
      <c r="J6" s="210">
        <v>7</v>
      </c>
      <c r="K6" s="443">
        <v>7</v>
      </c>
      <c r="L6" s="443">
        <v>7</v>
      </c>
      <c r="M6" s="443">
        <v>7</v>
      </c>
      <c r="N6" s="443">
        <v>7</v>
      </c>
      <c r="O6" s="443">
        <v>7</v>
      </c>
      <c r="P6" s="443">
        <v>7</v>
      </c>
      <c r="Q6" s="443">
        <v>7</v>
      </c>
      <c r="R6" s="444">
        <v>7</v>
      </c>
      <c r="S6" s="28"/>
      <c r="T6" s="28"/>
      <c r="U6" s="28"/>
    </row>
    <row r="7" spans="1:23" ht="20.25" customHeight="1">
      <c r="A7" s="923"/>
      <c r="B7" s="682" t="s">
        <v>319</v>
      </c>
      <c r="C7" s="683">
        <v>14</v>
      </c>
      <c r="D7" s="210">
        <v>14</v>
      </c>
      <c r="E7" s="210">
        <v>14</v>
      </c>
      <c r="F7" s="210">
        <v>14</v>
      </c>
      <c r="G7" s="210">
        <v>14</v>
      </c>
      <c r="H7" s="210">
        <v>14</v>
      </c>
      <c r="I7" s="210">
        <v>14</v>
      </c>
      <c r="J7" s="210">
        <v>14</v>
      </c>
      <c r="K7" s="443">
        <v>14</v>
      </c>
      <c r="L7" s="443">
        <v>14</v>
      </c>
      <c r="M7" s="443">
        <v>14</v>
      </c>
      <c r="N7" s="443">
        <v>14</v>
      </c>
      <c r="O7" s="443">
        <v>14</v>
      </c>
      <c r="P7" s="443">
        <v>14</v>
      </c>
      <c r="Q7" s="443">
        <v>14</v>
      </c>
      <c r="R7" s="444">
        <v>14</v>
      </c>
      <c r="S7" s="138"/>
      <c r="T7" s="138"/>
      <c r="U7" s="138"/>
      <c r="V7" s="138"/>
      <c r="W7" s="138"/>
    </row>
    <row r="8" spans="1:23">
      <c r="A8" s="923"/>
      <c r="B8" s="682" t="s">
        <v>320</v>
      </c>
      <c r="C8" s="683">
        <v>16</v>
      </c>
      <c r="D8" s="210">
        <v>16</v>
      </c>
      <c r="E8" s="210">
        <v>16</v>
      </c>
      <c r="F8" s="210">
        <v>16</v>
      </c>
      <c r="G8" s="210">
        <v>16</v>
      </c>
      <c r="H8" s="210">
        <v>16</v>
      </c>
      <c r="I8" s="210">
        <v>16</v>
      </c>
      <c r="J8" s="210">
        <v>16</v>
      </c>
      <c r="K8" s="443">
        <v>16</v>
      </c>
      <c r="L8" s="443">
        <v>16</v>
      </c>
      <c r="M8" s="443">
        <v>16</v>
      </c>
      <c r="N8" s="443">
        <v>16</v>
      </c>
      <c r="O8" s="443">
        <v>16</v>
      </c>
      <c r="P8" s="443">
        <v>16</v>
      </c>
      <c r="Q8" s="443">
        <v>16</v>
      </c>
      <c r="R8" s="444">
        <v>16</v>
      </c>
      <c r="S8" s="138"/>
      <c r="T8" s="138"/>
      <c r="U8" s="138"/>
      <c r="V8" s="138"/>
      <c r="W8" s="138"/>
    </row>
    <row r="9" spans="1:23">
      <c r="A9" s="923"/>
      <c r="B9" s="681" t="s">
        <v>321</v>
      </c>
      <c r="C9" s="683"/>
      <c r="D9" s="210"/>
      <c r="E9" s="210"/>
      <c r="F9" s="210"/>
      <c r="G9" s="210"/>
      <c r="H9" s="210"/>
      <c r="I9" s="210"/>
      <c r="J9" s="210"/>
      <c r="K9" s="210"/>
      <c r="L9" s="210"/>
      <c r="M9" s="210"/>
      <c r="N9" s="210"/>
      <c r="O9" s="210"/>
      <c r="P9" s="210"/>
      <c r="Q9" s="210"/>
      <c r="R9" s="211"/>
      <c r="S9" s="138"/>
      <c r="T9" s="138"/>
      <c r="U9" s="138"/>
      <c r="V9" s="138"/>
      <c r="W9" s="138"/>
    </row>
    <row r="10" spans="1:23" ht="21" customHeight="1">
      <c r="A10" s="923"/>
      <c r="B10" s="682" t="s">
        <v>317</v>
      </c>
      <c r="C10" s="683">
        <v>3</v>
      </c>
      <c r="D10" s="210">
        <v>3</v>
      </c>
      <c r="E10" s="210">
        <v>3</v>
      </c>
      <c r="F10" s="210">
        <v>3</v>
      </c>
      <c r="G10" s="210">
        <v>3</v>
      </c>
      <c r="H10" s="210">
        <v>3</v>
      </c>
      <c r="I10" s="210">
        <v>6</v>
      </c>
      <c r="J10" s="210">
        <v>7</v>
      </c>
      <c r="K10" s="443">
        <v>4</v>
      </c>
      <c r="L10" s="443">
        <v>4</v>
      </c>
      <c r="M10" s="443">
        <v>4</v>
      </c>
      <c r="N10" s="443">
        <v>4</v>
      </c>
      <c r="O10" s="443">
        <v>4</v>
      </c>
      <c r="P10" s="443">
        <v>4</v>
      </c>
      <c r="Q10" s="443">
        <v>4</v>
      </c>
      <c r="R10" s="444">
        <v>4</v>
      </c>
      <c r="S10" s="138"/>
      <c r="T10" s="138"/>
      <c r="U10" s="138"/>
      <c r="V10" s="138"/>
      <c r="W10" s="138"/>
    </row>
    <row r="11" spans="1:23">
      <c r="A11" s="923"/>
      <c r="B11" s="682" t="s">
        <v>318</v>
      </c>
      <c r="C11" s="683">
        <v>7</v>
      </c>
      <c r="D11" s="210">
        <v>7</v>
      </c>
      <c r="E11" s="210">
        <v>7</v>
      </c>
      <c r="F11" s="210">
        <v>7</v>
      </c>
      <c r="G11" s="210">
        <v>7</v>
      </c>
      <c r="H11" s="210">
        <v>7</v>
      </c>
      <c r="I11" s="210">
        <v>7</v>
      </c>
      <c r="J11" s="210">
        <v>7</v>
      </c>
      <c r="K11" s="443">
        <v>7</v>
      </c>
      <c r="L11" s="443">
        <v>7</v>
      </c>
      <c r="M11" s="443">
        <v>7</v>
      </c>
      <c r="N11" s="443">
        <v>7</v>
      </c>
      <c r="O11" s="443">
        <v>7</v>
      </c>
      <c r="P11" s="443">
        <v>7</v>
      </c>
      <c r="Q11" s="443">
        <v>7</v>
      </c>
      <c r="R11" s="444">
        <v>7</v>
      </c>
      <c r="S11" s="138"/>
      <c r="T11" s="138"/>
      <c r="U11" s="138"/>
      <c r="V11" s="138"/>
      <c r="W11" s="138"/>
    </row>
    <row r="12" spans="1:23">
      <c r="A12" s="923"/>
      <c r="B12" s="682" t="s">
        <v>319</v>
      </c>
      <c r="C12" s="683">
        <v>2</v>
      </c>
      <c r="D12" s="210">
        <v>2</v>
      </c>
      <c r="E12" s="210">
        <v>2</v>
      </c>
      <c r="F12" s="210">
        <v>2</v>
      </c>
      <c r="G12" s="210">
        <v>2</v>
      </c>
      <c r="H12" s="210">
        <v>2</v>
      </c>
      <c r="I12" s="210">
        <v>2</v>
      </c>
      <c r="J12" s="210">
        <v>2</v>
      </c>
      <c r="K12" s="443">
        <v>2</v>
      </c>
      <c r="L12" s="443">
        <v>2</v>
      </c>
      <c r="M12" s="443">
        <v>2</v>
      </c>
      <c r="N12" s="443">
        <v>2</v>
      </c>
      <c r="O12" s="443">
        <v>2</v>
      </c>
      <c r="P12" s="443">
        <v>2</v>
      </c>
      <c r="Q12" s="443">
        <v>2</v>
      </c>
      <c r="R12" s="444">
        <v>2</v>
      </c>
      <c r="S12" s="138"/>
      <c r="T12" s="138"/>
      <c r="U12" s="138"/>
      <c r="V12" s="138"/>
      <c r="W12" s="138"/>
    </row>
    <row r="13" spans="1:23" ht="21" customHeight="1">
      <c r="A13" s="923"/>
      <c r="B13" s="682" t="s">
        <v>320</v>
      </c>
      <c r="C13" s="683">
        <v>3</v>
      </c>
      <c r="D13" s="210">
        <v>3</v>
      </c>
      <c r="E13" s="210">
        <v>3</v>
      </c>
      <c r="F13" s="210">
        <v>3</v>
      </c>
      <c r="G13" s="210">
        <v>3</v>
      </c>
      <c r="H13" s="210">
        <v>3</v>
      </c>
      <c r="I13" s="210">
        <v>3</v>
      </c>
      <c r="J13" s="210">
        <v>3</v>
      </c>
      <c r="K13" s="443">
        <v>3</v>
      </c>
      <c r="L13" s="443">
        <v>3</v>
      </c>
      <c r="M13" s="443">
        <v>3</v>
      </c>
      <c r="N13" s="443">
        <v>3</v>
      </c>
      <c r="O13" s="443">
        <v>3</v>
      </c>
      <c r="P13" s="443">
        <v>3</v>
      </c>
      <c r="Q13" s="443">
        <v>3</v>
      </c>
      <c r="R13" s="444">
        <v>3</v>
      </c>
      <c r="S13" s="138"/>
      <c r="T13" s="138"/>
      <c r="U13" s="138"/>
      <c r="V13" s="138"/>
      <c r="W13" s="138"/>
    </row>
    <row r="14" spans="1:23" ht="15" customHeight="1">
      <c r="A14" s="924"/>
      <c r="B14" s="681" t="s">
        <v>322</v>
      </c>
      <c r="C14" s="683">
        <v>9</v>
      </c>
      <c r="D14" s="210">
        <v>9</v>
      </c>
      <c r="E14" s="210">
        <v>9</v>
      </c>
      <c r="F14" s="210">
        <v>9</v>
      </c>
      <c r="G14" s="210">
        <v>9</v>
      </c>
      <c r="H14" s="210">
        <v>9</v>
      </c>
      <c r="I14" s="210">
        <v>9</v>
      </c>
      <c r="J14" s="210">
        <v>9</v>
      </c>
      <c r="K14" s="443">
        <v>9</v>
      </c>
      <c r="L14" s="443">
        <v>9</v>
      </c>
      <c r="M14" s="443">
        <v>9</v>
      </c>
      <c r="N14" s="443">
        <v>9</v>
      </c>
      <c r="O14" s="443">
        <v>9</v>
      </c>
      <c r="P14" s="443">
        <v>9</v>
      </c>
      <c r="Q14" s="443">
        <v>9</v>
      </c>
      <c r="R14" s="444">
        <v>9</v>
      </c>
      <c r="S14" s="138"/>
      <c r="T14" s="138"/>
      <c r="U14" s="138"/>
      <c r="V14" s="138"/>
      <c r="W14" s="138"/>
    </row>
    <row r="15" spans="1:23">
      <c r="A15" s="922" t="s">
        <v>190</v>
      </c>
      <c r="B15" s="681" t="s">
        <v>316</v>
      </c>
      <c r="C15" s="683"/>
      <c r="D15" s="210"/>
      <c r="E15" s="210"/>
      <c r="F15" s="210"/>
      <c r="G15" s="210"/>
      <c r="H15" s="210"/>
      <c r="I15" s="210"/>
      <c r="J15" s="210"/>
      <c r="K15" s="210"/>
      <c r="L15" s="210"/>
      <c r="M15" s="210"/>
      <c r="N15" s="210"/>
      <c r="O15" s="210"/>
      <c r="P15" s="210"/>
      <c r="Q15" s="210"/>
      <c r="R15" s="211"/>
      <c r="S15" s="138"/>
      <c r="T15" s="138"/>
      <c r="U15" s="138"/>
      <c r="V15" s="138"/>
      <c r="W15" s="138"/>
    </row>
    <row r="16" spans="1:23">
      <c r="A16" s="923"/>
      <c r="B16" s="682" t="s">
        <v>317</v>
      </c>
      <c r="C16" s="683">
        <v>5</v>
      </c>
      <c r="D16" s="210">
        <v>5</v>
      </c>
      <c r="E16" s="210">
        <v>5</v>
      </c>
      <c r="F16" s="210">
        <v>5</v>
      </c>
      <c r="G16" s="210">
        <v>5</v>
      </c>
      <c r="H16" s="210">
        <v>5</v>
      </c>
      <c r="I16" s="210">
        <v>5</v>
      </c>
      <c r="J16" s="210">
        <v>5</v>
      </c>
      <c r="K16" s="443">
        <v>5</v>
      </c>
      <c r="L16" s="443">
        <v>5</v>
      </c>
      <c r="M16" s="443">
        <v>5</v>
      </c>
      <c r="N16" s="443">
        <v>6</v>
      </c>
      <c r="O16" s="443">
        <v>6</v>
      </c>
      <c r="P16" s="443">
        <v>6</v>
      </c>
      <c r="Q16" s="443">
        <v>6</v>
      </c>
      <c r="R16" s="444">
        <v>6</v>
      </c>
      <c r="S16" s="28"/>
      <c r="T16" s="28"/>
      <c r="U16" s="28"/>
    </row>
    <row r="17" spans="1:23" ht="15" customHeight="1">
      <c r="A17" s="923"/>
      <c r="B17" s="682" t="s">
        <v>318</v>
      </c>
      <c r="C17" s="683">
        <v>7</v>
      </c>
      <c r="D17" s="210">
        <v>7</v>
      </c>
      <c r="E17" s="210">
        <v>7</v>
      </c>
      <c r="F17" s="210">
        <v>7</v>
      </c>
      <c r="G17" s="210">
        <v>7</v>
      </c>
      <c r="H17" s="210">
        <v>7</v>
      </c>
      <c r="I17" s="210">
        <v>7</v>
      </c>
      <c r="J17" s="210">
        <v>7</v>
      </c>
      <c r="K17" s="443">
        <v>7</v>
      </c>
      <c r="L17" s="443">
        <v>7</v>
      </c>
      <c r="M17" s="443">
        <v>7</v>
      </c>
      <c r="N17" s="443">
        <v>7</v>
      </c>
      <c r="O17" s="443">
        <v>7</v>
      </c>
      <c r="P17" s="443">
        <v>7</v>
      </c>
      <c r="Q17" s="443">
        <v>7</v>
      </c>
      <c r="R17" s="444">
        <v>7</v>
      </c>
      <c r="S17" s="24"/>
      <c r="T17" s="24"/>
      <c r="U17" s="24"/>
    </row>
    <row r="18" spans="1:23">
      <c r="A18" s="923"/>
      <c r="B18" s="682" t="s">
        <v>319</v>
      </c>
      <c r="C18" s="683">
        <v>14</v>
      </c>
      <c r="D18" s="210">
        <v>14</v>
      </c>
      <c r="E18" s="210">
        <v>14</v>
      </c>
      <c r="F18" s="210">
        <v>14</v>
      </c>
      <c r="G18" s="210">
        <v>14</v>
      </c>
      <c r="H18" s="210">
        <v>14</v>
      </c>
      <c r="I18" s="210">
        <v>14</v>
      </c>
      <c r="J18" s="210">
        <v>14</v>
      </c>
      <c r="K18" s="443">
        <v>14</v>
      </c>
      <c r="L18" s="443">
        <v>14</v>
      </c>
      <c r="M18" s="443">
        <v>14</v>
      </c>
      <c r="N18" s="443">
        <v>14</v>
      </c>
      <c r="O18" s="443">
        <v>14</v>
      </c>
      <c r="P18" s="443">
        <v>14</v>
      </c>
      <c r="Q18" s="443">
        <v>14</v>
      </c>
      <c r="R18" s="444">
        <v>14</v>
      </c>
      <c r="S18" s="28"/>
      <c r="T18" s="28"/>
      <c r="U18" s="28"/>
    </row>
    <row r="19" spans="1:23" ht="15" customHeight="1">
      <c r="A19" s="923"/>
      <c r="B19" s="682" t="s">
        <v>320</v>
      </c>
      <c r="C19" s="683">
        <v>18</v>
      </c>
      <c r="D19" s="210">
        <v>18</v>
      </c>
      <c r="E19" s="210">
        <v>18</v>
      </c>
      <c r="F19" s="210">
        <v>18</v>
      </c>
      <c r="G19" s="210">
        <v>18</v>
      </c>
      <c r="H19" s="210">
        <v>18</v>
      </c>
      <c r="I19" s="210">
        <v>18</v>
      </c>
      <c r="J19" s="210">
        <v>18</v>
      </c>
      <c r="K19" s="443">
        <v>18</v>
      </c>
      <c r="L19" s="443">
        <v>18</v>
      </c>
      <c r="M19" s="443">
        <v>18</v>
      </c>
      <c r="N19" s="443">
        <v>18</v>
      </c>
      <c r="O19" s="443">
        <v>18</v>
      </c>
      <c r="P19" s="443">
        <v>18</v>
      </c>
      <c r="Q19" s="443">
        <v>18</v>
      </c>
      <c r="R19" s="444">
        <v>18</v>
      </c>
      <c r="S19" s="138"/>
      <c r="T19" s="138"/>
      <c r="U19" s="138"/>
      <c r="V19" s="138"/>
      <c r="W19" s="138"/>
    </row>
    <row r="20" spans="1:23">
      <c r="A20" s="923"/>
      <c r="B20" s="681" t="s">
        <v>321</v>
      </c>
      <c r="C20" s="683"/>
      <c r="D20" s="210"/>
      <c r="E20" s="210"/>
      <c r="F20" s="210"/>
      <c r="G20" s="210"/>
      <c r="H20" s="210"/>
      <c r="I20" s="210"/>
      <c r="J20" s="210"/>
      <c r="K20" s="210"/>
      <c r="L20" s="210"/>
      <c r="M20" s="210"/>
      <c r="N20" s="210"/>
      <c r="O20" s="210"/>
      <c r="P20" s="210"/>
      <c r="Q20" s="210"/>
      <c r="R20" s="211"/>
      <c r="S20" s="138"/>
      <c r="T20" s="138"/>
      <c r="U20" s="138"/>
      <c r="V20" s="138"/>
      <c r="W20" s="138"/>
    </row>
    <row r="21" spans="1:23">
      <c r="A21" s="923"/>
      <c r="B21" s="682" t="s">
        <v>317</v>
      </c>
      <c r="C21" s="683">
        <v>2</v>
      </c>
      <c r="D21" s="210">
        <v>2</v>
      </c>
      <c r="E21" s="210">
        <v>2</v>
      </c>
      <c r="F21" s="210">
        <v>2</v>
      </c>
      <c r="G21" s="210">
        <v>2</v>
      </c>
      <c r="H21" s="210">
        <v>2</v>
      </c>
      <c r="I21" s="210">
        <v>2</v>
      </c>
      <c r="J21" s="210">
        <v>2</v>
      </c>
      <c r="K21" s="443">
        <v>2</v>
      </c>
      <c r="L21" s="443">
        <v>2</v>
      </c>
      <c r="M21" s="443">
        <v>2</v>
      </c>
      <c r="N21" s="443">
        <v>1</v>
      </c>
      <c r="O21" s="443">
        <v>1</v>
      </c>
      <c r="P21" s="443">
        <v>1</v>
      </c>
      <c r="Q21" s="443">
        <v>1</v>
      </c>
      <c r="R21" s="444">
        <v>1</v>
      </c>
    </row>
    <row r="22" spans="1:23">
      <c r="A22" s="923"/>
      <c r="B22" s="682" t="s">
        <v>318</v>
      </c>
      <c r="C22" s="683">
        <v>4</v>
      </c>
      <c r="D22" s="210">
        <v>4</v>
      </c>
      <c r="E22" s="210">
        <v>4</v>
      </c>
      <c r="F22" s="210">
        <v>4</v>
      </c>
      <c r="G22" s="210">
        <v>4</v>
      </c>
      <c r="H22" s="210">
        <v>4</v>
      </c>
      <c r="I22" s="210">
        <v>4</v>
      </c>
      <c r="J22" s="210">
        <v>4</v>
      </c>
      <c r="K22" s="443">
        <v>7</v>
      </c>
      <c r="L22" s="443">
        <v>7</v>
      </c>
      <c r="M22" s="443">
        <v>7</v>
      </c>
      <c r="N22" s="443">
        <v>7</v>
      </c>
      <c r="O22" s="443">
        <v>7</v>
      </c>
      <c r="P22" s="443">
        <v>7</v>
      </c>
      <c r="Q22" s="443">
        <v>7</v>
      </c>
      <c r="R22" s="444">
        <v>7</v>
      </c>
    </row>
    <row r="23" spans="1:23">
      <c r="A23" s="923"/>
      <c r="B23" s="682" t="s">
        <v>319</v>
      </c>
      <c r="C23" s="683">
        <v>2</v>
      </c>
      <c r="D23" s="210">
        <v>2</v>
      </c>
      <c r="E23" s="210">
        <v>2</v>
      </c>
      <c r="F23" s="210">
        <v>2</v>
      </c>
      <c r="G23" s="210">
        <v>2</v>
      </c>
      <c r="H23" s="210">
        <v>2</v>
      </c>
      <c r="I23" s="210">
        <v>2</v>
      </c>
      <c r="J23" s="210">
        <v>2</v>
      </c>
      <c r="K23" s="443">
        <v>4</v>
      </c>
      <c r="L23" s="443">
        <v>4</v>
      </c>
      <c r="M23" s="443">
        <v>4</v>
      </c>
      <c r="N23" s="443">
        <v>4</v>
      </c>
      <c r="O23" s="443">
        <v>4</v>
      </c>
      <c r="P23" s="443">
        <v>4</v>
      </c>
      <c r="Q23" s="443">
        <v>4</v>
      </c>
      <c r="R23" s="444">
        <v>4</v>
      </c>
    </row>
    <row r="24" spans="1:23">
      <c r="A24" s="923"/>
      <c r="B24" s="682" t="s">
        <v>320</v>
      </c>
      <c r="C24" s="683">
        <v>6</v>
      </c>
      <c r="D24" s="210">
        <v>6</v>
      </c>
      <c r="E24" s="210">
        <v>6</v>
      </c>
      <c r="F24" s="210">
        <v>6</v>
      </c>
      <c r="G24" s="210">
        <v>6</v>
      </c>
      <c r="H24" s="210">
        <v>6</v>
      </c>
      <c r="I24" s="210">
        <v>6</v>
      </c>
      <c r="J24" s="210">
        <v>6</v>
      </c>
      <c r="K24" s="443">
        <v>2</v>
      </c>
      <c r="L24" s="443">
        <v>2</v>
      </c>
      <c r="M24" s="443">
        <v>2</v>
      </c>
      <c r="N24" s="443">
        <v>2</v>
      </c>
      <c r="O24" s="443">
        <v>2</v>
      </c>
      <c r="P24" s="443">
        <v>2</v>
      </c>
      <c r="Q24" s="443">
        <v>2</v>
      </c>
      <c r="R24" s="444">
        <v>2</v>
      </c>
    </row>
    <row r="25" spans="1:23">
      <c r="A25" s="924"/>
      <c r="B25" s="681" t="s">
        <v>322</v>
      </c>
      <c r="C25" s="683">
        <v>7</v>
      </c>
      <c r="D25" s="210">
        <v>7</v>
      </c>
      <c r="E25" s="210">
        <v>7</v>
      </c>
      <c r="F25" s="210">
        <v>7</v>
      </c>
      <c r="G25" s="210">
        <v>7</v>
      </c>
      <c r="H25" s="210">
        <v>7</v>
      </c>
      <c r="I25" s="210">
        <v>7</v>
      </c>
      <c r="J25" s="210">
        <v>7</v>
      </c>
      <c r="K25" s="443">
        <v>7</v>
      </c>
      <c r="L25" s="443">
        <v>7</v>
      </c>
      <c r="M25" s="443">
        <v>7</v>
      </c>
      <c r="N25" s="443">
        <v>7</v>
      </c>
      <c r="O25" s="443">
        <v>7</v>
      </c>
      <c r="P25" s="443">
        <v>7</v>
      </c>
      <c r="Q25" s="443">
        <v>7</v>
      </c>
      <c r="R25" s="444">
        <v>7</v>
      </c>
    </row>
    <row r="26" spans="1:23">
      <c r="A26" s="922" t="s">
        <v>182</v>
      </c>
      <c r="B26" s="681" t="s">
        <v>316</v>
      </c>
      <c r="C26" s="683"/>
      <c r="D26" s="210"/>
      <c r="E26" s="210"/>
      <c r="F26" s="210"/>
      <c r="G26" s="210"/>
      <c r="H26" s="210"/>
      <c r="I26" s="210"/>
      <c r="J26" s="210"/>
      <c r="K26" s="210"/>
      <c r="L26" s="210"/>
      <c r="M26" s="210"/>
      <c r="N26" s="210"/>
      <c r="O26" s="210"/>
      <c r="P26" s="210"/>
      <c r="Q26" s="210"/>
      <c r="R26" s="211"/>
    </row>
    <row r="27" spans="1:23">
      <c r="A27" s="923"/>
      <c r="B27" s="682" t="s">
        <v>317</v>
      </c>
      <c r="C27" s="683">
        <v>3</v>
      </c>
      <c r="D27" s="210">
        <v>3</v>
      </c>
      <c r="E27" s="210">
        <v>3</v>
      </c>
      <c r="F27" s="210">
        <v>3</v>
      </c>
      <c r="G27" s="210">
        <v>0.5</v>
      </c>
      <c r="H27" s="210">
        <v>3</v>
      </c>
      <c r="I27" s="210">
        <v>3</v>
      </c>
      <c r="J27" s="210">
        <v>3</v>
      </c>
      <c r="K27" s="443">
        <v>3</v>
      </c>
      <c r="L27" s="443">
        <v>3</v>
      </c>
      <c r="M27" s="443">
        <v>3</v>
      </c>
      <c r="N27" s="443">
        <v>3</v>
      </c>
      <c r="O27" s="443">
        <v>3</v>
      </c>
      <c r="P27" s="443">
        <v>3</v>
      </c>
      <c r="Q27" s="443">
        <v>3</v>
      </c>
      <c r="R27" s="444">
        <v>3</v>
      </c>
    </row>
    <row r="28" spans="1:23">
      <c r="A28" s="923"/>
      <c r="B28" s="682" t="s">
        <v>318</v>
      </c>
      <c r="C28" s="683">
        <v>7</v>
      </c>
      <c r="D28" s="210">
        <v>7</v>
      </c>
      <c r="E28" s="210">
        <v>7</v>
      </c>
      <c r="F28" s="210">
        <v>7</v>
      </c>
      <c r="G28" s="210">
        <v>7</v>
      </c>
      <c r="H28" s="210">
        <v>7</v>
      </c>
      <c r="I28" s="210">
        <v>7</v>
      </c>
      <c r="J28" s="210">
        <v>7</v>
      </c>
      <c r="K28" s="443">
        <v>7</v>
      </c>
      <c r="L28" s="443">
        <v>7</v>
      </c>
      <c r="M28" s="443">
        <v>7</v>
      </c>
      <c r="N28" s="443">
        <v>7</v>
      </c>
      <c r="O28" s="443">
        <v>7</v>
      </c>
      <c r="P28" s="443">
        <v>7</v>
      </c>
      <c r="Q28" s="443">
        <v>7</v>
      </c>
      <c r="R28" s="444">
        <v>7</v>
      </c>
    </row>
    <row r="29" spans="1:23">
      <c r="A29" s="923"/>
      <c r="B29" s="682" t="s">
        <v>319</v>
      </c>
      <c r="C29" s="683">
        <v>14</v>
      </c>
      <c r="D29" s="210">
        <v>14</v>
      </c>
      <c r="E29" s="210">
        <v>14</v>
      </c>
      <c r="F29" s="210">
        <v>14</v>
      </c>
      <c r="G29" s="210">
        <v>14</v>
      </c>
      <c r="H29" s="210">
        <v>14</v>
      </c>
      <c r="I29" s="210">
        <v>14</v>
      </c>
      <c r="J29" s="210">
        <v>14</v>
      </c>
      <c r="K29" s="443">
        <v>14</v>
      </c>
      <c r="L29" s="443">
        <v>14</v>
      </c>
      <c r="M29" s="443">
        <v>14</v>
      </c>
      <c r="N29" s="443">
        <v>14</v>
      </c>
      <c r="O29" s="443">
        <v>14</v>
      </c>
      <c r="P29" s="443">
        <v>14</v>
      </c>
      <c r="Q29" s="443">
        <v>14</v>
      </c>
      <c r="R29" s="444">
        <v>14</v>
      </c>
    </row>
    <row r="30" spans="1:23">
      <c r="A30" s="923"/>
      <c r="B30" s="682" t="s">
        <v>320</v>
      </c>
      <c r="C30" s="683">
        <v>16</v>
      </c>
      <c r="D30" s="210">
        <v>16</v>
      </c>
      <c r="E30" s="210">
        <v>16</v>
      </c>
      <c r="F30" s="210">
        <v>16</v>
      </c>
      <c r="G30" s="210">
        <v>16</v>
      </c>
      <c r="H30" s="210">
        <v>16</v>
      </c>
      <c r="I30" s="210">
        <v>16</v>
      </c>
      <c r="J30" s="210">
        <v>16</v>
      </c>
      <c r="K30" s="443">
        <v>16</v>
      </c>
      <c r="L30" s="443">
        <v>16</v>
      </c>
      <c r="M30" s="443">
        <v>16</v>
      </c>
      <c r="N30" s="443">
        <v>16</v>
      </c>
      <c r="O30" s="443">
        <v>16</v>
      </c>
      <c r="P30" s="443">
        <v>16</v>
      </c>
      <c r="Q30" s="443">
        <v>16</v>
      </c>
      <c r="R30" s="444">
        <v>16</v>
      </c>
    </row>
    <row r="31" spans="1:23">
      <c r="A31" s="923"/>
      <c r="B31" s="681" t="s">
        <v>321</v>
      </c>
      <c r="C31" s="683"/>
      <c r="D31" s="210"/>
      <c r="E31" s="210"/>
      <c r="F31" s="210"/>
      <c r="G31" s="210"/>
      <c r="H31" s="210"/>
      <c r="I31" s="210"/>
      <c r="J31" s="210"/>
      <c r="K31" s="210"/>
      <c r="L31" s="210"/>
      <c r="M31" s="210"/>
      <c r="N31" s="210"/>
      <c r="O31" s="210"/>
      <c r="P31" s="210"/>
      <c r="Q31" s="210"/>
      <c r="R31" s="211"/>
    </row>
    <row r="32" spans="1:23">
      <c r="A32" s="923"/>
      <c r="B32" s="682" t="s">
        <v>317</v>
      </c>
      <c r="C32" s="683">
        <v>4</v>
      </c>
      <c r="D32" s="210">
        <v>4</v>
      </c>
      <c r="E32" s="210">
        <v>4</v>
      </c>
      <c r="F32" s="210">
        <v>4</v>
      </c>
      <c r="G32" s="210">
        <v>6</v>
      </c>
      <c r="H32" s="210">
        <v>4</v>
      </c>
      <c r="I32" s="210">
        <v>4</v>
      </c>
      <c r="J32" s="210">
        <v>4</v>
      </c>
      <c r="K32" s="443">
        <v>4</v>
      </c>
      <c r="L32" s="443">
        <v>4</v>
      </c>
      <c r="M32" s="443">
        <v>4</v>
      </c>
      <c r="N32" s="443">
        <v>4</v>
      </c>
      <c r="O32" s="443">
        <v>4</v>
      </c>
      <c r="P32" s="443">
        <v>4</v>
      </c>
      <c r="Q32" s="443">
        <v>4</v>
      </c>
      <c r="R32" s="444">
        <v>4</v>
      </c>
    </row>
    <row r="33" spans="1:18">
      <c r="A33" s="923"/>
      <c r="B33" s="682" t="s">
        <v>318</v>
      </c>
      <c r="C33" s="683">
        <v>7</v>
      </c>
      <c r="D33" s="210">
        <v>7</v>
      </c>
      <c r="E33" s="210">
        <v>7</v>
      </c>
      <c r="F33" s="210">
        <v>7</v>
      </c>
      <c r="G33" s="210">
        <v>7</v>
      </c>
      <c r="H33" s="210">
        <v>7</v>
      </c>
      <c r="I33" s="210">
        <v>7</v>
      </c>
      <c r="J33" s="210">
        <v>7</v>
      </c>
      <c r="K33" s="443">
        <v>7</v>
      </c>
      <c r="L33" s="443">
        <v>7</v>
      </c>
      <c r="M33" s="443">
        <v>7</v>
      </c>
      <c r="N33" s="443">
        <v>7</v>
      </c>
      <c r="O33" s="443">
        <v>7</v>
      </c>
      <c r="P33" s="443">
        <v>7</v>
      </c>
      <c r="Q33" s="443">
        <v>7</v>
      </c>
      <c r="R33" s="444">
        <v>7</v>
      </c>
    </row>
    <row r="34" spans="1:18">
      <c r="A34" s="923"/>
      <c r="B34" s="682" t="s">
        <v>319</v>
      </c>
      <c r="C34" s="683">
        <v>2</v>
      </c>
      <c r="D34" s="210">
        <v>2</v>
      </c>
      <c r="E34" s="210">
        <v>2</v>
      </c>
      <c r="F34" s="210">
        <v>2</v>
      </c>
      <c r="G34" s="210">
        <v>2</v>
      </c>
      <c r="H34" s="210">
        <v>2</v>
      </c>
      <c r="I34" s="210">
        <v>2</v>
      </c>
      <c r="J34" s="210">
        <v>2</v>
      </c>
      <c r="K34" s="443">
        <v>2</v>
      </c>
      <c r="L34" s="443">
        <v>2</v>
      </c>
      <c r="M34" s="443">
        <v>2</v>
      </c>
      <c r="N34" s="443">
        <v>2</v>
      </c>
      <c r="O34" s="443">
        <v>2</v>
      </c>
      <c r="P34" s="443">
        <v>2</v>
      </c>
      <c r="Q34" s="443">
        <v>2</v>
      </c>
      <c r="R34" s="444">
        <v>2</v>
      </c>
    </row>
    <row r="35" spans="1:18">
      <c r="A35" s="923"/>
      <c r="B35" s="682" t="s">
        <v>320</v>
      </c>
      <c r="C35" s="683">
        <v>3</v>
      </c>
      <c r="D35" s="210">
        <v>3</v>
      </c>
      <c r="E35" s="210">
        <v>3</v>
      </c>
      <c r="F35" s="210">
        <v>3</v>
      </c>
      <c r="G35" s="210">
        <v>3</v>
      </c>
      <c r="H35" s="210">
        <v>3</v>
      </c>
      <c r="I35" s="210">
        <v>3</v>
      </c>
      <c r="J35" s="210">
        <v>3</v>
      </c>
      <c r="K35" s="443">
        <v>3</v>
      </c>
      <c r="L35" s="443">
        <v>3</v>
      </c>
      <c r="M35" s="443">
        <v>3</v>
      </c>
      <c r="N35" s="443">
        <v>3</v>
      </c>
      <c r="O35" s="443">
        <v>3</v>
      </c>
      <c r="P35" s="443">
        <v>3</v>
      </c>
      <c r="Q35" s="443">
        <v>3</v>
      </c>
      <c r="R35" s="444">
        <v>3</v>
      </c>
    </row>
    <row r="36" spans="1:18">
      <c r="A36" s="924"/>
      <c r="B36" s="681" t="s">
        <v>322</v>
      </c>
      <c r="C36" s="683">
        <v>7</v>
      </c>
      <c r="D36" s="210">
        <v>7</v>
      </c>
      <c r="E36" s="210">
        <v>7</v>
      </c>
      <c r="F36" s="210">
        <v>7</v>
      </c>
      <c r="G36" s="210">
        <v>7</v>
      </c>
      <c r="H36" s="210">
        <v>7</v>
      </c>
      <c r="I36" s="210">
        <v>7</v>
      </c>
      <c r="J36" s="210">
        <v>7</v>
      </c>
      <c r="K36" s="443">
        <v>7</v>
      </c>
      <c r="L36" s="443">
        <v>7</v>
      </c>
      <c r="M36" s="443">
        <v>7</v>
      </c>
      <c r="N36" s="443">
        <v>7</v>
      </c>
      <c r="O36" s="443">
        <v>7</v>
      </c>
      <c r="P36" s="443">
        <v>7</v>
      </c>
      <c r="Q36" s="443">
        <v>7</v>
      </c>
      <c r="R36" s="444">
        <v>7</v>
      </c>
    </row>
    <row r="37" spans="1:18">
      <c r="A37" s="922" t="s">
        <v>279</v>
      </c>
      <c r="B37" s="681" t="s">
        <v>316</v>
      </c>
      <c r="C37" s="683"/>
      <c r="D37" s="210"/>
      <c r="E37" s="210"/>
      <c r="F37" s="210"/>
      <c r="G37" s="210"/>
      <c r="H37" s="210"/>
      <c r="I37" s="210"/>
      <c r="J37" s="210"/>
      <c r="K37" s="210"/>
      <c r="L37" s="210"/>
      <c r="M37" s="210"/>
      <c r="N37" s="210"/>
      <c r="O37" s="210"/>
      <c r="P37" s="210"/>
      <c r="Q37" s="210"/>
      <c r="R37" s="211"/>
    </row>
    <row r="38" spans="1:18">
      <c r="A38" s="923"/>
      <c r="B38" s="682" t="s">
        <v>317</v>
      </c>
      <c r="C38" s="683">
        <v>4</v>
      </c>
      <c r="D38" s="210">
        <v>4</v>
      </c>
      <c r="E38" s="210">
        <v>4</v>
      </c>
      <c r="F38" s="210">
        <v>4</v>
      </c>
      <c r="G38" s="210">
        <v>4</v>
      </c>
      <c r="H38" s="210">
        <v>4</v>
      </c>
      <c r="I38" s="210">
        <v>4</v>
      </c>
      <c r="J38" s="210">
        <v>4</v>
      </c>
      <c r="K38" s="443">
        <v>4</v>
      </c>
      <c r="L38" s="443">
        <v>4</v>
      </c>
      <c r="M38" s="443">
        <v>4</v>
      </c>
      <c r="N38" s="443">
        <v>4</v>
      </c>
      <c r="O38" s="443">
        <v>4</v>
      </c>
      <c r="P38" s="443">
        <v>4</v>
      </c>
      <c r="Q38" s="443">
        <v>4</v>
      </c>
      <c r="R38" s="444">
        <v>4</v>
      </c>
    </row>
    <row r="39" spans="1:18">
      <c r="A39" s="923"/>
      <c r="B39" s="682" t="s">
        <v>318</v>
      </c>
      <c r="C39" s="683">
        <v>6</v>
      </c>
      <c r="D39" s="210">
        <v>6</v>
      </c>
      <c r="E39" s="210">
        <v>6</v>
      </c>
      <c r="F39" s="210">
        <v>6</v>
      </c>
      <c r="G39" s="210">
        <v>6</v>
      </c>
      <c r="H39" s="210">
        <v>6</v>
      </c>
      <c r="I39" s="210">
        <v>6</v>
      </c>
      <c r="J39" s="210">
        <v>6</v>
      </c>
      <c r="K39" s="443">
        <v>6</v>
      </c>
      <c r="L39" s="443">
        <v>6</v>
      </c>
      <c r="M39" s="443">
        <v>6</v>
      </c>
      <c r="N39" s="443">
        <v>6</v>
      </c>
      <c r="O39" s="443">
        <v>6</v>
      </c>
      <c r="P39" s="443">
        <v>6</v>
      </c>
      <c r="Q39" s="443">
        <v>6</v>
      </c>
      <c r="R39" s="444">
        <v>6</v>
      </c>
    </row>
    <row r="40" spans="1:18">
      <c r="A40" s="923"/>
      <c r="B40" s="682" t="s">
        <v>319</v>
      </c>
      <c r="C40" s="683">
        <v>13</v>
      </c>
      <c r="D40" s="210">
        <v>13</v>
      </c>
      <c r="E40" s="210">
        <v>13</v>
      </c>
      <c r="F40" s="210">
        <v>13</v>
      </c>
      <c r="G40" s="210">
        <v>13</v>
      </c>
      <c r="H40" s="210">
        <v>13</v>
      </c>
      <c r="I40" s="210">
        <v>13</v>
      </c>
      <c r="J40" s="210">
        <v>13</v>
      </c>
      <c r="K40" s="443">
        <v>13</v>
      </c>
      <c r="L40" s="443">
        <v>13</v>
      </c>
      <c r="M40" s="443">
        <v>13</v>
      </c>
      <c r="N40" s="443">
        <v>13</v>
      </c>
      <c r="O40" s="443">
        <v>13</v>
      </c>
      <c r="P40" s="443">
        <v>13</v>
      </c>
      <c r="Q40" s="443">
        <v>13</v>
      </c>
      <c r="R40" s="444">
        <v>13</v>
      </c>
    </row>
    <row r="41" spans="1:18">
      <c r="A41" s="923"/>
      <c r="B41" s="682" t="s">
        <v>320</v>
      </c>
      <c r="C41" s="683">
        <v>15</v>
      </c>
      <c r="D41" s="210">
        <v>15</v>
      </c>
      <c r="E41" s="210">
        <v>15</v>
      </c>
      <c r="F41" s="210">
        <v>15</v>
      </c>
      <c r="G41" s="210">
        <v>15</v>
      </c>
      <c r="H41" s="210">
        <v>15</v>
      </c>
      <c r="I41" s="210">
        <v>15</v>
      </c>
      <c r="J41" s="210">
        <v>15</v>
      </c>
      <c r="K41" s="443">
        <v>17</v>
      </c>
      <c r="L41" s="443">
        <v>17</v>
      </c>
      <c r="M41" s="443">
        <v>17</v>
      </c>
      <c r="N41" s="443">
        <v>17</v>
      </c>
      <c r="O41" s="443">
        <v>15</v>
      </c>
      <c r="P41" s="443">
        <v>15</v>
      </c>
      <c r="Q41" s="443">
        <v>15</v>
      </c>
      <c r="R41" s="444">
        <v>15</v>
      </c>
    </row>
    <row r="42" spans="1:18">
      <c r="A42" s="923"/>
      <c r="B42" s="681" t="s">
        <v>321</v>
      </c>
      <c r="C42" s="683"/>
      <c r="D42" s="210"/>
      <c r="E42" s="210"/>
      <c r="F42" s="210"/>
      <c r="G42" s="210"/>
      <c r="H42" s="210"/>
      <c r="I42" s="210"/>
      <c r="J42" s="210"/>
      <c r="K42" s="210"/>
      <c r="L42" s="210"/>
      <c r="M42" s="210"/>
      <c r="N42" s="210"/>
      <c r="O42" s="210"/>
      <c r="P42" s="210"/>
      <c r="Q42" s="210"/>
      <c r="R42" s="211"/>
    </row>
    <row r="43" spans="1:18">
      <c r="A43" s="923"/>
      <c r="B43" s="682" t="s">
        <v>317</v>
      </c>
      <c r="C43" s="683">
        <v>2</v>
      </c>
      <c r="D43" s="210">
        <v>2</v>
      </c>
      <c r="E43" s="210">
        <v>2</v>
      </c>
      <c r="F43" s="210">
        <v>2</v>
      </c>
      <c r="G43" s="210">
        <v>2</v>
      </c>
      <c r="H43" s="210">
        <v>2</v>
      </c>
      <c r="I43" s="210">
        <v>2</v>
      </c>
      <c r="J43" s="210">
        <v>2</v>
      </c>
      <c r="K43" s="443">
        <v>2</v>
      </c>
      <c r="L43" s="443">
        <v>2</v>
      </c>
      <c r="M43" s="443">
        <v>2</v>
      </c>
      <c r="N43" s="443">
        <v>2</v>
      </c>
      <c r="O43" s="443">
        <v>2</v>
      </c>
      <c r="P43" s="443">
        <v>2</v>
      </c>
      <c r="Q43" s="443">
        <v>2</v>
      </c>
      <c r="R43" s="444">
        <v>2</v>
      </c>
    </row>
    <row r="44" spans="1:18">
      <c r="A44" s="923"/>
      <c r="B44" s="682" t="s">
        <v>318</v>
      </c>
      <c r="C44" s="683">
        <v>7</v>
      </c>
      <c r="D44" s="210">
        <v>7</v>
      </c>
      <c r="E44" s="210">
        <v>7</v>
      </c>
      <c r="F44" s="210">
        <v>7</v>
      </c>
      <c r="G44" s="210">
        <v>7</v>
      </c>
      <c r="H44" s="210">
        <v>7</v>
      </c>
      <c r="I44" s="210">
        <v>7</v>
      </c>
      <c r="J44" s="210">
        <v>7</v>
      </c>
      <c r="K44" s="443">
        <v>7</v>
      </c>
      <c r="L44" s="443">
        <v>7</v>
      </c>
      <c r="M44" s="443">
        <v>7</v>
      </c>
      <c r="N44" s="443">
        <v>7</v>
      </c>
      <c r="O44" s="443">
        <v>7</v>
      </c>
      <c r="P44" s="443">
        <v>7</v>
      </c>
      <c r="Q44" s="443">
        <v>7</v>
      </c>
      <c r="R44" s="444">
        <v>7</v>
      </c>
    </row>
    <row r="45" spans="1:18">
      <c r="A45" s="923"/>
      <c r="B45" s="682" t="s">
        <v>319</v>
      </c>
      <c r="C45" s="683">
        <v>2</v>
      </c>
      <c r="D45" s="210">
        <v>2</v>
      </c>
      <c r="E45" s="210">
        <v>2</v>
      </c>
      <c r="F45" s="210">
        <v>2</v>
      </c>
      <c r="G45" s="210">
        <v>2</v>
      </c>
      <c r="H45" s="210">
        <v>2</v>
      </c>
      <c r="I45" s="210">
        <v>2</v>
      </c>
      <c r="J45" s="210">
        <v>2</v>
      </c>
      <c r="K45" s="443">
        <v>4</v>
      </c>
      <c r="L45" s="443">
        <v>4</v>
      </c>
      <c r="M45" s="443">
        <v>4</v>
      </c>
      <c r="N45" s="443">
        <v>4</v>
      </c>
      <c r="O45" s="443">
        <v>2</v>
      </c>
      <c r="P45" s="443">
        <v>2</v>
      </c>
      <c r="Q45" s="443">
        <v>2</v>
      </c>
      <c r="R45" s="444">
        <v>2</v>
      </c>
    </row>
    <row r="46" spans="1:18">
      <c r="A46" s="923"/>
      <c r="B46" s="682" t="s">
        <v>320</v>
      </c>
      <c r="C46" s="683">
        <v>4</v>
      </c>
      <c r="D46" s="210">
        <v>4</v>
      </c>
      <c r="E46" s="210">
        <v>4</v>
      </c>
      <c r="F46" s="210">
        <v>4</v>
      </c>
      <c r="G46" s="210">
        <v>4</v>
      </c>
      <c r="H46" s="210">
        <v>4</v>
      </c>
      <c r="I46" s="210">
        <v>4</v>
      </c>
      <c r="J46" s="210">
        <v>4</v>
      </c>
      <c r="K46" s="443">
        <v>2</v>
      </c>
      <c r="L46" s="443">
        <v>2</v>
      </c>
      <c r="M46" s="443">
        <v>2</v>
      </c>
      <c r="N46" s="443">
        <v>2</v>
      </c>
      <c r="O46" s="443">
        <v>4</v>
      </c>
      <c r="P46" s="443">
        <v>4</v>
      </c>
      <c r="Q46" s="443">
        <v>4</v>
      </c>
      <c r="R46" s="444">
        <v>4</v>
      </c>
    </row>
    <row r="47" spans="1:18" ht="15" thickBot="1">
      <c r="A47" s="925"/>
      <c r="B47" s="541" t="s">
        <v>322</v>
      </c>
      <c r="C47" s="684">
        <v>7</v>
      </c>
      <c r="D47" s="212">
        <v>7</v>
      </c>
      <c r="E47" s="212">
        <v>7</v>
      </c>
      <c r="F47" s="212">
        <v>7</v>
      </c>
      <c r="G47" s="212">
        <v>7</v>
      </c>
      <c r="H47" s="212">
        <v>7</v>
      </c>
      <c r="I47" s="212">
        <v>7</v>
      </c>
      <c r="J47" s="212">
        <v>7</v>
      </c>
      <c r="K47" s="445">
        <v>7</v>
      </c>
      <c r="L47" s="445">
        <v>7</v>
      </c>
      <c r="M47" s="445">
        <v>7</v>
      </c>
      <c r="N47" s="445">
        <v>7</v>
      </c>
      <c r="O47" s="445">
        <v>7</v>
      </c>
      <c r="P47" s="445">
        <v>7</v>
      </c>
      <c r="Q47" s="445">
        <v>7</v>
      </c>
      <c r="R47" s="446">
        <v>7</v>
      </c>
    </row>
    <row r="48" spans="1:18">
      <c r="A48" s="136" t="s">
        <v>192</v>
      </c>
      <c r="B48" s="24"/>
      <c r="C48" s="39"/>
      <c r="D48" s="41"/>
      <c r="E48" s="41"/>
      <c r="F48" s="24"/>
      <c r="G48" s="24"/>
      <c r="H48" s="24"/>
      <c r="I48" s="24"/>
      <c r="J48" s="24"/>
    </row>
    <row r="49" spans="1:1">
      <c r="A49" s="142" t="s">
        <v>323</v>
      </c>
    </row>
    <row r="50" spans="1:1">
      <c r="A50" s="142" t="s">
        <v>324</v>
      </c>
    </row>
    <row r="52" spans="1:1">
      <c r="A52" s="142" t="s">
        <v>325</v>
      </c>
    </row>
    <row r="54" spans="1:1">
      <c r="A54" s="142" t="s">
        <v>326</v>
      </c>
    </row>
  </sheetData>
  <mergeCells count="4">
    <mergeCell ref="A4:A14"/>
    <mergeCell ref="A15:A25"/>
    <mergeCell ref="A26:A36"/>
    <mergeCell ref="A37:A47"/>
  </mergeCells>
  <hyperlinks>
    <hyperlink ref="U3" location="'TC1'!A1" display="Back to Content Page" xr:uid="{7A2E05A4-F42F-4EB5-8954-00327E9ED733}"/>
  </hyperlinks>
  <pageMargins left="0.7" right="0.7" top="0.75" bottom="0.75" header="0.3" footer="0.3"/>
  <pageSetup scale="68" orientation="landscape"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67"/>
  <sheetViews>
    <sheetView workbookViewId="0">
      <pane xSplit="2" ySplit="3" topLeftCell="M4" activePane="bottomRight" state="frozen"/>
      <selection pane="topRight" activeCell="C1" sqref="C1"/>
      <selection pane="bottomLeft" activeCell="A4" sqref="A4"/>
      <selection pane="bottomRight" activeCell="X3" sqref="X3"/>
    </sheetView>
  </sheetViews>
  <sheetFormatPr defaultColWidth="9.21875" defaultRowHeight="14.4"/>
  <cols>
    <col min="1" max="1" width="33.77734375" customWidth="1"/>
    <col min="2" max="2" width="9" customWidth="1"/>
    <col min="3" max="17" width="10.21875" customWidth="1"/>
  </cols>
  <sheetData>
    <row r="1" spans="1:25">
      <c r="A1" s="29" t="s">
        <v>328</v>
      </c>
      <c r="B1" s="24"/>
      <c r="C1" s="24"/>
      <c r="D1" s="24"/>
      <c r="E1" s="24"/>
      <c r="F1" s="24"/>
      <c r="G1" s="24"/>
      <c r="H1" s="24"/>
      <c r="I1" s="24"/>
      <c r="J1" s="24"/>
    </row>
    <row r="2" spans="1:25" ht="15" thickBot="1">
      <c r="A2" s="24"/>
      <c r="B2" s="24"/>
      <c r="C2" s="24"/>
      <c r="D2" s="24"/>
      <c r="E2" s="24"/>
      <c r="F2" s="24"/>
      <c r="G2" s="24"/>
      <c r="H2" s="24"/>
      <c r="I2" s="24"/>
      <c r="J2" s="24"/>
    </row>
    <row r="3" spans="1:25">
      <c r="A3" s="214" t="s">
        <v>187</v>
      </c>
      <c r="B3" s="685" t="s">
        <v>297</v>
      </c>
      <c r="C3" s="465">
        <v>2010</v>
      </c>
      <c r="D3" s="195">
        <v>2011</v>
      </c>
      <c r="E3" s="195">
        <v>2012</v>
      </c>
      <c r="F3" s="195">
        <v>2013</v>
      </c>
      <c r="G3" s="195">
        <v>2014</v>
      </c>
      <c r="H3" s="195">
        <v>2015</v>
      </c>
      <c r="I3" s="196">
        <v>2016</v>
      </c>
      <c r="J3" s="196">
        <v>2017</v>
      </c>
      <c r="K3" s="196">
        <v>2018</v>
      </c>
      <c r="L3" s="196">
        <v>2019</v>
      </c>
      <c r="M3" s="196">
        <v>2020</v>
      </c>
      <c r="N3" s="196">
        <v>2021</v>
      </c>
      <c r="O3" s="196">
        <v>2022</v>
      </c>
      <c r="P3" s="196">
        <v>2023</v>
      </c>
      <c r="Q3" s="197">
        <v>2024</v>
      </c>
      <c r="X3" s="856" t="s">
        <v>166</v>
      </c>
    </row>
    <row r="4" spans="1:25">
      <c r="A4" s="920" t="s">
        <v>167</v>
      </c>
      <c r="B4" s="540" t="s">
        <v>298</v>
      </c>
      <c r="C4" s="538">
        <v>75.400000000000006</v>
      </c>
      <c r="D4" s="109">
        <v>78.3</v>
      </c>
      <c r="E4" s="109">
        <v>78.3</v>
      </c>
      <c r="F4" s="109">
        <v>78.3</v>
      </c>
      <c r="G4" s="109">
        <v>75.900000000000006</v>
      </c>
      <c r="H4" s="109">
        <v>71.2</v>
      </c>
      <c r="I4" s="109">
        <v>71.2</v>
      </c>
      <c r="J4" s="109"/>
      <c r="K4" s="109">
        <v>70.5</v>
      </c>
      <c r="L4" s="109">
        <v>70.5</v>
      </c>
      <c r="M4" s="109"/>
      <c r="N4" s="109"/>
      <c r="O4" s="109"/>
      <c r="P4" s="109">
        <v>63.07</v>
      </c>
      <c r="Q4" s="168"/>
      <c r="Y4" s="48"/>
    </row>
    <row r="5" spans="1:25">
      <c r="A5" s="920"/>
      <c r="B5" s="540" t="s">
        <v>299</v>
      </c>
      <c r="C5" s="538">
        <v>77.2</v>
      </c>
      <c r="D5" s="109">
        <v>79.7</v>
      </c>
      <c r="E5" s="109">
        <v>79.7</v>
      </c>
      <c r="F5" s="109">
        <v>79.7</v>
      </c>
      <c r="G5" s="109">
        <v>76.099999999999994</v>
      </c>
      <c r="H5" s="109">
        <v>71.400000000000006</v>
      </c>
      <c r="I5" s="109">
        <v>71.400000000000006</v>
      </c>
      <c r="J5" s="109"/>
      <c r="K5" s="109">
        <v>71.8</v>
      </c>
      <c r="L5" s="109">
        <v>71.8</v>
      </c>
      <c r="M5" s="109"/>
      <c r="N5" s="109"/>
      <c r="O5" s="109"/>
      <c r="P5" s="109">
        <v>63.41</v>
      </c>
      <c r="Q5" s="168"/>
      <c r="R5" s="72"/>
    </row>
    <row r="6" spans="1:25">
      <c r="A6" s="920"/>
      <c r="B6" s="540" t="s">
        <v>71</v>
      </c>
      <c r="C6" s="538">
        <v>76.3</v>
      </c>
      <c r="D6" s="109">
        <v>79</v>
      </c>
      <c r="E6" s="109">
        <v>79</v>
      </c>
      <c r="F6" s="109">
        <v>79</v>
      </c>
      <c r="G6" s="109">
        <v>76</v>
      </c>
      <c r="H6" s="109">
        <v>71.3</v>
      </c>
      <c r="I6" s="109">
        <v>71.3</v>
      </c>
      <c r="J6" s="109"/>
      <c r="K6" s="109">
        <v>71.099999999999994</v>
      </c>
      <c r="L6" s="109">
        <v>71.099999999999994</v>
      </c>
      <c r="M6" s="109"/>
      <c r="N6" s="109"/>
      <c r="O6" s="109"/>
      <c r="P6" s="109">
        <v>63.24</v>
      </c>
      <c r="Q6" s="168"/>
      <c r="S6" s="143" t="s">
        <v>192</v>
      </c>
    </row>
    <row r="7" spans="1:25">
      <c r="A7" s="920" t="s">
        <v>168</v>
      </c>
      <c r="B7" s="540" t="s">
        <v>298</v>
      </c>
      <c r="C7" s="538">
        <v>87.9</v>
      </c>
      <c r="D7" s="109">
        <v>91.4</v>
      </c>
      <c r="E7" s="109">
        <v>93.5</v>
      </c>
      <c r="F7" s="109">
        <v>93.5</v>
      </c>
      <c r="G7" s="109">
        <v>93.6</v>
      </c>
      <c r="H7" s="109">
        <v>93.6</v>
      </c>
      <c r="I7" s="109">
        <v>94.9</v>
      </c>
      <c r="J7" s="109">
        <v>92.317293102897921</v>
      </c>
      <c r="K7" s="102">
        <v>93.3</v>
      </c>
      <c r="L7" s="109"/>
      <c r="M7" s="109"/>
      <c r="N7" s="109">
        <v>82.597009999999997</v>
      </c>
      <c r="O7" s="109"/>
      <c r="P7" s="109"/>
      <c r="Q7" s="168"/>
      <c r="S7" s="137"/>
    </row>
    <row r="8" spans="1:25" ht="15" customHeight="1">
      <c r="A8" s="920"/>
      <c r="B8" s="540" t="s">
        <v>299</v>
      </c>
      <c r="C8" s="538">
        <v>86.4</v>
      </c>
      <c r="D8" s="109">
        <v>89.9</v>
      </c>
      <c r="E8" s="109">
        <v>92.2</v>
      </c>
      <c r="F8" s="109">
        <v>92.2</v>
      </c>
      <c r="G8" s="109">
        <v>92.2</v>
      </c>
      <c r="H8" s="109">
        <v>92.2</v>
      </c>
      <c r="I8" s="109">
        <v>93.5</v>
      </c>
      <c r="J8" s="113">
        <v>91.912792843183496</v>
      </c>
      <c r="K8" s="102">
        <v>92.8</v>
      </c>
      <c r="L8" s="109"/>
      <c r="M8" s="109"/>
      <c r="N8" s="109">
        <v>80.8</v>
      </c>
      <c r="O8" s="109"/>
      <c r="P8" s="109"/>
      <c r="Q8" s="168"/>
      <c r="S8" s="874" t="s">
        <v>329</v>
      </c>
      <c r="T8" s="874"/>
      <c r="U8" s="874"/>
      <c r="V8" s="874"/>
      <c r="W8" s="874"/>
    </row>
    <row r="9" spans="1:25">
      <c r="A9" s="920"/>
      <c r="B9" s="540" t="s">
        <v>71</v>
      </c>
      <c r="C9" s="538">
        <v>89.4</v>
      </c>
      <c r="D9" s="109">
        <v>90.6</v>
      </c>
      <c r="E9" s="109">
        <v>93.1</v>
      </c>
      <c r="F9" s="109">
        <v>93.1</v>
      </c>
      <c r="G9" s="109">
        <v>92.9</v>
      </c>
      <c r="H9" s="109">
        <v>92.9</v>
      </c>
      <c r="I9" s="109">
        <v>94.2</v>
      </c>
      <c r="J9" s="102">
        <v>92.2</v>
      </c>
      <c r="K9" s="102">
        <v>93.1</v>
      </c>
      <c r="L9" s="109"/>
      <c r="M9" s="109"/>
      <c r="N9" s="109">
        <v>81.669160000000005</v>
      </c>
      <c r="O9" s="109"/>
      <c r="P9" s="109"/>
      <c r="Q9" s="168"/>
      <c r="S9" s="874"/>
      <c r="T9" s="874"/>
      <c r="U9" s="874"/>
      <c r="V9" s="874"/>
      <c r="W9" s="874"/>
    </row>
    <row r="10" spans="1:25">
      <c r="A10" s="920" t="s">
        <v>188</v>
      </c>
      <c r="B10" s="540" t="s">
        <v>298</v>
      </c>
      <c r="C10" s="538"/>
      <c r="D10" s="109"/>
      <c r="E10" s="109"/>
      <c r="F10" s="109">
        <v>82.223749999999995</v>
      </c>
      <c r="G10" s="109">
        <v>79.216419999999999</v>
      </c>
      <c r="H10" s="109"/>
      <c r="I10" s="109"/>
      <c r="J10" s="109">
        <v>78.938159999999996</v>
      </c>
      <c r="K10" s="109">
        <v>87.061520000000002</v>
      </c>
      <c r="L10" s="109"/>
      <c r="M10" s="109"/>
      <c r="N10" s="109">
        <v>73.599999999999994</v>
      </c>
      <c r="O10" s="109">
        <v>78.28</v>
      </c>
      <c r="P10" s="109"/>
      <c r="Q10" s="168">
        <v>79.48</v>
      </c>
      <c r="S10" s="874"/>
      <c r="T10" s="874"/>
      <c r="U10" s="874"/>
      <c r="V10" s="874"/>
      <c r="W10" s="874"/>
    </row>
    <row r="11" spans="1:25">
      <c r="A11" s="920"/>
      <c r="B11" s="540" t="s">
        <v>299</v>
      </c>
      <c r="C11" s="538"/>
      <c r="D11" s="109"/>
      <c r="E11" s="109"/>
      <c r="F11" s="109">
        <v>86.946619999999996</v>
      </c>
      <c r="G11" s="109">
        <v>82.432829999999996</v>
      </c>
      <c r="H11" s="109"/>
      <c r="I11" s="109"/>
      <c r="J11" s="109">
        <v>80.705870000000004</v>
      </c>
      <c r="K11" s="109">
        <v>87.641980000000004</v>
      </c>
      <c r="L11" s="109"/>
      <c r="M11" s="109"/>
      <c r="N11" s="109">
        <v>75.28</v>
      </c>
      <c r="O11" s="109">
        <v>82.77</v>
      </c>
      <c r="P11" s="109"/>
      <c r="Q11" s="168">
        <v>79.23</v>
      </c>
      <c r="S11" s="874"/>
      <c r="T11" s="874"/>
      <c r="U11" s="874"/>
      <c r="V11" s="874"/>
      <c r="W11" s="874"/>
    </row>
    <row r="12" spans="1:25">
      <c r="A12" s="920"/>
      <c r="B12" s="540" t="s">
        <v>71</v>
      </c>
      <c r="C12" s="538"/>
      <c r="D12" s="109"/>
      <c r="E12" s="109"/>
      <c r="F12" s="109">
        <v>84.625519999999995</v>
      </c>
      <c r="G12" s="109">
        <v>80.852140000000006</v>
      </c>
      <c r="H12" s="109"/>
      <c r="I12" s="109"/>
      <c r="J12" s="109">
        <v>79.837469999999996</v>
      </c>
      <c r="K12" s="109">
        <v>87.355959999999996</v>
      </c>
      <c r="L12" s="109"/>
      <c r="M12" s="109"/>
      <c r="N12" s="109">
        <v>74.459999999999994</v>
      </c>
      <c r="O12" s="109">
        <v>80.56</v>
      </c>
      <c r="P12" s="109"/>
      <c r="Q12" s="168">
        <v>79.349999999999994</v>
      </c>
      <c r="S12" s="874"/>
      <c r="T12" s="874"/>
      <c r="U12" s="874"/>
      <c r="V12" s="874"/>
      <c r="W12" s="874"/>
    </row>
    <row r="13" spans="1:25" ht="15" customHeight="1">
      <c r="A13" s="920" t="s">
        <v>189</v>
      </c>
      <c r="B13" s="540" t="s">
        <v>298</v>
      </c>
      <c r="C13" s="538"/>
      <c r="D13" s="109"/>
      <c r="E13" s="109"/>
      <c r="F13" s="109"/>
      <c r="G13" s="109"/>
      <c r="H13" s="109"/>
      <c r="I13" s="109">
        <v>77.400000000000006</v>
      </c>
      <c r="J13" s="109"/>
      <c r="K13" s="109"/>
      <c r="L13" s="109"/>
      <c r="M13" s="109">
        <v>77.5</v>
      </c>
      <c r="N13" s="109"/>
      <c r="O13" s="109"/>
      <c r="P13" s="109"/>
      <c r="Q13" s="168"/>
      <c r="S13" s="874" t="s">
        <v>330</v>
      </c>
      <c r="T13" s="874"/>
      <c r="U13" s="874"/>
      <c r="V13" s="874"/>
      <c r="W13" s="874"/>
    </row>
    <row r="14" spans="1:25" ht="15" customHeight="1">
      <c r="A14" s="920"/>
      <c r="B14" s="540" t="s">
        <v>299</v>
      </c>
      <c r="C14" s="538"/>
      <c r="D14" s="109"/>
      <c r="E14" s="109"/>
      <c r="F14" s="109"/>
      <c r="G14" s="109"/>
      <c r="H14" s="109"/>
      <c r="I14" s="109">
        <v>78.7</v>
      </c>
      <c r="J14" s="109"/>
      <c r="K14" s="109"/>
      <c r="L14" s="109"/>
      <c r="M14" s="109">
        <v>78.900000000000006</v>
      </c>
      <c r="N14" s="109"/>
      <c r="O14" s="109"/>
      <c r="P14" s="109"/>
      <c r="Q14" s="168"/>
      <c r="S14" s="874"/>
      <c r="T14" s="874"/>
      <c r="U14" s="874"/>
      <c r="V14" s="874"/>
      <c r="W14" s="874"/>
    </row>
    <row r="15" spans="1:25">
      <c r="A15" s="920"/>
      <c r="B15" s="540" t="s">
        <v>71</v>
      </c>
      <c r="C15" s="538"/>
      <c r="D15" s="109"/>
      <c r="E15" s="109"/>
      <c r="F15" s="109"/>
      <c r="G15" s="109"/>
      <c r="H15" s="109"/>
      <c r="I15" s="109">
        <v>78</v>
      </c>
      <c r="J15" s="109"/>
      <c r="K15" s="109"/>
      <c r="L15" s="109"/>
      <c r="M15" s="109">
        <v>78.2</v>
      </c>
      <c r="N15" s="109"/>
      <c r="O15" s="109"/>
      <c r="P15" s="109"/>
      <c r="Q15" s="168"/>
      <c r="S15" s="874"/>
      <c r="T15" s="874"/>
      <c r="U15" s="874"/>
      <c r="V15" s="874"/>
      <c r="W15" s="874"/>
    </row>
    <row r="16" spans="1:25">
      <c r="A16" s="920" t="s">
        <v>172</v>
      </c>
      <c r="B16" s="540" t="s">
        <v>298</v>
      </c>
      <c r="C16" s="538">
        <v>97</v>
      </c>
      <c r="D16" s="109">
        <v>91</v>
      </c>
      <c r="E16" s="109">
        <v>95.1</v>
      </c>
      <c r="F16" s="109">
        <v>92.1</v>
      </c>
      <c r="G16" s="109">
        <v>98.8</v>
      </c>
      <c r="H16" s="109">
        <v>94.9</v>
      </c>
      <c r="I16" s="109">
        <v>94.9</v>
      </c>
      <c r="J16" s="109">
        <v>82.376009999999994</v>
      </c>
      <c r="K16" s="109">
        <v>82.762879999999996</v>
      </c>
      <c r="L16" s="109">
        <v>88.337569999999999</v>
      </c>
      <c r="M16" s="109"/>
      <c r="N16" s="109"/>
      <c r="O16" s="109">
        <v>95.36</v>
      </c>
      <c r="P16" s="109"/>
      <c r="Q16" s="168"/>
      <c r="S16" s="874"/>
      <c r="T16" s="874"/>
      <c r="U16" s="874"/>
      <c r="V16" s="874"/>
      <c r="W16" s="874"/>
    </row>
    <row r="17" spans="1:23">
      <c r="A17" s="920"/>
      <c r="B17" s="540" t="s">
        <v>299</v>
      </c>
      <c r="C17" s="538">
        <v>96</v>
      </c>
      <c r="D17" s="109">
        <v>95.3</v>
      </c>
      <c r="E17" s="109">
        <v>96.9</v>
      </c>
      <c r="F17" s="109">
        <v>92.5</v>
      </c>
      <c r="G17" s="109">
        <v>93.8</v>
      </c>
      <c r="H17" s="109">
        <v>94</v>
      </c>
      <c r="I17" s="109">
        <v>94</v>
      </c>
      <c r="J17" s="109">
        <v>82.669460000000001</v>
      </c>
      <c r="K17" s="109">
        <v>84.52816</v>
      </c>
      <c r="L17" s="109">
        <v>90.693219999999997</v>
      </c>
      <c r="M17" s="109"/>
      <c r="N17" s="109"/>
      <c r="O17" s="109">
        <v>96.99</v>
      </c>
      <c r="P17" s="109"/>
      <c r="Q17" s="168"/>
      <c r="S17" s="874" t="s">
        <v>331</v>
      </c>
      <c r="T17" s="874"/>
      <c r="U17" s="874"/>
      <c r="V17" s="874"/>
      <c r="W17" s="874"/>
    </row>
    <row r="18" spans="1:23">
      <c r="A18" s="920"/>
      <c r="B18" s="540" t="s">
        <v>71</v>
      </c>
      <c r="C18" s="538">
        <v>96.5</v>
      </c>
      <c r="D18" s="109">
        <v>93.1</v>
      </c>
      <c r="E18" s="109">
        <v>95.5</v>
      </c>
      <c r="F18" s="109">
        <v>92.3</v>
      </c>
      <c r="G18" s="109">
        <v>96.3</v>
      </c>
      <c r="H18" s="109">
        <v>94.4</v>
      </c>
      <c r="I18" s="109">
        <v>94.4</v>
      </c>
      <c r="J18" s="109">
        <v>82.523570000000007</v>
      </c>
      <c r="K18" s="109">
        <v>83.650859999999994</v>
      </c>
      <c r="L18" s="109">
        <v>89.515730000000005</v>
      </c>
      <c r="M18" s="109"/>
      <c r="N18" s="109"/>
      <c r="O18" s="109">
        <v>96.17</v>
      </c>
      <c r="P18" s="109"/>
      <c r="Q18" s="168"/>
      <c r="S18" s="874"/>
      <c r="T18" s="874"/>
      <c r="U18" s="874"/>
      <c r="V18" s="874"/>
      <c r="W18" s="874"/>
    </row>
    <row r="19" spans="1:23">
      <c r="A19" s="920" t="s">
        <v>173</v>
      </c>
      <c r="B19" s="540" t="s">
        <v>298</v>
      </c>
      <c r="C19" s="538">
        <v>83.5</v>
      </c>
      <c r="D19" s="109">
        <v>83.1</v>
      </c>
      <c r="E19" s="109">
        <v>82.6</v>
      </c>
      <c r="F19" s="109">
        <v>79</v>
      </c>
      <c r="G19" s="109">
        <v>78.2</v>
      </c>
      <c r="H19" s="109">
        <v>77.2</v>
      </c>
      <c r="I19" s="109">
        <v>89.8</v>
      </c>
      <c r="J19" s="109">
        <v>87.8</v>
      </c>
      <c r="K19" s="109">
        <v>85.6</v>
      </c>
      <c r="L19" s="109">
        <v>85.7</v>
      </c>
      <c r="M19" s="109">
        <v>85.2</v>
      </c>
      <c r="N19" s="109">
        <v>81.7</v>
      </c>
      <c r="O19" s="109">
        <v>82.78</v>
      </c>
      <c r="P19" s="109">
        <v>81.67</v>
      </c>
      <c r="Q19" s="168">
        <v>81.67</v>
      </c>
      <c r="S19" s="874"/>
      <c r="T19" s="874"/>
      <c r="U19" s="874"/>
      <c r="V19" s="874"/>
      <c r="W19" s="874"/>
    </row>
    <row r="20" spans="1:23" ht="15" customHeight="1">
      <c r="A20" s="920"/>
      <c r="B20" s="540" t="s">
        <v>299</v>
      </c>
      <c r="C20" s="538">
        <v>80.099999999999994</v>
      </c>
      <c r="D20" s="109">
        <v>80.2</v>
      </c>
      <c r="E20" s="109">
        <v>79.599999999999994</v>
      </c>
      <c r="F20" s="109">
        <v>75.599999999999994</v>
      </c>
      <c r="G20" s="109">
        <v>75.099999999999994</v>
      </c>
      <c r="H20" s="109">
        <v>74.400000000000006</v>
      </c>
      <c r="I20" s="109">
        <v>89</v>
      </c>
      <c r="J20" s="109">
        <v>87.1</v>
      </c>
      <c r="K20" s="109">
        <v>84.8</v>
      </c>
      <c r="L20" s="109">
        <v>85.9</v>
      </c>
      <c r="M20" s="109">
        <v>86.1</v>
      </c>
      <c r="N20" s="109">
        <v>82.6</v>
      </c>
      <c r="O20" s="109">
        <v>84.76</v>
      </c>
      <c r="P20" s="109">
        <v>83.75</v>
      </c>
      <c r="Q20" s="168">
        <v>83.75</v>
      </c>
      <c r="S20" s="874" t="s">
        <v>332</v>
      </c>
      <c r="T20" s="874"/>
      <c r="U20" s="874"/>
      <c r="V20" s="874"/>
      <c r="W20" s="874"/>
    </row>
    <row r="21" spans="1:23">
      <c r="A21" s="920"/>
      <c r="B21" s="540" t="s">
        <v>71</v>
      </c>
      <c r="C21" s="538">
        <v>81.8</v>
      </c>
      <c r="D21" s="109">
        <v>81.599999999999994</v>
      </c>
      <c r="E21" s="109">
        <v>81.099999999999994</v>
      </c>
      <c r="F21" s="109">
        <v>77.3</v>
      </c>
      <c r="G21" s="109">
        <v>76.599999999999994</v>
      </c>
      <c r="H21" s="109">
        <v>75.8</v>
      </c>
      <c r="I21" s="109">
        <v>89.4</v>
      </c>
      <c r="J21" s="109">
        <v>87</v>
      </c>
      <c r="K21" s="109">
        <v>85.2</v>
      </c>
      <c r="L21" s="109">
        <v>85.8</v>
      </c>
      <c r="M21" s="109">
        <v>85.6</v>
      </c>
      <c r="N21" s="109">
        <v>82.2</v>
      </c>
      <c r="O21" s="109">
        <v>83.76</v>
      </c>
      <c r="P21" s="109">
        <v>82.67</v>
      </c>
      <c r="Q21" s="168">
        <v>82.67</v>
      </c>
      <c r="S21" s="874"/>
      <c r="T21" s="874"/>
      <c r="U21" s="874"/>
      <c r="V21" s="874"/>
      <c r="W21" s="874"/>
    </row>
    <row r="22" spans="1:23">
      <c r="A22" s="920" t="s">
        <v>174</v>
      </c>
      <c r="B22" s="540" t="s">
        <v>298</v>
      </c>
      <c r="C22" s="538">
        <v>74.900000000000006</v>
      </c>
      <c r="D22" s="109"/>
      <c r="E22" s="109">
        <v>70.8</v>
      </c>
      <c r="F22" s="109">
        <v>70.8</v>
      </c>
      <c r="G22" s="109">
        <v>88.3</v>
      </c>
      <c r="H22" s="109"/>
      <c r="I22" s="109"/>
      <c r="J22" s="109"/>
      <c r="K22" s="109">
        <v>68.599999999999994</v>
      </c>
      <c r="L22" s="109">
        <v>96.716260000000005</v>
      </c>
      <c r="M22" s="109">
        <v>99.222520000000003</v>
      </c>
      <c r="N22" s="109">
        <v>75.5</v>
      </c>
      <c r="O22" s="109"/>
      <c r="P22" s="109"/>
      <c r="Q22" s="168"/>
      <c r="S22" s="874"/>
      <c r="T22" s="874"/>
      <c r="U22" s="874"/>
      <c r="V22" s="874"/>
      <c r="W22" s="874"/>
    </row>
    <row r="23" spans="1:23">
      <c r="A23" s="920"/>
      <c r="B23" s="540" t="s">
        <v>299</v>
      </c>
      <c r="C23" s="538">
        <v>72</v>
      </c>
      <c r="D23" s="109"/>
      <c r="E23" s="109">
        <v>68.099999999999994</v>
      </c>
      <c r="F23" s="109">
        <v>68.099999999999994</v>
      </c>
      <c r="G23" s="109">
        <v>91.7</v>
      </c>
      <c r="H23" s="109"/>
      <c r="I23" s="109"/>
      <c r="J23" s="109"/>
      <c r="K23" s="109">
        <v>66.400000000000006</v>
      </c>
      <c r="L23" s="109">
        <v>91.783990000000003</v>
      </c>
      <c r="M23" s="109">
        <v>94.292599999999993</v>
      </c>
      <c r="N23" s="109">
        <v>71.3</v>
      </c>
      <c r="O23" s="109"/>
      <c r="P23" s="109"/>
      <c r="Q23" s="168"/>
      <c r="S23" s="874"/>
      <c r="T23" s="874"/>
      <c r="U23" s="874"/>
      <c r="V23" s="874"/>
      <c r="W23" s="874"/>
    </row>
    <row r="24" spans="1:23">
      <c r="A24" s="920"/>
      <c r="B24" s="540" t="s">
        <v>71</v>
      </c>
      <c r="C24" s="538">
        <v>73.400000000000006</v>
      </c>
      <c r="D24" s="109"/>
      <c r="E24" s="109">
        <v>69.400000000000006</v>
      </c>
      <c r="F24" s="109">
        <v>69.400000000000006</v>
      </c>
      <c r="G24" s="109">
        <v>90</v>
      </c>
      <c r="H24" s="109"/>
      <c r="I24" s="109"/>
      <c r="J24" s="109"/>
      <c r="K24" s="109">
        <v>67.5</v>
      </c>
      <c r="L24" s="109">
        <v>94.222920000000002</v>
      </c>
      <c r="M24" s="109">
        <v>96.729169999999996</v>
      </c>
      <c r="N24" s="109">
        <v>73.400000000000006</v>
      </c>
      <c r="O24" s="109">
        <v>96.84</v>
      </c>
      <c r="P24" s="109">
        <v>96.69</v>
      </c>
      <c r="Q24" s="168">
        <v>96.6</v>
      </c>
      <c r="S24" s="874"/>
      <c r="T24" s="874"/>
      <c r="U24" s="874"/>
      <c r="V24" s="874"/>
      <c r="W24" s="874"/>
    </row>
    <row r="25" spans="1:23" ht="15" customHeight="1">
      <c r="A25" s="920" t="s">
        <v>175</v>
      </c>
      <c r="B25" s="540" t="s">
        <v>298</v>
      </c>
      <c r="C25" s="538">
        <v>102</v>
      </c>
      <c r="D25" s="109">
        <v>125</v>
      </c>
      <c r="E25" s="109">
        <v>126</v>
      </c>
      <c r="F25" s="109">
        <v>100</v>
      </c>
      <c r="G25" s="109">
        <v>100</v>
      </c>
      <c r="H25" s="109">
        <v>100</v>
      </c>
      <c r="I25" s="109">
        <v>100</v>
      </c>
      <c r="J25" s="109">
        <v>100</v>
      </c>
      <c r="K25" s="109">
        <v>98.994990000000001</v>
      </c>
      <c r="L25" s="109">
        <v>100</v>
      </c>
      <c r="M25" s="109"/>
      <c r="N25" s="109"/>
      <c r="O25" s="109"/>
      <c r="P25" s="109"/>
      <c r="Q25" s="168"/>
      <c r="S25" s="926" t="s">
        <v>333</v>
      </c>
      <c r="T25" s="926"/>
      <c r="U25" s="926"/>
      <c r="V25" s="926"/>
      <c r="W25" s="926"/>
    </row>
    <row r="26" spans="1:23">
      <c r="A26" s="920"/>
      <c r="B26" s="540" t="s">
        <v>299</v>
      </c>
      <c r="C26" s="538">
        <v>99</v>
      </c>
      <c r="D26" s="109">
        <v>127</v>
      </c>
      <c r="E26" s="109">
        <v>128</v>
      </c>
      <c r="F26" s="109">
        <v>96.7209</v>
      </c>
      <c r="G26" s="109">
        <v>96.713229999999996</v>
      </c>
      <c r="H26" s="109">
        <v>96.257660000000001</v>
      </c>
      <c r="I26" s="109">
        <v>95.818520000000007</v>
      </c>
      <c r="J26" s="109">
        <v>95.509270000000001</v>
      </c>
      <c r="K26" s="109">
        <v>100</v>
      </c>
      <c r="L26" s="109">
        <v>96.306219999999996</v>
      </c>
      <c r="M26" s="109"/>
      <c r="N26" s="109"/>
      <c r="O26" s="109"/>
      <c r="P26" s="109"/>
      <c r="Q26" s="168"/>
      <c r="S26" s="926"/>
      <c r="T26" s="926"/>
      <c r="U26" s="926"/>
      <c r="V26" s="926"/>
      <c r="W26" s="926"/>
    </row>
    <row r="27" spans="1:23">
      <c r="A27" s="920"/>
      <c r="B27" s="540" t="s">
        <v>71</v>
      </c>
      <c r="C27" s="538">
        <v>100</v>
      </c>
      <c r="D27" s="109">
        <v>126</v>
      </c>
      <c r="E27" s="109">
        <v>127</v>
      </c>
      <c r="F27" s="109">
        <v>98.356440000000006</v>
      </c>
      <c r="G27" s="109">
        <v>98.351680000000002</v>
      </c>
      <c r="H27" s="109">
        <v>98.122110000000006</v>
      </c>
      <c r="I27" s="109">
        <v>97.900559999999999</v>
      </c>
      <c r="J27" s="109">
        <v>97.743880000000004</v>
      </c>
      <c r="K27" s="109">
        <v>99.500249999999994</v>
      </c>
      <c r="L27" s="109">
        <v>98.14161</v>
      </c>
      <c r="M27" s="109"/>
      <c r="N27" s="109">
        <v>97.76</v>
      </c>
      <c r="O27" s="109">
        <v>97.91</v>
      </c>
      <c r="P27" s="109">
        <v>99.57</v>
      </c>
      <c r="Q27" s="168"/>
      <c r="S27" s="926"/>
      <c r="T27" s="926"/>
      <c r="U27" s="926"/>
      <c r="V27" s="926"/>
      <c r="W27" s="926"/>
    </row>
    <row r="28" spans="1:23">
      <c r="A28" s="920" t="s">
        <v>176</v>
      </c>
      <c r="B28" s="540" t="s">
        <v>298</v>
      </c>
      <c r="C28" s="538">
        <v>96.763635730575729</v>
      </c>
      <c r="D28" s="109">
        <v>97.48618011335806</v>
      </c>
      <c r="E28" s="109">
        <v>99.361380414480109</v>
      </c>
      <c r="F28" s="109">
        <v>98.199516943570231</v>
      </c>
      <c r="G28" s="109">
        <v>98.7</v>
      </c>
      <c r="H28" s="109">
        <v>98.8</v>
      </c>
      <c r="I28" s="109">
        <v>99.4</v>
      </c>
      <c r="J28" s="109">
        <v>99</v>
      </c>
      <c r="K28" s="109">
        <v>98</v>
      </c>
      <c r="L28" s="109">
        <v>97.9</v>
      </c>
      <c r="M28" s="109">
        <v>97.9</v>
      </c>
      <c r="N28" s="109">
        <v>98.7</v>
      </c>
      <c r="O28" s="109">
        <v>98.7</v>
      </c>
      <c r="P28" s="109">
        <v>99.5</v>
      </c>
      <c r="Q28" s="168">
        <v>97.890415941388895</v>
      </c>
      <c r="S28" s="926"/>
      <c r="T28" s="926"/>
      <c r="U28" s="926"/>
      <c r="V28" s="926"/>
      <c r="W28" s="926"/>
    </row>
    <row r="29" spans="1:23" ht="14.55" customHeight="1">
      <c r="A29" s="920"/>
      <c r="B29" s="540" t="s">
        <v>299</v>
      </c>
      <c r="C29" s="538">
        <v>95.533046340845786</v>
      </c>
      <c r="D29" s="109">
        <v>95.87574736200267</v>
      </c>
      <c r="E29" s="109">
        <v>97.515827140104591</v>
      </c>
      <c r="F29" s="109">
        <v>96.177499734916765</v>
      </c>
      <c r="G29" s="109">
        <v>97.2</v>
      </c>
      <c r="H29" s="109">
        <v>96.8</v>
      </c>
      <c r="I29" s="109">
        <v>97.3</v>
      </c>
      <c r="J29" s="109">
        <v>97.5</v>
      </c>
      <c r="K29" s="109">
        <v>97.8</v>
      </c>
      <c r="L29" s="109">
        <v>97.2</v>
      </c>
      <c r="M29" s="109">
        <v>95.5</v>
      </c>
      <c r="N29" s="109">
        <v>95.7</v>
      </c>
      <c r="O29" s="109">
        <v>95.7</v>
      </c>
      <c r="P29" s="109">
        <v>99</v>
      </c>
      <c r="Q29" s="168">
        <v>95.728449668265299</v>
      </c>
      <c r="S29" s="926" t="s">
        <v>334</v>
      </c>
      <c r="T29" s="926"/>
      <c r="U29" s="926"/>
      <c r="V29" s="926"/>
      <c r="W29" s="926"/>
    </row>
    <row r="30" spans="1:23">
      <c r="A30" s="920"/>
      <c r="B30" s="540" t="s">
        <v>71</v>
      </c>
      <c r="C30" s="538">
        <v>96.138880318145979</v>
      </c>
      <c r="D30" s="109">
        <v>96.667957488920436</v>
      </c>
      <c r="E30" s="109">
        <v>98.423165388349091</v>
      </c>
      <c r="F30" s="109">
        <v>97.170930797029797</v>
      </c>
      <c r="G30" s="109">
        <v>98</v>
      </c>
      <c r="H30" s="109">
        <v>97.8</v>
      </c>
      <c r="I30" s="109">
        <v>98.3</v>
      </c>
      <c r="J30" s="109">
        <v>98.3</v>
      </c>
      <c r="K30" s="109">
        <v>97.9</v>
      </c>
      <c r="L30" s="109">
        <v>97.6</v>
      </c>
      <c r="M30" s="109">
        <v>96.7</v>
      </c>
      <c r="N30" s="109">
        <v>97.2</v>
      </c>
      <c r="O30" s="109">
        <v>97.2</v>
      </c>
      <c r="P30" s="109">
        <v>99.3</v>
      </c>
      <c r="Q30" s="168">
        <v>96.785378616607815</v>
      </c>
      <c r="S30" s="926"/>
      <c r="T30" s="926"/>
      <c r="U30" s="926"/>
      <c r="V30" s="926"/>
      <c r="W30" s="926"/>
    </row>
    <row r="31" spans="1:23">
      <c r="A31" s="920" t="s">
        <v>177</v>
      </c>
      <c r="B31" s="540" t="s">
        <v>298</v>
      </c>
      <c r="C31" s="538">
        <v>74.138099878144189</v>
      </c>
      <c r="D31" s="109">
        <v>72.501340812871632</v>
      </c>
      <c r="E31" s="109">
        <v>73.837358176941265</v>
      </c>
      <c r="F31" s="109">
        <v>76.364398807505353</v>
      </c>
      <c r="G31" s="109">
        <v>78.2</v>
      </c>
      <c r="H31" s="109">
        <v>79.653322565061742</v>
      </c>
      <c r="I31" s="109">
        <v>79.15126723914949</v>
      </c>
      <c r="J31" s="109">
        <v>78.511226689144536</v>
      </c>
      <c r="K31" s="109">
        <v>73.964178414756816</v>
      </c>
      <c r="L31" s="109">
        <v>75.082017099965142</v>
      </c>
      <c r="M31" s="109">
        <v>75.743156404413028</v>
      </c>
      <c r="N31" s="109">
        <v>75.113204235823432</v>
      </c>
      <c r="O31" s="109">
        <v>72.2</v>
      </c>
      <c r="P31" s="109">
        <v>93.251995150595405</v>
      </c>
      <c r="Q31" s="168">
        <v>124.00898151706264</v>
      </c>
      <c r="S31" s="926"/>
      <c r="T31" s="926"/>
      <c r="U31" s="926"/>
      <c r="V31" s="926"/>
      <c r="W31" s="926"/>
    </row>
    <row r="32" spans="1:23">
      <c r="A32" s="920"/>
      <c r="B32" s="540" t="s">
        <v>299</v>
      </c>
      <c r="C32" s="538">
        <v>77.842906771706168</v>
      </c>
      <c r="D32" s="109">
        <v>75.668293006800624</v>
      </c>
      <c r="E32" s="109">
        <v>77.245230309543487</v>
      </c>
      <c r="F32" s="109">
        <v>80.151547079190919</v>
      </c>
      <c r="G32" s="109">
        <v>81.2</v>
      </c>
      <c r="H32" s="109">
        <v>83.759247218275846</v>
      </c>
      <c r="I32" s="109">
        <v>81.882581757455853</v>
      </c>
      <c r="J32" s="109">
        <v>80.757382309279123</v>
      </c>
      <c r="K32" s="109">
        <v>75.121875963200083</v>
      </c>
      <c r="L32" s="109">
        <v>76.588936264250933</v>
      </c>
      <c r="M32" s="109">
        <v>77.030345774419757</v>
      </c>
      <c r="N32" s="109">
        <v>77.743277901263014</v>
      </c>
      <c r="O32" s="109">
        <v>75</v>
      </c>
      <c r="P32" s="109">
        <v>96.474015473054806</v>
      </c>
      <c r="Q32" s="168">
        <v>131.40195736100344</v>
      </c>
      <c r="S32" s="926"/>
      <c r="T32" s="926"/>
      <c r="U32" s="926"/>
      <c r="V32" s="926"/>
      <c r="W32" s="926"/>
    </row>
    <row r="33" spans="1:23">
      <c r="A33" s="920"/>
      <c r="B33" s="540" t="s">
        <v>71</v>
      </c>
      <c r="C33" s="538">
        <v>75.981620508826794</v>
      </c>
      <c r="D33" s="109">
        <v>74.077815784497602</v>
      </c>
      <c r="E33" s="109">
        <v>75.532397852179713</v>
      </c>
      <c r="F33" s="109">
        <v>78.248854320890302</v>
      </c>
      <c r="G33" s="109">
        <v>80</v>
      </c>
      <c r="H33" s="109">
        <v>81.696493291514159</v>
      </c>
      <c r="I33" s="109">
        <v>80.510447180304453</v>
      </c>
      <c r="J33" s="109">
        <v>79.629216338474322</v>
      </c>
      <c r="K33" s="109">
        <v>74.542580739033212</v>
      </c>
      <c r="L33" s="109">
        <v>75.832932239019783</v>
      </c>
      <c r="M33" s="109">
        <v>76.383134748180211</v>
      </c>
      <c r="N33" s="109">
        <v>76.418517325865466</v>
      </c>
      <c r="O33" s="109">
        <v>73.599999999999994</v>
      </c>
      <c r="P33" s="109">
        <v>94.851172457679411</v>
      </c>
      <c r="Q33" s="168">
        <v>127.67834520946018</v>
      </c>
      <c r="S33" s="926"/>
      <c r="T33" s="926"/>
      <c r="U33" s="926"/>
      <c r="V33" s="926"/>
      <c r="W33" s="926"/>
    </row>
    <row r="34" spans="1:23">
      <c r="A34" s="920" t="s">
        <v>178</v>
      </c>
      <c r="B34" s="540" t="s">
        <v>298</v>
      </c>
      <c r="C34" s="538">
        <v>87.210899999999995</v>
      </c>
      <c r="D34" s="109">
        <v>91.000039999999998</v>
      </c>
      <c r="E34" s="109">
        <v>88.988128662109403</v>
      </c>
      <c r="F34" s="109">
        <v>91.000039999999998</v>
      </c>
      <c r="G34" s="109"/>
      <c r="H34" s="109"/>
      <c r="I34" s="109"/>
      <c r="J34" s="109"/>
      <c r="K34" s="109"/>
      <c r="L34" s="109"/>
      <c r="M34" s="109"/>
      <c r="N34" s="109"/>
      <c r="O34" s="109"/>
      <c r="P34" s="109"/>
      <c r="Q34" s="168"/>
    </row>
    <row r="35" spans="1:23" ht="14.55" customHeight="1">
      <c r="A35" s="920"/>
      <c r="B35" s="540" t="s">
        <v>299</v>
      </c>
      <c r="C35" s="538">
        <v>83.084180000000003</v>
      </c>
      <c r="D35" s="109">
        <v>88.492519999999999</v>
      </c>
      <c r="E35" s="109">
        <v>86.367630004882798</v>
      </c>
      <c r="F35" s="109">
        <v>88.492519999999999</v>
      </c>
      <c r="G35" s="109"/>
      <c r="H35" s="109"/>
      <c r="I35" s="109"/>
      <c r="J35" s="109"/>
      <c r="K35" s="109"/>
      <c r="L35" s="109"/>
      <c r="M35" s="109"/>
      <c r="N35" s="109"/>
      <c r="O35" s="109"/>
      <c r="P35" s="109"/>
      <c r="Q35" s="168"/>
      <c r="S35" s="927" t="s">
        <v>335</v>
      </c>
      <c r="T35" s="927"/>
      <c r="U35" s="927"/>
      <c r="V35" s="927"/>
      <c r="W35" s="927"/>
    </row>
    <row r="36" spans="1:23">
      <c r="A36" s="920"/>
      <c r="B36" s="540" t="s">
        <v>71</v>
      </c>
      <c r="C36" s="538">
        <v>85.131619999999998</v>
      </c>
      <c r="D36" s="109">
        <v>89.743700000000004</v>
      </c>
      <c r="E36" s="109">
        <v>87.675613403320298</v>
      </c>
      <c r="F36" s="109">
        <v>89.743700000000004</v>
      </c>
      <c r="G36" s="109"/>
      <c r="H36" s="109"/>
      <c r="I36" s="109"/>
      <c r="J36" s="109">
        <v>97.341419999999999</v>
      </c>
      <c r="K36" s="109">
        <v>97.488919999999993</v>
      </c>
      <c r="L36" s="109">
        <v>98.59</v>
      </c>
      <c r="M36" s="109">
        <v>98.95</v>
      </c>
      <c r="N36" s="109">
        <v>99.14</v>
      </c>
      <c r="O36" s="109">
        <v>98.9</v>
      </c>
      <c r="P36" s="109">
        <v>99.2</v>
      </c>
      <c r="Q36" s="168">
        <v>99.13</v>
      </c>
      <c r="S36" s="927"/>
      <c r="T36" s="927"/>
      <c r="U36" s="927"/>
      <c r="V36" s="927"/>
      <c r="W36" s="927"/>
    </row>
    <row r="37" spans="1:23">
      <c r="A37" s="920" t="s">
        <v>179</v>
      </c>
      <c r="B37" s="540" t="s">
        <v>298</v>
      </c>
      <c r="C37" s="538">
        <v>104.5</v>
      </c>
      <c r="D37" s="109">
        <v>98.8</v>
      </c>
      <c r="E37" s="109"/>
      <c r="F37" s="109"/>
      <c r="G37" s="109">
        <v>100</v>
      </c>
      <c r="H37" s="109">
        <v>100</v>
      </c>
      <c r="I37" s="109"/>
      <c r="J37" s="109"/>
      <c r="K37" s="109"/>
      <c r="L37" s="109">
        <v>100</v>
      </c>
      <c r="M37" s="109">
        <v>96.871110000000002</v>
      </c>
      <c r="N37" s="109">
        <v>96.908069999999995</v>
      </c>
      <c r="O37" s="109">
        <v>98.08811</v>
      </c>
      <c r="P37" s="109">
        <v>95.59</v>
      </c>
      <c r="Q37" s="168">
        <v>93.53</v>
      </c>
      <c r="S37" s="927"/>
      <c r="T37" s="927"/>
      <c r="U37" s="927"/>
      <c r="V37" s="927"/>
      <c r="W37" s="927"/>
    </row>
    <row r="38" spans="1:23">
      <c r="A38" s="920"/>
      <c r="B38" s="540" t="s">
        <v>299</v>
      </c>
      <c r="C38" s="538">
        <v>104.8</v>
      </c>
      <c r="D38" s="109">
        <v>99.6</v>
      </c>
      <c r="E38" s="109"/>
      <c r="F38" s="109"/>
      <c r="G38" s="109">
        <v>100</v>
      </c>
      <c r="H38" s="109">
        <v>100</v>
      </c>
      <c r="I38" s="109"/>
      <c r="J38" s="109"/>
      <c r="K38" s="109"/>
      <c r="L38" s="109">
        <v>95.337469999999996</v>
      </c>
      <c r="M38" s="109">
        <v>96.579480000000004</v>
      </c>
      <c r="N38" s="109">
        <v>96.091070000000002</v>
      </c>
      <c r="O38" s="109">
        <v>97.820819999999998</v>
      </c>
      <c r="P38" s="109">
        <v>97.71</v>
      </c>
      <c r="Q38" s="168">
        <v>92.88</v>
      </c>
      <c r="S38" s="927"/>
      <c r="T38" s="927"/>
      <c r="U38" s="927"/>
      <c r="V38" s="927"/>
      <c r="W38" s="927"/>
    </row>
    <row r="39" spans="1:23">
      <c r="A39" s="920"/>
      <c r="B39" s="540" t="s">
        <v>71</v>
      </c>
      <c r="C39" s="538">
        <v>104.7</v>
      </c>
      <c r="D39" s="109">
        <v>99.2</v>
      </c>
      <c r="E39" s="109"/>
      <c r="F39" s="109"/>
      <c r="G39" s="109">
        <v>100</v>
      </c>
      <c r="H39" s="109">
        <v>100</v>
      </c>
      <c r="I39" s="109">
        <v>94.029439999999994</v>
      </c>
      <c r="J39" s="109">
        <v>92.027069999999995</v>
      </c>
      <c r="K39" s="109">
        <v>92.21011</v>
      </c>
      <c r="L39" s="109">
        <v>97.606650000000002</v>
      </c>
      <c r="M39" s="109">
        <v>96.723150000000004</v>
      </c>
      <c r="N39" s="109">
        <v>96.493560000000002</v>
      </c>
      <c r="O39" s="109">
        <v>97.952500000000001</v>
      </c>
      <c r="P39" s="109">
        <v>96.67</v>
      </c>
      <c r="Q39" s="168">
        <v>93.2</v>
      </c>
      <c r="S39" s="927"/>
      <c r="T39" s="927"/>
      <c r="U39" s="927"/>
      <c r="V39" s="927"/>
      <c r="W39" s="927"/>
    </row>
    <row r="40" spans="1:23">
      <c r="A40" s="920" t="s">
        <v>180</v>
      </c>
      <c r="B40" s="540" t="s">
        <v>298</v>
      </c>
      <c r="C40" s="538">
        <v>99.08</v>
      </c>
      <c r="D40" s="109">
        <v>99.1</v>
      </c>
      <c r="E40" s="109">
        <v>99.42</v>
      </c>
      <c r="F40" s="109">
        <v>99.37</v>
      </c>
      <c r="G40" s="109">
        <v>99.43</v>
      </c>
      <c r="H40" s="109">
        <v>99.2</v>
      </c>
      <c r="I40" s="109">
        <v>99.5</v>
      </c>
      <c r="J40" s="109">
        <v>94.665469999999999</v>
      </c>
      <c r="K40" s="109">
        <v>89.830629999999999</v>
      </c>
      <c r="L40" s="109">
        <v>93.492019999999997</v>
      </c>
      <c r="M40" s="109">
        <v>92.193690000000004</v>
      </c>
      <c r="N40" s="109">
        <v>88.691640000000007</v>
      </c>
      <c r="O40" s="109">
        <v>94.37</v>
      </c>
      <c r="P40" s="109">
        <v>94.05</v>
      </c>
      <c r="Q40" s="168"/>
      <c r="S40" s="927"/>
      <c r="T40" s="927"/>
      <c r="U40" s="927"/>
      <c r="V40" s="927"/>
      <c r="W40" s="927"/>
    </row>
    <row r="41" spans="1:23" ht="14.55" customHeight="1">
      <c r="A41" s="920"/>
      <c r="B41" s="540" t="s">
        <v>299</v>
      </c>
      <c r="C41" s="538">
        <v>99.02</v>
      </c>
      <c r="D41" s="109">
        <v>98.98</v>
      </c>
      <c r="E41" s="109">
        <v>98.96</v>
      </c>
      <c r="F41" s="109">
        <v>99.15</v>
      </c>
      <c r="G41" s="109">
        <v>99.09</v>
      </c>
      <c r="H41" s="109">
        <v>99.1</v>
      </c>
      <c r="I41" s="109">
        <v>99.2</v>
      </c>
      <c r="J41" s="109">
        <v>90.277150000000006</v>
      </c>
      <c r="K41" s="109">
        <v>88.170469999999995</v>
      </c>
      <c r="L41" s="109">
        <v>90.218010000000007</v>
      </c>
      <c r="M41" s="109">
        <v>88.729950000000002</v>
      </c>
      <c r="N41" s="109">
        <v>86.789029999999997</v>
      </c>
      <c r="O41" s="109">
        <v>94.07</v>
      </c>
      <c r="P41" s="109">
        <v>93.82</v>
      </c>
      <c r="Q41" s="168"/>
      <c r="S41" s="927"/>
      <c r="T41" s="927"/>
      <c r="U41" s="927"/>
      <c r="V41" s="927"/>
      <c r="W41" s="927"/>
    </row>
    <row r="42" spans="1:23">
      <c r="A42" s="920"/>
      <c r="B42" s="540" t="s">
        <v>71</v>
      </c>
      <c r="C42" s="538">
        <v>99.05</v>
      </c>
      <c r="D42" s="109">
        <v>99.04</v>
      </c>
      <c r="E42" s="109">
        <v>99.19</v>
      </c>
      <c r="F42" s="109">
        <v>99.26</v>
      </c>
      <c r="G42" s="109">
        <v>99.26</v>
      </c>
      <c r="H42" s="109">
        <v>99.2</v>
      </c>
      <c r="I42" s="109">
        <v>99.3</v>
      </c>
      <c r="J42" s="109">
        <v>92.449380000000005</v>
      </c>
      <c r="K42" s="109">
        <v>88.992040000000003</v>
      </c>
      <c r="L42" s="109">
        <v>91.826580000000007</v>
      </c>
      <c r="M42" s="109">
        <v>90.431539999999998</v>
      </c>
      <c r="N42" s="109">
        <v>87.72345</v>
      </c>
      <c r="O42" s="109">
        <v>94.22</v>
      </c>
      <c r="P42" s="109">
        <v>93.94</v>
      </c>
      <c r="Q42" s="168"/>
      <c r="S42" s="927"/>
      <c r="T42" s="927"/>
      <c r="U42" s="927"/>
      <c r="V42" s="927"/>
      <c r="W42" s="927"/>
    </row>
    <row r="43" spans="1:23">
      <c r="A43" s="920" t="s">
        <v>190</v>
      </c>
      <c r="B43" s="540" t="s">
        <v>298</v>
      </c>
      <c r="C43" s="538">
        <v>92.4</v>
      </c>
      <c r="D43" s="109">
        <v>94.245047786979228</v>
      </c>
      <c r="E43" s="109">
        <v>92.523489533026421</v>
      </c>
      <c r="F43" s="109">
        <v>90.3</v>
      </c>
      <c r="G43" s="109"/>
      <c r="H43" s="109">
        <v>86.4</v>
      </c>
      <c r="I43" s="109">
        <v>86.8</v>
      </c>
      <c r="J43" s="109">
        <v>85</v>
      </c>
      <c r="K43" s="109">
        <v>92</v>
      </c>
      <c r="L43" s="109">
        <v>96.1</v>
      </c>
      <c r="M43" s="109">
        <v>96.7</v>
      </c>
      <c r="N43" s="109">
        <v>96.5</v>
      </c>
      <c r="O43" s="109">
        <v>96.144041665903444</v>
      </c>
      <c r="P43" s="109">
        <v>87.4</v>
      </c>
      <c r="Q43" s="168">
        <v>86.51</v>
      </c>
      <c r="S43" s="221"/>
      <c r="T43" s="221"/>
      <c r="U43" s="221"/>
      <c r="V43" s="221"/>
      <c r="W43" s="221"/>
    </row>
    <row r="44" spans="1:23" ht="14.55" customHeight="1">
      <c r="A44" s="920"/>
      <c r="B44" s="540" t="s">
        <v>299</v>
      </c>
      <c r="C44" s="538">
        <v>90.8</v>
      </c>
      <c r="D44" s="109">
        <v>93.728535077011017</v>
      </c>
      <c r="E44" s="109">
        <v>91.442007753223095</v>
      </c>
      <c r="F44" s="109">
        <v>89.1</v>
      </c>
      <c r="G44" s="109"/>
      <c r="H44" s="109">
        <v>84.7</v>
      </c>
      <c r="I44" s="109">
        <v>84.8</v>
      </c>
      <c r="J44" s="109">
        <v>82.9</v>
      </c>
      <c r="K44" s="109">
        <v>90.1</v>
      </c>
      <c r="L44" s="109">
        <v>94.7</v>
      </c>
      <c r="M44" s="109">
        <v>94.8</v>
      </c>
      <c r="N44" s="109">
        <v>94.1</v>
      </c>
      <c r="O44" s="109">
        <v>92.697364484579765</v>
      </c>
      <c r="P44" s="109">
        <v>84.6</v>
      </c>
      <c r="Q44" s="168">
        <v>80.81</v>
      </c>
      <c r="S44" s="908" t="s">
        <v>336</v>
      </c>
      <c r="T44" s="908"/>
      <c r="U44" s="908"/>
      <c r="V44" s="908"/>
      <c r="W44" s="908"/>
    </row>
    <row r="45" spans="1:23">
      <c r="A45" s="920"/>
      <c r="B45" s="540" t="s">
        <v>71</v>
      </c>
      <c r="C45" s="538">
        <v>91.6</v>
      </c>
      <c r="D45" s="109">
        <v>93.986706659257607</v>
      </c>
      <c r="E45" s="109">
        <v>91.983145945276235</v>
      </c>
      <c r="F45" s="109">
        <v>89.7</v>
      </c>
      <c r="G45" s="109">
        <v>83.9</v>
      </c>
      <c r="H45" s="109">
        <v>85.6</v>
      </c>
      <c r="I45" s="109">
        <v>85.8</v>
      </c>
      <c r="J45" s="109">
        <v>84</v>
      </c>
      <c r="K45" s="109">
        <v>91.1</v>
      </c>
      <c r="L45" s="109">
        <v>95.4</v>
      </c>
      <c r="M45" s="109">
        <v>95.7</v>
      </c>
      <c r="N45" s="109">
        <v>95.3</v>
      </c>
      <c r="O45" s="109">
        <v>94.4</v>
      </c>
      <c r="P45" s="109">
        <v>86</v>
      </c>
      <c r="Q45" s="168">
        <v>83.63</v>
      </c>
      <c r="S45" s="908"/>
      <c r="T45" s="908"/>
      <c r="U45" s="908"/>
      <c r="V45" s="908"/>
      <c r="W45" s="908"/>
    </row>
    <row r="46" spans="1:23">
      <c r="A46" s="920" t="s">
        <v>182</v>
      </c>
      <c r="B46" s="540" t="s">
        <v>298</v>
      </c>
      <c r="C46" s="538">
        <v>92.477459999999994</v>
      </c>
      <c r="D46" s="109">
        <v>96.488169999999997</v>
      </c>
      <c r="E46" s="109">
        <v>94.415847778320298</v>
      </c>
      <c r="F46" s="109">
        <v>108.2</v>
      </c>
      <c r="G46" s="109">
        <v>95.4</v>
      </c>
      <c r="H46" s="109">
        <v>90.9</v>
      </c>
      <c r="I46" s="109"/>
      <c r="J46" s="109">
        <v>84.929410000000004</v>
      </c>
      <c r="K46" s="109"/>
      <c r="L46" s="109"/>
      <c r="M46" s="109"/>
      <c r="N46" s="109"/>
      <c r="O46" s="109"/>
      <c r="P46" s="109"/>
      <c r="Q46" s="168"/>
      <c r="S46" s="908"/>
      <c r="T46" s="908"/>
      <c r="U46" s="908"/>
      <c r="V46" s="908"/>
      <c r="W46" s="908"/>
    </row>
    <row r="47" spans="1:23">
      <c r="A47" s="920"/>
      <c r="B47" s="540" t="s">
        <v>299</v>
      </c>
      <c r="C47" s="538">
        <v>90.26755</v>
      </c>
      <c r="D47" s="109">
        <v>94.497739999999993</v>
      </c>
      <c r="E47" s="109">
        <v>93.013160705566406</v>
      </c>
      <c r="F47" s="109">
        <v>105.8</v>
      </c>
      <c r="G47" s="109">
        <v>93.1</v>
      </c>
      <c r="H47" s="109">
        <v>89.6</v>
      </c>
      <c r="I47" s="109"/>
      <c r="J47" s="109">
        <v>81.429860000000005</v>
      </c>
      <c r="K47" s="109"/>
      <c r="L47" s="109"/>
      <c r="M47" s="109"/>
      <c r="N47" s="109"/>
      <c r="O47" s="109"/>
      <c r="P47" s="109"/>
      <c r="Q47" s="168"/>
      <c r="S47" s="908"/>
      <c r="T47" s="908"/>
      <c r="U47" s="908"/>
      <c r="V47" s="908"/>
      <c r="W47" s="908"/>
    </row>
    <row r="48" spans="1:23">
      <c r="A48" s="920"/>
      <c r="B48" s="540" t="s">
        <v>71</v>
      </c>
      <c r="C48" s="538">
        <v>91.367949999999993</v>
      </c>
      <c r="D48" s="109">
        <v>95.488990000000001</v>
      </c>
      <c r="E48" s="109">
        <v>93.716270446777301</v>
      </c>
      <c r="F48" s="109">
        <v>107</v>
      </c>
      <c r="G48" s="109">
        <v>94.3</v>
      </c>
      <c r="H48" s="109">
        <v>89</v>
      </c>
      <c r="I48" s="109"/>
      <c r="J48" s="109">
        <v>83.167450000000002</v>
      </c>
      <c r="K48" s="109"/>
      <c r="L48" s="109"/>
      <c r="M48" s="109"/>
      <c r="N48" s="109"/>
      <c r="O48" s="109"/>
      <c r="P48" s="109"/>
      <c r="Q48" s="168">
        <v>96.49</v>
      </c>
      <c r="S48" s="142"/>
      <c r="T48" s="142"/>
      <c r="U48" s="142"/>
      <c r="V48" s="142"/>
      <c r="W48" s="142"/>
    </row>
    <row r="49" spans="1:25">
      <c r="A49" s="920" t="s">
        <v>183</v>
      </c>
      <c r="B49" s="540" t="s">
        <v>298</v>
      </c>
      <c r="C49" s="538"/>
      <c r="D49" s="109"/>
      <c r="E49" s="109">
        <v>88</v>
      </c>
      <c r="F49" s="109">
        <v>93.99</v>
      </c>
      <c r="G49" s="109">
        <v>92.5</v>
      </c>
      <c r="H49" s="109">
        <v>88.9</v>
      </c>
      <c r="I49" s="109">
        <v>90.1</v>
      </c>
      <c r="J49" s="109">
        <v>90.5</v>
      </c>
      <c r="K49" s="109">
        <v>92.5</v>
      </c>
      <c r="L49" s="109">
        <v>94.33</v>
      </c>
      <c r="M49" s="109">
        <v>85.62</v>
      </c>
      <c r="N49" s="109">
        <v>83.79</v>
      </c>
      <c r="O49" s="109">
        <v>88.94</v>
      </c>
      <c r="P49" s="109">
        <v>86.9</v>
      </c>
      <c r="Q49" s="168">
        <v>87.7</v>
      </c>
      <c r="S49" s="142"/>
      <c r="T49" s="142"/>
      <c r="U49" s="142"/>
      <c r="V49" s="142"/>
      <c r="W49" s="142"/>
    </row>
    <row r="50" spans="1:25">
      <c r="A50" s="920"/>
      <c r="B50" s="540" t="s">
        <v>299</v>
      </c>
      <c r="C50" s="538"/>
      <c r="D50" s="109"/>
      <c r="E50" s="109">
        <v>87</v>
      </c>
      <c r="F50" s="109">
        <v>93.43</v>
      </c>
      <c r="G50" s="109">
        <v>91.9</v>
      </c>
      <c r="H50" s="109">
        <v>88.4</v>
      </c>
      <c r="I50" s="109">
        <v>89.97</v>
      </c>
      <c r="J50" s="109">
        <v>89.3</v>
      </c>
      <c r="K50" s="109">
        <v>91.3</v>
      </c>
      <c r="L50" s="109">
        <v>92.88</v>
      </c>
      <c r="M50" s="109">
        <v>85.52</v>
      </c>
      <c r="N50" s="109">
        <v>83.22</v>
      </c>
      <c r="O50" s="109">
        <v>87.72</v>
      </c>
      <c r="P50" s="109">
        <v>85.59</v>
      </c>
      <c r="Q50" s="168">
        <v>86.8</v>
      </c>
      <c r="S50" s="142"/>
      <c r="T50" s="142"/>
      <c r="U50" s="142"/>
      <c r="V50" s="142"/>
      <c r="W50" s="142"/>
    </row>
    <row r="51" spans="1:25" ht="15" thickBot="1">
      <c r="A51" s="921"/>
      <c r="B51" s="541" t="s">
        <v>71</v>
      </c>
      <c r="C51" s="539"/>
      <c r="D51" s="169"/>
      <c r="E51" s="169">
        <v>87</v>
      </c>
      <c r="F51" s="169">
        <v>93.71</v>
      </c>
      <c r="G51" s="169">
        <v>92.2</v>
      </c>
      <c r="H51" s="169">
        <v>88.5</v>
      </c>
      <c r="I51" s="169">
        <v>90</v>
      </c>
      <c r="J51" s="169">
        <v>89.9</v>
      </c>
      <c r="K51" s="169">
        <v>91.9</v>
      </c>
      <c r="L51" s="169">
        <v>93.61</v>
      </c>
      <c r="M51" s="169">
        <v>85.57</v>
      </c>
      <c r="N51" s="169">
        <v>83.51</v>
      </c>
      <c r="O51" s="169">
        <v>88.33</v>
      </c>
      <c r="P51" s="169">
        <v>86.25</v>
      </c>
      <c r="Q51" s="170">
        <v>87.2</v>
      </c>
      <c r="S51" s="142"/>
      <c r="T51" s="142"/>
      <c r="U51" s="142"/>
      <c r="V51" s="142"/>
      <c r="W51" s="142"/>
    </row>
    <row r="52" spans="1:25">
      <c r="A52" s="11"/>
      <c r="B52" s="11"/>
      <c r="C52" s="11"/>
      <c r="D52" s="11"/>
      <c r="E52" s="11"/>
      <c r="F52" s="11"/>
      <c r="G52" s="24"/>
      <c r="H52" s="24"/>
      <c r="I52" s="24"/>
      <c r="J52" s="24"/>
    </row>
    <row r="53" spans="1:25" ht="14.7" customHeight="1">
      <c r="B53" s="24"/>
      <c r="C53" s="28"/>
      <c r="D53" s="28"/>
      <c r="E53" s="28"/>
      <c r="F53" s="28"/>
      <c r="G53" s="28"/>
      <c r="H53" s="28"/>
      <c r="I53" s="24"/>
      <c r="J53" s="24"/>
    </row>
    <row r="54" spans="1:25">
      <c r="B54" s="24"/>
      <c r="C54" s="28"/>
      <c r="D54" s="28"/>
      <c r="E54" s="28"/>
      <c r="F54" s="28"/>
      <c r="G54" s="28"/>
      <c r="H54" s="28"/>
      <c r="I54" s="24"/>
      <c r="J54" s="24"/>
    </row>
    <row r="55" spans="1:25" ht="15" customHeight="1">
      <c r="C55" s="28"/>
      <c r="D55" s="28"/>
      <c r="E55" s="28"/>
      <c r="F55" s="28"/>
      <c r="G55" s="28"/>
      <c r="H55" s="28"/>
      <c r="I55" s="24"/>
      <c r="J55" s="213"/>
      <c r="L55" s="24"/>
      <c r="M55" s="24"/>
      <c r="N55" s="24"/>
      <c r="O55" s="24"/>
      <c r="P55" s="24"/>
      <c r="Q55" s="24"/>
      <c r="R55" s="24"/>
      <c r="S55" s="24"/>
      <c r="T55" s="24"/>
      <c r="U55" s="24"/>
      <c r="V55" s="24"/>
      <c r="W55" s="24"/>
      <c r="X55" s="24"/>
      <c r="Y55" s="24"/>
    </row>
    <row r="56" spans="1:25" ht="15" customHeight="1">
      <c r="C56" s="28"/>
      <c r="D56" s="28"/>
      <c r="E56" s="28"/>
      <c r="F56" s="28"/>
      <c r="G56" s="28"/>
      <c r="H56" s="28"/>
      <c r="I56" s="24"/>
      <c r="J56" s="213"/>
      <c r="L56" s="24"/>
      <c r="M56" s="24"/>
      <c r="N56" s="24"/>
      <c r="O56" s="24"/>
      <c r="P56" s="24"/>
      <c r="Q56" s="24"/>
      <c r="R56" s="24"/>
      <c r="S56" s="24"/>
      <c r="T56" s="24"/>
      <c r="U56" s="24"/>
      <c r="V56" s="24"/>
      <c r="W56" s="24"/>
      <c r="X56" s="24"/>
      <c r="Y56" s="24"/>
    </row>
    <row r="57" spans="1:25" ht="15" customHeight="1">
      <c r="C57" s="28"/>
      <c r="D57" s="28"/>
      <c r="E57" s="28"/>
      <c r="F57" s="28"/>
      <c r="G57" s="28"/>
      <c r="H57" s="28"/>
      <c r="I57" s="24"/>
      <c r="J57" s="24"/>
      <c r="L57" s="24"/>
      <c r="M57" s="24"/>
      <c r="N57" s="24"/>
      <c r="O57" s="24"/>
      <c r="P57" s="24"/>
      <c r="Q57" s="24"/>
      <c r="R57" s="24"/>
      <c r="S57" s="24"/>
      <c r="T57" s="24"/>
      <c r="U57" s="24"/>
      <c r="V57" s="24"/>
      <c r="W57" s="24"/>
      <c r="X57" s="24"/>
      <c r="Y57" s="24"/>
    </row>
    <row r="58" spans="1:25" ht="15" customHeight="1">
      <c r="C58" s="28"/>
      <c r="D58" s="28"/>
      <c r="E58" s="28"/>
      <c r="F58" s="28"/>
      <c r="G58" s="28"/>
      <c r="H58" s="28"/>
      <c r="I58" s="24"/>
      <c r="J58" s="213"/>
      <c r="L58" s="24"/>
      <c r="M58" s="24"/>
      <c r="N58" s="24"/>
      <c r="O58" s="24"/>
      <c r="P58" s="24"/>
      <c r="Q58" s="24"/>
      <c r="R58" s="24"/>
      <c r="S58" s="24"/>
      <c r="T58" s="24"/>
      <c r="U58" s="24"/>
      <c r="V58" s="24"/>
      <c r="W58" s="24"/>
      <c r="X58" s="24"/>
      <c r="Y58" s="24"/>
    </row>
    <row r="59" spans="1:25" ht="15" customHeight="1">
      <c r="C59" s="28"/>
      <c r="D59" s="28"/>
      <c r="E59" s="28"/>
      <c r="F59" s="28"/>
      <c r="G59" s="28"/>
      <c r="H59" s="28"/>
      <c r="I59" s="24"/>
      <c r="J59" s="213"/>
      <c r="L59" s="24"/>
      <c r="M59" s="24"/>
      <c r="N59" s="24"/>
      <c r="O59" s="24"/>
      <c r="P59" s="24"/>
      <c r="Q59" s="24"/>
      <c r="R59" s="24"/>
      <c r="S59" s="24"/>
      <c r="T59" s="24"/>
      <c r="U59" s="24"/>
      <c r="V59" s="24"/>
      <c r="W59" s="24"/>
      <c r="X59" s="24"/>
      <c r="Y59" s="24"/>
    </row>
    <row r="60" spans="1:25" ht="15" customHeight="1">
      <c r="B60" s="11"/>
      <c r="C60" s="24"/>
      <c r="D60" s="24"/>
      <c r="E60" s="24"/>
      <c r="F60" s="24"/>
      <c r="G60" s="24"/>
      <c r="H60" s="24"/>
      <c r="I60" s="24"/>
      <c r="J60" s="24"/>
      <c r="L60" s="24"/>
      <c r="M60" s="24"/>
      <c r="N60" s="24"/>
      <c r="O60" s="24"/>
      <c r="P60" s="24"/>
      <c r="Q60" s="24"/>
      <c r="R60" s="24"/>
      <c r="S60" s="24"/>
      <c r="T60" s="24"/>
      <c r="U60" s="24"/>
      <c r="V60" s="24"/>
      <c r="W60" s="24"/>
      <c r="X60" s="24"/>
      <c r="Y60" s="24"/>
    </row>
    <row r="61" spans="1:25" ht="14.7" customHeight="1">
      <c r="B61" s="24"/>
      <c r="C61" s="28"/>
      <c r="D61" s="28"/>
      <c r="E61" s="28"/>
      <c r="F61" s="28"/>
      <c r="G61" s="28"/>
      <c r="H61" s="28"/>
      <c r="I61" s="24"/>
      <c r="J61" s="24"/>
    </row>
    <row r="62" spans="1:25" ht="14.7" customHeight="1">
      <c r="B62" s="24"/>
      <c r="C62" s="28"/>
      <c r="D62" s="28"/>
      <c r="E62" s="28"/>
      <c r="F62" s="28"/>
      <c r="G62" s="28"/>
      <c r="H62" s="28"/>
      <c r="I62" s="24"/>
      <c r="J62" s="24"/>
    </row>
    <row r="63" spans="1:25">
      <c r="B63" s="24"/>
      <c r="C63" s="28"/>
      <c r="D63" s="28"/>
      <c r="E63" s="28"/>
      <c r="F63" s="28"/>
      <c r="G63" s="28"/>
      <c r="H63" s="28"/>
      <c r="I63" s="24"/>
      <c r="J63" s="24"/>
    </row>
    <row r="64" spans="1:25">
      <c r="B64" s="24"/>
      <c r="C64" s="28"/>
      <c r="D64" s="28"/>
      <c r="E64" s="28"/>
      <c r="F64" s="28"/>
      <c r="G64" s="28"/>
      <c r="H64" s="28"/>
      <c r="I64" s="24"/>
      <c r="J64" s="24"/>
      <c r="K64" s="24"/>
    </row>
    <row r="65" spans="1:11">
      <c r="A65" s="28"/>
      <c r="B65" s="24"/>
      <c r="C65" s="28"/>
      <c r="D65" s="28"/>
      <c r="E65" s="28"/>
      <c r="F65" s="28"/>
      <c r="G65" s="28"/>
      <c r="H65" s="28"/>
      <c r="I65" s="24"/>
      <c r="J65" s="24"/>
      <c r="K65" s="24"/>
    </row>
    <row r="66" spans="1:11">
      <c r="A66" s="24"/>
      <c r="B66" s="24"/>
      <c r="C66" s="24"/>
      <c r="D66" s="24"/>
      <c r="E66" s="24"/>
      <c r="F66" s="24"/>
      <c r="G66" s="24"/>
      <c r="H66" s="24"/>
      <c r="I66" s="24"/>
      <c r="J66" s="24"/>
      <c r="K66" s="24"/>
    </row>
    <row r="67" spans="1:11">
      <c r="K67" s="24"/>
    </row>
  </sheetData>
  <mergeCells count="24">
    <mergeCell ref="S44:W47"/>
    <mergeCell ref="A43:A45"/>
    <mergeCell ref="A46:A48"/>
    <mergeCell ref="A49:A51"/>
    <mergeCell ref="S25:W28"/>
    <mergeCell ref="A37:A39"/>
    <mergeCell ref="A25:A27"/>
    <mergeCell ref="A28:A30"/>
    <mergeCell ref="A31:A33"/>
    <mergeCell ref="A34:A36"/>
    <mergeCell ref="A40:A42"/>
    <mergeCell ref="S29:W33"/>
    <mergeCell ref="S35:W42"/>
    <mergeCell ref="A4:A6"/>
    <mergeCell ref="A7:A9"/>
    <mergeCell ref="S8:W12"/>
    <mergeCell ref="A10:A12"/>
    <mergeCell ref="A13:A15"/>
    <mergeCell ref="S13:W16"/>
    <mergeCell ref="A16:A18"/>
    <mergeCell ref="S17:W19"/>
    <mergeCell ref="A19:A21"/>
    <mergeCell ref="S20:W24"/>
    <mergeCell ref="A22:A24"/>
  </mergeCells>
  <hyperlinks>
    <hyperlink ref="X3" location="'TC1'!A1" display="Back to Content Page" xr:uid="{320F3272-5AF2-4A9F-BD8D-B6DED8615397}"/>
  </hyperlinks>
  <pageMargins left="0.7" right="0.7" top="0.75" bottom="0.75" header="0.3" footer="0.3"/>
  <pageSetup scale="61" orientation="landscape"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X70"/>
  <sheetViews>
    <sheetView workbookViewId="0">
      <pane xSplit="2" ySplit="3" topLeftCell="L4" activePane="bottomRight" state="frozen"/>
      <selection pane="topRight" activeCell="C1" sqref="C1"/>
      <selection pane="bottomLeft" activeCell="A4" sqref="A4"/>
      <selection pane="bottomRight" activeCell="X3" sqref="X3"/>
    </sheetView>
  </sheetViews>
  <sheetFormatPr defaultColWidth="9.21875" defaultRowHeight="14.4"/>
  <cols>
    <col min="1" max="1" width="33.77734375" customWidth="1"/>
    <col min="2" max="2" width="9" customWidth="1"/>
    <col min="3" max="17" width="9.77734375" customWidth="1"/>
    <col min="18" max="18" width="4.21875" customWidth="1"/>
  </cols>
  <sheetData>
    <row r="1" spans="1:24">
      <c r="A1" s="29" t="s">
        <v>337</v>
      </c>
      <c r="B1" s="24"/>
      <c r="C1" s="24"/>
      <c r="D1" s="24"/>
      <c r="E1" s="24"/>
      <c r="F1" s="24"/>
      <c r="G1" s="24"/>
      <c r="H1" s="24"/>
      <c r="I1" s="24"/>
      <c r="J1" s="24"/>
      <c r="L1" s="24"/>
      <c r="M1" s="24"/>
      <c r="N1" s="24"/>
      <c r="O1" s="24"/>
      <c r="P1" s="24"/>
      <c r="Q1" s="24"/>
      <c r="R1" s="32"/>
      <c r="S1" s="32"/>
      <c r="T1" s="49"/>
      <c r="U1" s="49"/>
      <c r="V1" s="49"/>
      <c r="W1" s="49"/>
    </row>
    <row r="2" spans="1:24" ht="15" thickBot="1">
      <c r="A2" s="24"/>
      <c r="B2" s="24"/>
      <c r="C2" s="24"/>
      <c r="D2" s="24"/>
      <c r="E2" s="24"/>
      <c r="F2" s="24"/>
      <c r="G2" s="24"/>
      <c r="H2" s="24"/>
      <c r="I2" s="24"/>
      <c r="J2" s="24"/>
      <c r="L2" s="24"/>
      <c r="M2" s="24"/>
      <c r="N2" s="24"/>
      <c r="O2" s="24"/>
      <c r="P2" s="24"/>
      <c r="Q2" s="24"/>
      <c r="R2" s="32"/>
      <c r="S2" s="32"/>
      <c r="T2" s="49"/>
      <c r="U2" s="49"/>
      <c r="V2" s="49"/>
      <c r="W2" s="49"/>
    </row>
    <row r="3" spans="1:24">
      <c r="A3" s="214" t="s">
        <v>187</v>
      </c>
      <c r="B3" s="685" t="s">
        <v>297</v>
      </c>
      <c r="C3" s="465">
        <v>2010</v>
      </c>
      <c r="D3" s="195">
        <v>2011</v>
      </c>
      <c r="E3" s="195">
        <v>2012</v>
      </c>
      <c r="F3" s="195">
        <v>2013</v>
      </c>
      <c r="G3" s="195">
        <v>2014</v>
      </c>
      <c r="H3" s="195">
        <v>2015</v>
      </c>
      <c r="I3" s="196">
        <v>2016</v>
      </c>
      <c r="J3" s="196">
        <v>2017</v>
      </c>
      <c r="K3" s="196">
        <v>2018</v>
      </c>
      <c r="L3" s="196">
        <v>2019</v>
      </c>
      <c r="M3" s="196">
        <v>2020</v>
      </c>
      <c r="N3" s="196">
        <v>2021</v>
      </c>
      <c r="O3" s="196">
        <v>2022</v>
      </c>
      <c r="P3" s="196">
        <v>2023</v>
      </c>
      <c r="Q3" s="197">
        <v>2024</v>
      </c>
      <c r="R3" s="24"/>
      <c r="S3" s="24"/>
      <c r="X3" s="856" t="s">
        <v>166</v>
      </c>
    </row>
    <row r="4" spans="1:24">
      <c r="A4" s="920" t="s">
        <v>167</v>
      </c>
      <c r="B4" s="540" t="s">
        <v>298</v>
      </c>
      <c r="C4" s="519">
        <v>17.399999999999999</v>
      </c>
      <c r="D4" s="106">
        <v>27</v>
      </c>
      <c r="E4" s="106">
        <v>27</v>
      </c>
      <c r="F4" s="106">
        <v>27</v>
      </c>
      <c r="G4" s="106">
        <v>23.5</v>
      </c>
      <c r="H4" s="109">
        <v>37</v>
      </c>
      <c r="I4" s="109">
        <v>37</v>
      </c>
      <c r="J4" s="106"/>
      <c r="K4" s="109">
        <v>38.299999999999997</v>
      </c>
      <c r="L4" s="109">
        <v>38.299999999999997</v>
      </c>
      <c r="M4" s="106"/>
      <c r="N4" s="106"/>
      <c r="O4" s="106"/>
      <c r="P4" s="106"/>
      <c r="Q4" s="173"/>
      <c r="R4" s="24"/>
      <c r="S4" s="24"/>
    </row>
    <row r="5" spans="1:24">
      <c r="A5" s="920"/>
      <c r="B5" s="540" t="s">
        <v>299</v>
      </c>
      <c r="C5" s="519">
        <v>20.6</v>
      </c>
      <c r="D5" s="106">
        <v>29.1</v>
      </c>
      <c r="E5" s="106">
        <v>29.1</v>
      </c>
      <c r="F5" s="106">
        <v>29.1</v>
      </c>
      <c r="G5" s="106">
        <v>23.8</v>
      </c>
      <c r="H5" s="109">
        <v>42.6</v>
      </c>
      <c r="I5" s="109">
        <v>42.6</v>
      </c>
      <c r="J5" s="106"/>
      <c r="K5" s="109">
        <v>41.6</v>
      </c>
      <c r="L5" s="109">
        <v>41.6</v>
      </c>
      <c r="M5" s="106"/>
      <c r="N5" s="106"/>
      <c r="O5" s="106"/>
      <c r="P5" s="106"/>
      <c r="Q5" s="173"/>
      <c r="R5" s="24"/>
      <c r="X5" s="48"/>
    </row>
    <row r="6" spans="1:24">
      <c r="A6" s="920"/>
      <c r="B6" s="536" t="s">
        <v>71</v>
      </c>
      <c r="C6" s="519">
        <v>18.899999999999999</v>
      </c>
      <c r="D6" s="106">
        <v>28</v>
      </c>
      <c r="E6" s="106">
        <v>28</v>
      </c>
      <c r="F6" s="106">
        <v>28</v>
      </c>
      <c r="G6" s="106">
        <v>23.7</v>
      </c>
      <c r="H6" s="109">
        <v>39.700000000000003</v>
      </c>
      <c r="I6" s="109">
        <v>39.700000000000003</v>
      </c>
      <c r="J6" s="106"/>
      <c r="K6" s="109">
        <v>39.9</v>
      </c>
      <c r="L6" s="109">
        <v>39.9</v>
      </c>
      <c r="M6" s="106"/>
      <c r="N6" s="106"/>
      <c r="O6" s="106"/>
      <c r="P6" s="106"/>
      <c r="Q6" s="173"/>
      <c r="R6" s="24"/>
      <c r="S6" s="24"/>
    </row>
    <row r="7" spans="1:24">
      <c r="A7" s="920" t="s">
        <v>168</v>
      </c>
      <c r="B7" s="540" t="s">
        <v>298</v>
      </c>
      <c r="C7" s="538">
        <v>70.7</v>
      </c>
      <c r="D7" s="109">
        <v>70.7</v>
      </c>
      <c r="E7" s="109">
        <v>68.989999999999995</v>
      </c>
      <c r="F7" s="109">
        <v>67.599999999999994</v>
      </c>
      <c r="G7" s="109">
        <v>67.599999999999994</v>
      </c>
      <c r="H7" s="109">
        <v>66.286128210459367</v>
      </c>
      <c r="I7" s="109">
        <v>68.3</v>
      </c>
      <c r="J7" s="109">
        <v>63.1</v>
      </c>
      <c r="K7" s="109">
        <v>60.8</v>
      </c>
      <c r="L7" s="109">
        <v>60.5</v>
      </c>
      <c r="M7" s="109">
        <v>62</v>
      </c>
      <c r="N7" s="109">
        <v>55.531801310771733</v>
      </c>
      <c r="O7" s="109">
        <v>61.808083442994324</v>
      </c>
      <c r="P7" s="106"/>
      <c r="Q7" s="173"/>
      <c r="R7" s="24"/>
      <c r="S7" s="136" t="s">
        <v>338</v>
      </c>
    </row>
    <row r="8" spans="1:24">
      <c r="A8" s="920"/>
      <c r="B8" s="540" t="s">
        <v>299</v>
      </c>
      <c r="C8" s="538">
        <v>60.7</v>
      </c>
      <c r="D8" s="109">
        <v>60.7</v>
      </c>
      <c r="E8" s="109">
        <v>61.06</v>
      </c>
      <c r="F8" s="109">
        <v>60.5</v>
      </c>
      <c r="G8" s="109">
        <v>60.5</v>
      </c>
      <c r="H8" s="109">
        <v>70.654778243147874</v>
      </c>
      <c r="I8" s="109">
        <v>71.5</v>
      </c>
      <c r="J8" s="109">
        <v>58</v>
      </c>
      <c r="K8" s="109">
        <v>55.9</v>
      </c>
      <c r="L8" s="109">
        <v>56.1</v>
      </c>
      <c r="M8" s="109">
        <v>57.5</v>
      </c>
      <c r="N8" s="109">
        <v>58.212509556557592</v>
      </c>
      <c r="O8" s="109">
        <v>57.142238758074406</v>
      </c>
      <c r="P8" s="106"/>
      <c r="Q8" s="173"/>
      <c r="R8" s="24"/>
      <c r="S8" s="874" t="s">
        <v>339</v>
      </c>
      <c r="T8" s="874"/>
      <c r="U8" s="874"/>
      <c r="V8" s="874"/>
      <c r="W8" s="874"/>
    </row>
    <row r="9" spans="1:24" ht="15" customHeight="1">
      <c r="A9" s="920"/>
      <c r="B9" s="536" t="s">
        <v>71</v>
      </c>
      <c r="C9" s="538">
        <v>65.7</v>
      </c>
      <c r="D9" s="109">
        <v>65.8</v>
      </c>
      <c r="E9" s="109">
        <v>64.099999999999994</v>
      </c>
      <c r="F9" s="109">
        <v>62.833150000000003</v>
      </c>
      <c r="G9" s="109">
        <v>64.099999999999994</v>
      </c>
      <c r="H9" s="109">
        <v>68.470453226803613</v>
      </c>
      <c r="I9" s="109">
        <v>69.900000000000006</v>
      </c>
      <c r="J9" s="109">
        <v>61</v>
      </c>
      <c r="K9" s="109">
        <v>58.4</v>
      </c>
      <c r="L9" s="109">
        <v>58.3</v>
      </c>
      <c r="M9" s="109">
        <v>59.8</v>
      </c>
      <c r="N9" s="109">
        <v>56.9</v>
      </c>
      <c r="O9" s="109">
        <v>59.5</v>
      </c>
      <c r="P9" s="106"/>
      <c r="Q9" s="173"/>
      <c r="R9" s="24"/>
      <c r="S9" s="874"/>
      <c r="T9" s="874"/>
      <c r="U9" s="874"/>
      <c r="V9" s="874"/>
      <c r="W9" s="874"/>
    </row>
    <row r="10" spans="1:24">
      <c r="A10" s="920" t="s">
        <v>188</v>
      </c>
      <c r="B10" s="540" t="s">
        <v>298</v>
      </c>
      <c r="C10" s="519"/>
      <c r="D10" s="106"/>
      <c r="E10" s="106"/>
      <c r="F10" s="106">
        <v>45.957479999999997</v>
      </c>
      <c r="G10" s="106">
        <v>46.646619999999999</v>
      </c>
      <c r="H10" s="106"/>
      <c r="I10" s="106"/>
      <c r="J10" s="106">
        <v>44.813040000000001</v>
      </c>
      <c r="K10" s="106"/>
      <c r="L10" s="106"/>
      <c r="M10" s="106"/>
      <c r="N10" s="106"/>
      <c r="O10" s="106"/>
      <c r="P10" s="106"/>
      <c r="Q10" s="173"/>
      <c r="R10" s="24"/>
      <c r="S10" s="874"/>
      <c r="T10" s="874"/>
      <c r="U10" s="874"/>
      <c r="V10" s="874"/>
      <c r="W10" s="874"/>
    </row>
    <row r="11" spans="1:24">
      <c r="A11" s="920"/>
      <c r="B11" s="540" t="s">
        <v>299</v>
      </c>
      <c r="C11" s="519"/>
      <c r="D11" s="106"/>
      <c r="E11" s="106"/>
      <c r="F11" s="106">
        <v>42.924810000000001</v>
      </c>
      <c r="G11" s="106">
        <v>42.951990000000002</v>
      </c>
      <c r="H11" s="106"/>
      <c r="I11" s="106"/>
      <c r="J11" s="106">
        <v>41.203809999999997</v>
      </c>
      <c r="K11" s="106"/>
      <c r="L11" s="106"/>
      <c r="M11" s="106"/>
      <c r="N11" s="106"/>
      <c r="O11" s="106"/>
      <c r="P11" s="106"/>
      <c r="Q11" s="173"/>
      <c r="R11" s="24"/>
      <c r="S11" s="874"/>
      <c r="T11" s="874"/>
      <c r="U11" s="874"/>
      <c r="V11" s="874"/>
      <c r="W11" s="874"/>
    </row>
    <row r="12" spans="1:24">
      <c r="A12" s="920"/>
      <c r="B12" s="536" t="s">
        <v>71</v>
      </c>
      <c r="C12" s="519"/>
      <c r="D12" s="106"/>
      <c r="E12" s="106"/>
      <c r="F12" s="106">
        <v>44.41592</v>
      </c>
      <c r="G12" s="106">
        <v>44.768500000000003</v>
      </c>
      <c r="H12" s="106"/>
      <c r="I12" s="106"/>
      <c r="J12" s="106">
        <v>42.9786</v>
      </c>
      <c r="K12" s="106"/>
      <c r="L12" s="106"/>
      <c r="M12" s="106"/>
      <c r="N12" s="106"/>
      <c r="O12" s="106"/>
      <c r="P12" s="106"/>
      <c r="Q12" s="173"/>
      <c r="R12" s="24"/>
      <c r="S12" s="874"/>
      <c r="T12" s="874"/>
      <c r="U12" s="874"/>
      <c r="V12" s="874"/>
      <c r="W12" s="874"/>
    </row>
    <row r="13" spans="1:24" ht="15" customHeight="1">
      <c r="A13" s="920" t="s">
        <v>189</v>
      </c>
      <c r="B13" s="540" t="s">
        <v>298</v>
      </c>
      <c r="C13" s="519"/>
      <c r="D13" s="106"/>
      <c r="E13" s="106"/>
      <c r="F13" s="106"/>
      <c r="G13" s="106"/>
      <c r="H13" s="106"/>
      <c r="I13" s="106"/>
      <c r="J13" s="106"/>
      <c r="K13" s="109">
        <v>31.1</v>
      </c>
      <c r="L13" s="106"/>
      <c r="M13" s="106"/>
      <c r="N13" s="106"/>
      <c r="O13" s="106"/>
      <c r="P13" s="106"/>
      <c r="Q13" s="173"/>
      <c r="R13" s="24"/>
      <c r="S13" s="874" t="s">
        <v>340</v>
      </c>
      <c r="T13" s="874"/>
      <c r="U13" s="874"/>
      <c r="V13" s="874"/>
      <c r="W13" s="874"/>
    </row>
    <row r="14" spans="1:24">
      <c r="A14" s="920"/>
      <c r="B14" s="540" t="s">
        <v>299</v>
      </c>
      <c r="C14" s="519"/>
      <c r="D14" s="106"/>
      <c r="E14" s="106"/>
      <c r="F14" s="106"/>
      <c r="G14" s="106"/>
      <c r="H14" s="106"/>
      <c r="I14" s="106"/>
      <c r="J14" s="106"/>
      <c r="K14" s="109">
        <v>32.200000000000003</v>
      </c>
      <c r="L14" s="106"/>
      <c r="M14" s="106"/>
      <c r="N14" s="106"/>
      <c r="O14" s="106"/>
      <c r="P14" s="106"/>
      <c r="Q14" s="173"/>
      <c r="R14" s="24"/>
      <c r="S14" s="874"/>
      <c r="T14" s="874"/>
      <c r="U14" s="874"/>
      <c r="V14" s="874"/>
      <c r="W14" s="874"/>
    </row>
    <row r="15" spans="1:24">
      <c r="A15" s="920"/>
      <c r="B15" s="536" t="s">
        <v>71</v>
      </c>
      <c r="C15" s="519"/>
      <c r="D15" s="106"/>
      <c r="E15" s="106"/>
      <c r="F15" s="106"/>
      <c r="G15" s="106"/>
      <c r="H15" s="106"/>
      <c r="I15" s="106">
        <v>46.3</v>
      </c>
      <c r="J15" s="106"/>
      <c r="K15" s="109">
        <v>31.7</v>
      </c>
      <c r="L15" s="106"/>
      <c r="M15" s="106"/>
      <c r="N15" s="106"/>
      <c r="O15" s="106"/>
      <c r="P15" s="106"/>
      <c r="Q15" s="173"/>
      <c r="R15" s="24"/>
      <c r="S15" s="874"/>
      <c r="T15" s="874"/>
      <c r="U15" s="874"/>
      <c r="V15" s="874"/>
      <c r="W15" s="874"/>
    </row>
    <row r="16" spans="1:24" ht="15" customHeight="1">
      <c r="A16" s="920" t="s">
        <v>172</v>
      </c>
      <c r="B16" s="540" t="s">
        <v>298</v>
      </c>
      <c r="C16" s="519">
        <v>52.4</v>
      </c>
      <c r="D16" s="106">
        <v>43.5</v>
      </c>
      <c r="E16" s="106">
        <v>43.4</v>
      </c>
      <c r="F16" s="106">
        <v>42.8</v>
      </c>
      <c r="G16" s="106">
        <v>45.6</v>
      </c>
      <c r="H16" s="106">
        <v>45.7</v>
      </c>
      <c r="I16" s="106">
        <v>45.7</v>
      </c>
      <c r="J16" s="106"/>
      <c r="K16" s="106"/>
      <c r="L16" s="106"/>
      <c r="M16" s="106"/>
      <c r="N16" s="106"/>
      <c r="O16" s="106"/>
      <c r="P16" s="106"/>
      <c r="Q16" s="173"/>
      <c r="R16" s="24"/>
      <c r="S16" s="874" t="s">
        <v>341</v>
      </c>
      <c r="T16" s="874"/>
      <c r="U16" s="874"/>
      <c r="V16" s="874"/>
      <c r="W16" s="874"/>
    </row>
    <row r="17" spans="1:24" ht="15" customHeight="1">
      <c r="A17" s="920"/>
      <c r="B17" s="540" t="s">
        <v>299</v>
      </c>
      <c r="C17" s="519">
        <v>42</v>
      </c>
      <c r="D17" s="106">
        <v>38.4</v>
      </c>
      <c r="E17" s="106">
        <v>38.4</v>
      </c>
      <c r="F17" s="106">
        <v>36.200000000000003</v>
      </c>
      <c r="G17" s="106">
        <v>36.799999999999997</v>
      </c>
      <c r="H17" s="106">
        <v>38</v>
      </c>
      <c r="I17" s="106">
        <v>38</v>
      </c>
      <c r="J17" s="106"/>
      <c r="K17" s="106"/>
      <c r="L17" s="106"/>
      <c r="M17" s="106"/>
      <c r="N17" s="106"/>
      <c r="O17" s="106"/>
      <c r="P17" s="106"/>
      <c r="Q17" s="173"/>
      <c r="R17" s="24"/>
      <c r="S17" s="874"/>
      <c r="T17" s="874"/>
      <c r="U17" s="874"/>
      <c r="V17" s="874"/>
      <c r="W17" s="874"/>
    </row>
    <row r="18" spans="1:24">
      <c r="A18" s="920"/>
      <c r="B18" s="536" t="s">
        <v>71</v>
      </c>
      <c r="C18" s="519">
        <v>47.2</v>
      </c>
      <c r="D18" s="106">
        <v>41</v>
      </c>
      <c r="E18" s="106">
        <v>41</v>
      </c>
      <c r="F18" s="106">
        <v>39.5</v>
      </c>
      <c r="G18" s="106">
        <v>41.2</v>
      </c>
      <c r="H18" s="106">
        <v>41.9</v>
      </c>
      <c r="I18" s="106">
        <v>41.9</v>
      </c>
      <c r="J18" s="106"/>
      <c r="K18" s="106"/>
      <c r="L18" s="106"/>
      <c r="M18" s="106"/>
      <c r="N18" s="106"/>
      <c r="O18" s="106"/>
      <c r="P18" s="106"/>
      <c r="Q18" s="173"/>
      <c r="R18" s="24"/>
      <c r="S18" s="874"/>
      <c r="T18" s="874"/>
      <c r="U18" s="874"/>
      <c r="V18" s="874"/>
      <c r="W18" s="874"/>
    </row>
    <row r="19" spans="1:24">
      <c r="A19" s="920" t="s">
        <v>173</v>
      </c>
      <c r="B19" s="540" t="s">
        <v>298</v>
      </c>
      <c r="C19" s="519">
        <v>42.5</v>
      </c>
      <c r="D19" s="106">
        <v>44.2</v>
      </c>
      <c r="E19" s="106">
        <v>44.6</v>
      </c>
      <c r="F19" s="109">
        <v>45.6</v>
      </c>
      <c r="G19" s="109">
        <v>46.2</v>
      </c>
      <c r="H19" s="109">
        <v>47.3</v>
      </c>
      <c r="I19" s="109">
        <v>52.3</v>
      </c>
      <c r="J19" s="109">
        <v>52.1</v>
      </c>
      <c r="K19" s="109">
        <v>55.1</v>
      </c>
      <c r="L19" s="109">
        <v>59</v>
      </c>
      <c r="M19" s="109">
        <v>57.1</v>
      </c>
      <c r="N19" s="109">
        <v>54.1</v>
      </c>
      <c r="O19" s="109">
        <v>59</v>
      </c>
      <c r="P19" s="109">
        <v>59.3</v>
      </c>
      <c r="Q19" s="168">
        <v>59.3</v>
      </c>
      <c r="R19" s="24"/>
      <c r="S19" s="874"/>
      <c r="T19" s="874"/>
      <c r="U19" s="874"/>
      <c r="V19" s="874"/>
      <c r="W19" s="874"/>
    </row>
    <row r="20" spans="1:24">
      <c r="A20" s="920"/>
      <c r="B20" s="540" t="s">
        <v>299</v>
      </c>
      <c r="C20" s="519">
        <v>26</v>
      </c>
      <c r="D20" s="106">
        <v>27.6</v>
      </c>
      <c r="E20" s="106">
        <v>28.5</v>
      </c>
      <c r="F20" s="109">
        <v>29.2</v>
      </c>
      <c r="G20" s="109">
        <v>29.4</v>
      </c>
      <c r="H20" s="109">
        <v>30.4</v>
      </c>
      <c r="I20" s="109">
        <v>34</v>
      </c>
      <c r="J20" s="109">
        <v>34.6</v>
      </c>
      <c r="K20" s="109">
        <v>38.5</v>
      </c>
      <c r="L20" s="109">
        <v>41.4</v>
      </c>
      <c r="M20" s="109">
        <v>40.4</v>
      </c>
      <c r="N20" s="109">
        <v>37.700000000000003</v>
      </c>
      <c r="O20" s="109">
        <v>41.3</v>
      </c>
      <c r="P20" s="109">
        <v>41.2</v>
      </c>
      <c r="Q20" s="168">
        <v>41.2</v>
      </c>
      <c r="R20" s="24"/>
      <c r="S20" s="874"/>
      <c r="T20" s="874"/>
      <c r="U20" s="874"/>
      <c r="V20" s="874"/>
      <c r="W20" s="874"/>
    </row>
    <row r="21" spans="1:24">
      <c r="A21" s="920"/>
      <c r="B21" s="536" t="s">
        <v>71</v>
      </c>
      <c r="C21" s="519">
        <v>34.200000000000003</v>
      </c>
      <c r="D21" s="106">
        <v>35.799999999999997</v>
      </c>
      <c r="E21" s="106">
        <v>36.5</v>
      </c>
      <c r="F21" s="109">
        <v>37.299999999999997</v>
      </c>
      <c r="G21" s="109">
        <v>37.700000000000003</v>
      </c>
      <c r="H21" s="109">
        <v>38.700000000000003</v>
      </c>
      <c r="I21" s="109">
        <v>43.1</v>
      </c>
      <c r="J21" s="109">
        <v>43.3</v>
      </c>
      <c r="K21" s="109">
        <v>46.8</v>
      </c>
      <c r="L21" s="109">
        <v>50.1</v>
      </c>
      <c r="M21" s="109">
        <v>48.7</v>
      </c>
      <c r="N21" s="109">
        <v>45.9</v>
      </c>
      <c r="O21" s="109">
        <v>50.1</v>
      </c>
      <c r="P21" s="109">
        <v>50.1</v>
      </c>
      <c r="Q21" s="168">
        <v>50.1</v>
      </c>
      <c r="R21" s="24"/>
      <c r="S21" s="874" t="s">
        <v>342</v>
      </c>
      <c r="T21" s="874"/>
      <c r="U21" s="874"/>
      <c r="V21" s="874"/>
      <c r="W21" s="874"/>
    </row>
    <row r="22" spans="1:24">
      <c r="A22" s="920" t="s">
        <v>174</v>
      </c>
      <c r="B22" s="540" t="s">
        <v>298</v>
      </c>
      <c r="C22" s="519"/>
      <c r="D22" s="106">
        <v>29.798660000000002</v>
      </c>
      <c r="E22" s="106">
        <v>31.075060000000001</v>
      </c>
      <c r="F22" s="106">
        <v>29</v>
      </c>
      <c r="G22" s="106">
        <v>31.634840000000001</v>
      </c>
      <c r="H22" s="106">
        <v>31.1388</v>
      </c>
      <c r="I22" s="106">
        <v>31.063849999999999</v>
      </c>
      <c r="J22" s="106">
        <v>30.28809</v>
      </c>
      <c r="K22" s="109">
        <v>29.4</v>
      </c>
      <c r="L22" s="106"/>
      <c r="M22" s="106"/>
      <c r="N22" s="109">
        <v>30.8</v>
      </c>
      <c r="O22" s="106"/>
      <c r="P22" s="106"/>
      <c r="Q22" s="173"/>
      <c r="R22" s="24"/>
      <c r="S22" s="874"/>
      <c r="T22" s="874"/>
      <c r="U22" s="874"/>
      <c r="V22" s="874"/>
      <c r="W22" s="874"/>
    </row>
    <row r="23" spans="1:24">
      <c r="A23" s="920"/>
      <c r="B23" s="540" t="s">
        <v>299</v>
      </c>
      <c r="C23" s="519"/>
      <c r="D23" s="106">
        <v>29.826039999999999</v>
      </c>
      <c r="E23" s="106">
        <v>30.774989999999999</v>
      </c>
      <c r="F23" s="106">
        <v>26.6</v>
      </c>
      <c r="G23" s="106">
        <v>30.525759999999998</v>
      </c>
      <c r="H23" s="106">
        <v>29.437629999999999</v>
      </c>
      <c r="I23" s="106">
        <v>29.234030000000001</v>
      </c>
      <c r="J23" s="106">
        <v>27.956569999999999</v>
      </c>
      <c r="K23" s="109">
        <v>27.1</v>
      </c>
      <c r="L23" s="106"/>
      <c r="M23" s="106"/>
      <c r="N23" s="109">
        <v>27.6</v>
      </c>
      <c r="O23" s="106"/>
      <c r="P23" s="106"/>
      <c r="Q23" s="173"/>
      <c r="R23" s="24"/>
      <c r="S23" s="874"/>
      <c r="T23" s="874"/>
      <c r="U23" s="874"/>
      <c r="V23" s="874"/>
      <c r="W23" s="874"/>
    </row>
    <row r="24" spans="1:24">
      <c r="A24" s="920"/>
      <c r="B24" s="536" t="s">
        <v>71</v>
      </c>
      <c r="C24" s="519"/>
      <c r="D24" s="106">
        <v>29.812329999999999</v>
      </c>
      <c r="E24" s="106">
        <v>30.925190000000001</v>
      </c>
      <c r="F24" s="106"/>
      <c r="G24" s="106">
        <v>31.080410000000001</v>
      </c>
      <c r="H24" s="106">
        <v>30.287859999999998</v>
      </c>
      <c r="I24" s="106">
        <v>30.147919999999999</v>
      </c>
      <c r="J24" s="106">
        <v>29.12022</v>
      </c>
      <c r="K24" s="109">
        <v>28.2</v>
      </c>
      <c r="L24" s="106"/>
      <c r="M24" s="106"/>
      <c r="N24" s="109">
        <v>29.2</v>
      </c>
      <c r="O24" s="106"/>
      <c r="P24" s="106"/>
      <c r="Q24" s="173"/>
      <c r="R24" s="24"/>
      <c r="S24" s="874"/>
      <c r="T24" s="874"/>
      <c r="U24" s="874"/>
      <c r="V24" s="874"/>
      <c r="W24" s="874"/>
    </row>
    <row r="25" spans="1:24">
      <c r="A25" s="920" t="s">
        <v>175</v>
      </c>
      <c r="B25" s="540" t="s">
        <v>298</v>
      </c>
      <c r="C25" s="519">
        <v>12.140092794240713</v>
      </c>
      <c r="D25" s="106">
        <v>12.332395530939367</v>
      </c>
      <c r="E25" s="106">
        <v>12.041478757731888</v>
      </c>
      <c r="F25" s="106">
        <v>13.481023687187232</v>
      </c>
      <c r="G25" s="106">
        <v>14.943208834563368</v>
      </c>
      <c r="H25" s="106">
        <v>15</v>
      </c>
      <c r="I25" s="106">
        <v>32.20138</v>
      </c>
      <c r="J25" s="106"/>
      <c r="K25" s="106">
        <v>34.760959999999997</v>
      </c>
      <c r="L25" s="106"/>
      <c r="M25" s="106"/>
      <c r="N25" s="106"/>
      <c r="O25" s="106"/>
      <c r="P25" s="106"/>
      <c r="Q25" s="173"/>
      <c r="R25" s="24"/>
      <c r="S25" s="874"/>
      <c r="T25" s="874"/>
      <c r="U25" s="874"/>
      <c r="V25" s="874"/>
      <c r="W25" s="874"/>
    </row>
    <row r="26" spans="1:24" ht="14.55" customHeight="1">
      <c r="A26" s="920"/>
      <c r="B26" s="540" t="s">
        <v>299</v>
      </c>
      <c r="C26" s="519">
        <v>13.318723885784198</v>
      </c>
      <c r="D26" s="106">
        <v>13.654764374538495</v>
      </c>
      <c r="E26" s="106">
        <v>13.669019775592506</v>
      </c>
      <c r="F26" s="106">
        <v>14.830375970960169</v>
      </c>
      <c r="G26" s="106">
        <v>15.835687148814726</v>
      </c>
      <c r="H26" s="106">
        <v>16</v>
      </c>
      <c r="I26" s="106">
        <v>33.714030000000001</v>
      </c>
      <c r="J26" s="106"/>
      <c r="K26" s="106">
        <v>33.717100000000002</v>
      </c>
      <c r="L26" s="106"/>
      <c r="M26" s="106"/>
      <c r="N26" s="106"/>
      <c r="O26" s="106"/>
      <c r="P26" s="106"/>
      <c r="Q26" s="173"/>
      <c r="R26" s="24"/>
      <c r="T26" s="221"/>
      <c r="U26" s="221"/>
      <c r="V26" s="221"/>
      <c r="W26" s="221"/>
    </row>
    <row r="27" spans="1:24">
      <c r="A27" s="920"/>
      <c r="B27" s="536" t="s">
        <v>71</v>
      </c>
      <c r="C27" s="519">
        <v>12.715162148050288</v>
      </c>
      <c r="D27" s="106">
        <v>12.978203566387389</v>
      </c>
      <c r="E27" s="106">
        <v>12.837120504729951</v>
      </c>
      <c r="F27" s="106">
        <v>14.141481305477189</v>
      </c>
      <c r="G27" s="106">
        <v>15.380470777147922</v>
      </c>
      <c r="H27" s="106">
        <v>15</v>
      </c>
      <c r="I27" s="106">
        <v>32.957180000000001</v>
      </c>
      <c r="J27" s="106"/>
      <c r="K27" s="106">
        <v>34.238849999999999</v>
      </c>
      <c r="L27" s="106"/>
      <c r="M27" s="106"/>
      <c r="N27" s="106"/>
      <c r="O27" s="106"/>
      <c r="P27" s="106"/>
      <c r="Q27" s="173"/>
      <c r="R27" s="24"/>
      <c r="S27" s="908" t="s">
        <v>343</v>
      </c>
      <c r="T27" s="908"/>
      <c r="U27" s="908"/>
      <c r="V27" s="908"/>
      <c r="W27" s="908"/>
      <c r="X27" s="908"/>
    </row>
    <row r="28" spans="1:24">
      <c r="A28" s="920" t="s">
        <v>176</v>
      </c>
      <c r="B28" s="540" t="s">
        <v>298</v>
      </c>
      <c r="C28" s="538">
        <v>70.7</v>
      </c>
      <c r="D28" s="109">
        <v>71.099999999999994</v>
      </c>
      <c r="E28" s="109">
        <v>72.400000000000006</v>
      </c>
      <c r="F28" s="109">
        <v>72.400000000000006</v>
      </c>
      <c r="G28" s="109">
        <v>72.8</v>
      </c>
      <c r="H28" s="109">
        <v>74</v>
      </c>
      <c r="I28" s="109">
        <v>72.099999999999994</v>
      </c>
      <c r="J28" s="109">
        <v>71.3</v>
      </c>
      <c r="K28" s="109">
        <v>71.599999999999994</v>
      </c>
      <c r="L28" s="109">
        <v>69.099999999999994</v>
      </c>
      <c r="M28" s="109">
        <v>67.599999999999994</v>
      </c>
      <c r="N28" s="109">
        <v>71.099999999999994</v>
      </c>
      <c r="O28" s="109">
        <v>71.099999999999994</v>
      </c>
      <c r="P28" s="109">
        <v>76.8</v>
      </c>
      <c r="Q28" s="168">
        <v>74.667656067447666</v>
      </c>
      <c r="R28" s="24"/>
      <c r="S28" s="908"/>
      <c r="T28" s="908"/>
      <c r="U28" s="908"/>
      <c r="V28" s="908"/>
      <c r="W28" s="908"/>
      <c r="X28" s="908"/>
    </row>
    <row r="29" spans="1:24">
      <c r="A29" s="920"/>
      <c r="B29" s="540" t="s">
        <v>299</v>
      </c>
      <c r="C29" s="538">
        <v>66.5</v>
      </c>
      <c r="D29" s="109">
        <v>67.2</v>
      </c>
      <c r="E29" s="109">
        <v>68.3</v>
      </c>
      <c r="F29" s="109">
        <v>68.400000000000006</v>
      </c>
      <c r="G29" s="109">
        <v>68.400000000000006</v>
      </c>
      <c r="H29" s="109">
        <v>70.400000000000006</v>
      </c>
      <c r="I29" s="109">
        <v>67.900000000000006</v>
      </c>
      <c r="J29" s="109">
        <v>66.3</v>
      </c>
      <c r="K29" s="109">
        <v>65</v>
      </c>
      <c r="L29" s="109">
        <v>63.2</v>
      </c>
      <c r="M29" s="109">
        <v>62.5</v>
      </c>
      <c r="N29" s="109">
        <v>68</v>
      </c>
      <c r="O29" s="109">
        <v>68</v>
      </c>
      <c r="P29" s="109">
        <v>69.3</v>
      </c>
      <c r="Q29" s="168">
        <v>68.32686138781024</v>
      </c>
      <c r="R29" s="24"/>
      <c r="S29" s="908"/>
      <c r="T29" s="908"/>
      <c r="U29" s="908"/>
      <c r="V29" s="908"/>
      <c r="W29" s="908"/>
      <c r="X29" s="908"/>
    </row>
    <row r="30" spans="1:24">
      <c r="A30" s="920"/>
      <c r="B30" s="536" t="s">
        <v>71</v>
      </c>
      <c r="C30" s="538">
        <v>68.599999999999994</v>
      </c>
      <c r="D30" s="109">
        <v>69.099999999999994</v>
      </c>
      <c r="E30" s="109">
        <v>70.3</v>
      </c>
      <c r="F30" s="109">
        <v>70.400000000000006</v>
      </c>
      <c r="G30" s="109">
        <v>70.599999999999994</v>
      </c>
      <c r="H30" s="109">
        <v>72.2</v>
      </c>
      <c r="I30" s="109">
        <v>69.900000000000006</v>
      </c>
      <c r="J30" s="109">
        <v>68.8</v>
      </c>
      <c r="K30" s="109">
        <v>68.2</v>
      </c>
      <c r="L30" s="109">
        <v>66.099999999999994</v>
      </c>
      <c r="M30" s="109">
        <v>65</v>
      </c>
      <c r="N30" s="109">
        <v>69.5</v>
      </c>
      <c r="O30" s="109">
        <v>69.5</v>
      </c>
      <c r="P30" s="109">
        <v>73</v>
      </c>
      <c r="Q30" s="168">
        <v>71.452475270641528</v>
      </c>
      <c r="R30" s="24"/>
      <c r="S30" s="908"/>
      <c r="T30" s="908"/>
      <c r="U30" s="908"/>
      <c r="V30" s="908"/>
      <c r="W30" s="908"/>
      <c r="X30" s="908"/>
    </row>
    <row r="31" spans="1:24">
      <c r="A31" s="920" t="s">
        <v>177</v>
      </c>
      <c r="B31" s="540" t="s">
        <v>298</v>
      </c>
      <c r="C31" s="519">
        <v>16.624129543359054</v>
      </c>
      <c r="D31" s="106">
        <v>16.624129543359054</v>
      </c>
      <c r="E31" s="106">
        <v>21.8</v>
      </c>
      <c r="F31" s="106">
        <v>20.399999999999999</v>
      </c>
      <c r="G31" s="106">
        <v>21.067559296362511</v>
      </c>
      <c r="H31" s="106">
        <v>21.8</v>
      </c>
      <c r="I31" s="106">
        <v>22.1</v>
      </c>
      <c r="J31" s="109">
        <v>22.388134854315496</v>
      </c>
      <c r="K31" s="109">
        <v>22.542495164670679</v>
      </c>
      <c r="L31" s="109">
        <v>23.936807649687815</v>
      </c>
      <c r="M31" s="109">
        <v>25.667410742349794</v>
      </c>
      <c r="N31" s="109">
        <v>25.767236989288495</v>
      </c>
      <c r="O31" s="109">
        <v>26.238331199079486</v>
      </c>
      <c r="P31" s="109">
        <v>25.327447604808256</v>
      </c>
      <c r="Q31" s="168">
        <v>37.947034154908252</v>
      </c>
      <c r="R31" s="24"/>
    </row>
    <row r="32" spans="1:24">
      <c r="A32" s="920"/>
      <c r="B32" s="540" t="s">
        <v>299</v>
      </c>
      <c r="C32" s="519">
        <v>16.299322245391291</v>
      </c>
      <c r="D32" s="106">
        <v>16.299322245391291</v>
      </c>
      <c r="E32" s="106">
        <v>20.6</v>
      </c>
      <c r="F32" s="106">
        <v>21.4</v>
      </c>
      <c r="G32" s="106">
        <v>21.668794200554913</v>
      </c>
      <c r="H32" s="106">
        <v>22</v>
      </c>
      <c r="I32" s="106">
        <v>21.9</v>
      </c>
      <c r="J32" s="109">
        <v>21.237056911574438</v>
      </c>
      <c r="K32" s="109">
        <v>21.521883281011817</v>
      </c>
      <c r="L32" s="109">
        <v>22.965257156431882</v>
      </c>
      <c r="M32" s="109">
        <v>24.536883431303387</v>
      </c>
      <c r="N32" s="109">
        <v>24.337741408442838</v>
      </c>
      <c r="O32" s="109">
        <v>24.559540599620771</v>
      </c>
      <c r="P32" s="109">
        <v>22.893145349291689</v>
      </c>
      <c r="Q32" s="168">
        <v>38.536242334624902</v>
      </c>
      <c r="R32" s="24"/>
    </row>
    <row r="33" spans="1:20">
      <c r="A33" s="920"/>
      <c r="B33" s="536" t="s">
        <v>71</v>
      </c>
      <c r="C33" s="519">
        <v>16.465135002796632</v>
      </c>
      <c r="D33" s="106">
        <v>16.465135002796632</v>
      </c>
      <c r="E33" s="106">
        <v>21.183424466029926</v>
      </c>
      <c r="F33" s="106">
        <v>20.9</v>
      </c>
      <c r="G33" s="106">
        <v>21.368034992269415</v>
      </c>
      <c r="H33" s="106">
        <v>21.9</v>
      </c>
      <c r="I33" s="106">
        <v>22</v>
      </c>
      <c r="J33" s="109">
        <v>21.811574710804489</v>
      </c>
      <c r="K33" s="109">
        <v>22.031878435690725</v>
      </c>
      <c r="L33" s="109">
        <v>23.451052308700973</v>
      </c>
      <c r="M33" s="109">
        <v>25.099516269587557</v>
      </c>
      <c r="N33" s="109">
        <v>25.04787954301591</v>
      </c>
      <c r="O33" s="109">
        <v>25.39463426643006</v>
      </c>
      <c r="P33" s="109">
        <v>24.109658382041609</v>
      </c>
      <c r="Q33" s="168">
        <v>38.240927140156877</v>
      </c>
      <c r="R33" s="24"/>
    </row>
    <row r="34" spans="1:20">
      <c r="A34" s="920" t="s">
        <v>178</v>
      </c>
      <c r="B34" s="540" t="s">
        <v>298</v>
      </c>
      <c r="C34" s="519"/>
      <c r="D34" s="106"/>
      <c r="E34" s="106"/>
      <c r="F34" s="106">
        <v>59.506230000000002</v>
      </c>
      <c r="G34" s="106"/>
      <c r="H34" s="106"/>
      <c r="I34" s="106"/>
      <c r="J34" s="106"/>
      <c r="K34" s="106"/>
      <c r="L34" s="106"/>
      <c r="M34" s="106"/>
      <c r="N34" s="106"/>
      <c r="O34" s="106"/>
      <c r="P34" s="106"/>
      <c r="Q34" s="173"/>
      <c r="R34" s="24"/>
    </row>
    <row r="35" spans="1:20">
      <c r="A35" s="920"/>
      <c r="B35" s="540" t="s">
        <v>299</v>
      </c>
      <c r="C35" s="519"/>
      <c r="D35" s="106"/>
      <c r="E35" s="106"/>
      <c r="F35" s="106">
        <v>48.249180000000003</v>
      </c>
      <c r="G35" s="106"/>
      <c r="H35" s="106"/>
      <c r="I35" s="106"/>
      <c r="J35" s="106"/>
      <c r="K35" s="106"/>
      <c r="L35" s="106"/>
      <c r="M35" s="106"/>
      <c r="N35" s="106"/>
      <c r="O35" s="106"/>
      <c r="P35" s="106"/>
      <c r="Q35" s="173"/>
      <c r="R35" s="24"/>
    </row>
    <row r="36" spans="1:20">
      <c r="A36" s="920"/>
      <c r="B36" s="536" t="s">
        <v>71</v>
      </c>
      <c r="C36" s="519">
        <v>55.7</v>
      </c>
      <c r="D36" s="106">
        <v>57.1</v>
      </c>
      <c r="E36" s="106"/>
      <c r="F36" s="106">
        <v>53.877940000000002</v>
      </c>
      <c r="G36" s="106"/>
      <c r="H36" s="106"/>
      <c r="I36" s="106"/>
      <c r="J36" s="106"/>
      <c r="K36" s="106"/>
      <c r="L36" s="106"/>
      <c r="M36" s="106"/>
      <c r="N36" s="106"/>
      <c r="O36" s="106"/>
      <c r="P36" s="106"/>
      <c r="Q36" s="173"/>
      <c r="R36" s="24"/>
      <c r="S36" s="24"/>
      <c r="T36" s="24"/>
    </row>
    <row r="37" spans="1:20">
      <c r="A37" s="920" t="s">
        <v>179</v>
      </c>
      <c r="B37" s="540" t="s">
        <v>298</v>
      </c>
      <c r="C37" s="519"/>
      <c r="D37" s="106"/>
      <c r="E37" s="106"/>
      <c r="F37" s="106"/>
      <c r="G37" s="106">
        <v>100</v>
      </c>
      <c r="H37" s="106">
        <v>100</v>
      </c>
      <c r="I37" s="106">
        <v>84.796379999999999</v>
      </c>
      <c r="J37" s="106">
        <v>84.448949999999996</v>
      </c>
      <c r="K37" s="106">
        <v>82.590280000000007</v>
      </c>
      <c r="L37" s="106"/>
      <c r="M37" s="106"/>
      <c r="N37" s="106"/>
      <c r="O37" s="106"/>
      <c r="P37" s="106"/>
      <c r="Q37" s="173"/>
      <c r="R37" s="24"/>
      <c r="S37" s="24"/>
      <c r="T37" s="24"/>
    </row>
    <row r="38" spans="1:20">
      <c r="A38" s="920"/>
      <c r="B38" s="540" t="s">
        <v>299</v>
      </c>
      <c r="C38" s="519"/>
      <c r="D38" s="106"/>
      <c r="E38" s="106"/>
      <c r="F38" s="106"/>
      <c r="G38" s="106">
        <v>100</v>
      </c>
      <c r="H38" s="106">
        <v>98</v>
      </c>
      <c r="I38" s="106">
        <v>76.665940000000006</v>
      </c>
      <c r="J38" s="106">
        <v>75.027050000000003</v>
      </c>
      <c r="K38" s="106">
        <v>77.632710000000003</v>
      </c>
      <c r="L38" s="106"/>
      <c r="M38" s="106"/>
      <c r="N38" s="106"/>
      <c r="O38" s="106"/>
      <c r="P38" s="106"/>
      <c r="Q38" s="173"/>
      <c r="R38" s="24"/>
      <c r="S38" s="24"/>
      <c r="T38" s="24"/>
    </row>
    <row r="39" spans="1:20">
      <c r="A39" s="920"/>
      <c r="B39" s="536" t="s">
        <v>71</v>
      </c>
      <c r="C39" s="519">
        <v>99</v>
      </c>
      <c r="D39" s="106">
        <v>98.4</v>
      </c>
      <c r="E39" s="106">
        <v>98.3</v>
      </c>
      <c r="F39" s="106">
        <v>99.4</v>
      </c>
      <c r="G39" s="106">
        <v>97</v>
      </c>
      <c r="H39" s="106">
        <v>99</v>
      </c>
      <c r="I39" s="106">
        <v>80.646950000000004</v>
      </c>
      <c r="J39" s="106">
        <v>79.642309999999995</v>
      </c>
      <c r="K39" s="106">
        <v>80.061149999999998</v>
      </c>
      <c r="L39" s="106"/>
      <c r="M39" s="106"/>
      <c r="N39" s="106"/>
      <c r="O39" s="106"/>
      <c r="P39" s="106"/>
      <c r="Q39" s="173"/>
      <c r="R39" s="24"/>
      <c r="S39" s="24"/>
      <c r="T39" s="24"/>
    </row>
    <row r="40" spans="1:20">
      <c r="A40" s="920" t="s">
        <v>180</v>
      </c>
      <c r="B40" s="540" t="s">
        <v>298</v>
      </c>
      <c r="C40" s="519">
        <v>87.67</v>
      </c>
      <c r="D40" s="106">
        <v>89.54</v>
      </c>
      <c r="E40" s="106">
        <v>89.83</v>
      </c>
      <c r="F40" s="106">
        <v>89.63</v>
      </c>
      <c r="G40" s="106">
        <v>90.2</v>
      </c>
      <c r="H40" s="106">
        <v>89.9</v>
      </c>
      <c r="I40" s="106">
        <v>89.6</v>
      </c>
      <c r="J40" s="106">
        <v>78.522720000000007</v>
      </c>
      <c r="K40" s="106"/>
      <c r="L40" s="106"/>
      <c r="M40" s="106"/>
      <c r="N40" s="106"/>
      <c r="O40" s="106"/>
      <c r="P40" s="106"/>
      <c r="Q40" s="173"/>
      <c r="R40" s="24"/>
      <c r="S40" s="24"/>
      <c r="T40" s="24"/>
    </row>
    <row r="41" spans="1:20">
      <c r="A41" s="920"/>
      <c r="B41" s="540" t="s">
        <v>299</v>
      </c>
      <c r="C41" s="519">
        <v>89.78</v>
      </c>
      <c r="D41" s="106">
        <v>90.62</v>
      </c>
      <c r="E41" s="106">
        <v>91.14</v>
      </c>
      <c r="F41" s="106">
        <v>91.01</v>
      </c>
      <c r="G41" s="106">
        <v>91.28</v>
      </c>
      <c r="H41" s="106">
        <v>90.4</v>
      </c>
      <c r="I41" s="106">
        <v>89.6</v>
      </c>
      <c r="J41" s="106"/>
      <c r="K41" s="106"/>
      <c r="L41" s="106"/>
      <c r="M41" s="106"/>
      <c r="N41" s="106"/>
      <c r="O41" s="106"/>
      <c r="P41" s="106"/>
      <c r="Q41" s="173"/>
      <c r="R41" s="24"/>
      <c r="S41" s="24"/>
      <c r="T41" s="24"/>
    </row>
    <row r="42" spans="1:20">
      <c r="A42" s="920"/>
      <c r="B42" s="536" t="s">
        <v>71</v>
      </c>
      <c r="C42" s="519">
        <v>88.73</v>
      </c>
      <c r="D42" s="106">
        <v>90.08</v>
      </c>
      <c r="E42" s="106">
        <v>90.49</v>
      </c>
      <c r="F42" s="106">
        <v>90.32</v>
      </c>
      <c r="G42" s="106">
        <v>90.74</v>
      </c>
      <c r="H42" s="106">
        <v>90.2</v>
      </c>
      <c r="I42" s="106">
        <v>89.6</v>
      </c>
      <c r="J42" s="106">
        <v>71.926609999999997</v>
      </c>
      <c r="K42" s="106"/>
      <c r="L42" s="106"/>
      <c r="M42" s="106"/>
      <c r="N42" s="106"/>
      <c r="O42" s="106"/>
      <c r="P42" s="106"/>
      <c r="Q42" s="173"/>
      <c r="R42" s="24"/>
      <c r="S42" s="24"/>
      <c r="T42" s="24"/>
    </row>
    <row r="43" spans="1:20" ht="15" customHeight="1">
      <c r="A43" s="928" t="s">
        <v>344</v>
      </c>
      <c r="B43" s="686" t="s">
        <v>298</v>
      </c>
      <c r="C43" s="538">
        <v>27.545578315283315</v>
      </c>
      <c r="D43" s="109">
        <v>29.641819609246049</v>
      </c>
      <c r="E43" s="109">
        <v>32.981298242490183</v>
      </c>
      <c r="F43" s="109">
        <v>32.981298242490183</v>
      </c>
      <c r="G43" s="109">
        <v>29.8</v>
      </c>
      <c r="H43" s="109">
        <v>32.200000000000003</v>
      </c>
      <c r="I43" s="109">
        <v>26.8</v>
      </c>
      <c r="J43" s="109">
        <v>34.6</v>
      </c>
      <c r="K43" s="109">
        <v>36.6</v>
      </c>
      <c r="L43" s="109">
        <v>37.299999999999997</v>
      </c>
      <c r="M43" s="109">
        <v>38.9</v>
      </c>
      <c r="N43" s="109">
        <v>39.799999999999997</v>
      </c>
      <c r="O43" s="109">
        <v>41.2</v>
      </c>
      <c r="P43" s="102">
        <v>42.8</v>
      </c>
      <c r="Q43" s="173"/>
      <c r="R43" s="24"/>
      <c r="S43" s="24"/>
      <c r="T43" s="24"/>
    </row>
    <row r="44" spans="1:20">
      <c r="A44" s="928"/>
      <c r="B44" s="686" t="s">
        <v>299</v>
      </c>
      <c r="C44" s="538">
        <v>32.152206848459173</v>
      </c>
      <c r="D44" s="109">
        <v>34.463131161662304</v>
      </c>
      <c r="E44" s="109">
        <v>35.63353281759354</v>
      </c>
      <c r="F44" s="109">
        <v>35.63353281759354</v>
      </c>
      <c r="G44" s="109">
        <v>30.4</v>
      </c>
      <c r="H44" s="109">
        <v>31.5</v>
      </c>
      <c r="I44" s="109">
        <v>28.1</v>
      </c>
      <c r="J44" s="109">
        <v>32</v>
      </c>
      <c r="K44" s="109">
        <v>32.6</v>
      </c>
      <c r="L44" s="109">
        <v>32.200000000000003</v>
      </c>
      <c r="M44" s="109">
        <v>33.200000000000003</v>
      </c>
      <c r="N44" s="109">
        <v>34.200000000000003</v>
      </c>
      <c r="O44" s="109">
        <v>35.299999999999997</v>
      </c>
      <c r="P44" s="109">
        <v>50.5</v>
      </c>
      <c r="Q44" s="173"/>
      <c r="R44" s="24"/>
      <c r="S44" s="24"/>
      <c r="T44" s="24"/>
    </row>
    <row r="45" spans="1:20">
      <c r="A45" s="928"/>
      <c r="B45" s="687" t="s">
        <v>71</v>
      </c>
      <c r="C45" s="538">
        <v>29.862713132140684</v>
      </c>
      <c r="D45" s="109">
        <v>32.066940015756998</v>
      </c>
      <c r="E45" s="109">
        <v>34.31537259258404</v>
      </c>
      <c r="F45" s="109">
        <v>34.31537259258404</v>
      </c>
      <c r="G45" s="109">
        <v>30.1</v>
      </c>
      <c r="H45" s="109">
        <v>31.8</v>
      </c>
      <c r="I45" s="109">
        <v>27.5</v>
      </c>
      <c r="J45" s="109">
        <v>33.299999999999997</v>
      </c>
      <c r="K45" s="109">
        <v>34.6</v>
      </c>
      <c r="L45" s="109">
        <v>34.799999999999997</v>
      </c>
      <c r="M45" s="109">
        <v>36</v>
      </c>
      <c r="N45" s="109">
        <v>37</v>
      </c>
      <c r="O45" s="109">
        <v>38.299999999999997</v>
      </c>
      <c r="P45" s="109">
        <v>46.6</v>
      </c>
      <c r="Q45" s="173"/>
      <c r="R45" s="24"/>
      <c r="S45" s="24"/>
      <c r="T45" s="24"/>
    </row>
    <row r="46" spans="1:20">
      <c r="A46" s="920" t="s">
        <v>182</v>
      </c>
      <c r="B46" s="540" t="s">
        <v>298</v>
      </c>
      <c r="C46" s="519"/>
      <c r="D46" s="106"/>
      <c r="E46" s="106">
        <v>24.9</v>
      </c>
      <c r="F46" s="106">
        <v>25</v>
      </c>
      <c r="G46" s="106">
        <v>25</v>
      </c>
      <c r="H46" s="106">
        <v>25.7</v>
      </c>
      <c r="I46" s="106"/>
      <c r="J46" s="106"/>
      <c r="K46" s="106"/>
      <c r="L46" s="106"/>
      <c r="M46" s="106"/>
      <c r="N46" s="106"/>
      <c r="O46" s="106"/>
      <c r="P46" s="106"/>
      <c r="Q46" s="173"/>
      <c r="R46" s="24"/>
      <c r="S46" s="24"/>
      <c r="T46" s="24"/>
    </row>
    <row r="47" spans="1:20">
      <c r="A47" s="920"/>
      <c r="B47" s="540" t="s">
        <v>299</v>
      </c>
      <c r="C47" s="519"/>
      <c r="D47" s="106"/>
      <c r="E47" s="106">
        <v>32.6</v>
      </c>
      <c r="F47" s="106">
        <v>31.1</v>
      </c>
      <c r="G47" s="106">
        <v>30.9</v>
      </c>
      <c r="H47" s="106">
        <v>30.5</v>
      </c>
      <c r="I47" s="106"/>
      <c r="J47" s="106"/>
      <c r="K47" s="106"/>
      <c r="L47" s="106"/>
      <c r="M47" s="106"/>
      <c r="N47" s="106"/>
      <c r="O47" s="106"/>
      <c r="P47" s="106"/>
      <c r="Q47" s="173"/>
      <c r="R47" s="24"/>
      <c r="S47" s="24"/>
      <c r="T47" s="24"/>
    </row>
    <row r="48" spans="1:20">
      <c r="A48" s="920"/>
      <c r="B48" s="536" t="s">
        <v>71</v>
      </c>
      <c r="C48" s="519">
        <v>29.5</v>
      </c>
      <c r="D48" s="106">
        <v>24.8</v>
      </c>
      <c r="E48" s="106">
        <v>28.7</v>
      </c>
      <c r="F48" s="106">
        <v>28</v>
      </c>
      <c r="G48" s="106">
        <v>27.9</v>
      </c>
      <c r="H48" s="106">
        <v>28.1</v>
      </c>
      <c r="I48" s="106"/>
      <c r="J48" s="106"/>
      <c r="K48" s="106"/>
      <c r="L48" s="106"/>
      <c r="M48" s="106"/>
      <c r="N48" s="106"/>
      <c r="O48" s="106"/>
      <c r="P48" s="106"/>
      <c r="Q48" s="173"/>
      <c r="R48" s="24"/>
      <c r="S48" s="24"/>
    </row>
    <row r="49" spans="1:23">
      <c r="A49" s="920" t="s">
        <v>183</v>
      </c>
      <c r="B49" s="540" t="s">
        <v>298</v>
      </c>
      <c r="C49" s="519"/>
      <c r="D49" s="106"/>
      <c r="E49" s="106">
        <v>50</v>
      </c>
      <c r="F49" s="106">
        <v>50.9</v>
      </c>
      <c r="G49" s="106">
        <v>50</v>
      </c>
      <c r="H49" s="109">
        <v>51.1</v>
      </c>
      <c r="I49" s="109">
        <v>52.3</v>
      </c>
      <c r="J49" s="109">
        <v>53.2</v>
      </c>
      <c r="K49" s="109">
        <v>53.5</v>
      </c>
      <c r="L49" s="109">
        <v>61.45</v>
      </c>
      <c r="M49" s="109">
        <v>54.61</v>
      </c>
      <c r="N49" s="109">
        <v>52.78</v>
      </c>
      <c r="O49" s="109">
        <v>61.24</v>
      </c>
      <c r="P49" s="109">
        <v>59.71</v>
      </c>
      <c r="Q49" s="168">
        <v>56.9</v>
      </c>
      <c r="R49" s="24"/>
      <c r="S49" s="24"/>
    </row>
    <row r="50" spans="1:23">
      <c r="A50" s="920"/>
      <c r="B50" s="540" t="s">
        <v>299</v>
      </c>
      <c r="C50" s="519"/>
      <c r="D50" s="106"/>
      <c r="E50" s="106">
        <v>50</v>
      </c>
      <c r="F50" s="106">
        <v>52.1</v>
      </c>
      <c r="G50" s="106">
        <v>49.2</v>
      </c>
      <c r="H50" s="109">
        <v>50.4</v>
      </c>
      <c r="I50" s="109">
        <v>52.4</v>
      </c>
      <c r="J50" s="109">
        <v>52.4</v>
      </c>
      <c r="K50" s="109">
        <v>52.7</v>
      </c>
      <c r="L50" s="109">
        <v>54.73</v>
      </c>
      <c r="M50" s="109">
        <v>50.12</v>
      </c>
      <c r="N50" s="109">
        <v>48.32</v>
      </c>
      <c r="O50" s="109">
        <v>55.44</v>
      </c>
      <c r="P50" s="109">
        <v>53.61</v>
      </c>
      <c r="Q50" s="168">
        <v>51.2</v>
      </c>
      <c r="R50" s="24"/>
      <c r="S50" s="24"/>
    </row>
    <row r="51" spans="1:23" ht="15" thickBot="1">
      <c r="A51" s="921"/>
      <c r="B51" s="537" t="s">
        <v>71</v>
      </c>
      <c r="C51" s="520"/>
      <c r="D51" s="175"/>
      <c r="E51" s="175">
        <v>50</v>
      </c>
      <c r="F51" s="175">
        <v>51.5</v>
      </c>
      <c r="G51" s="175">
        <v>49.6</v>
      </c>
      <c r="H51" s="169">
        <v>50.1</v>
      </c>
      <c r="I51" s="169">
        <v>52.5</v>
      </c>
      <c r="J51" s="169">
        <v>52.8</v>
      </c>
      <c r="K51" s="169">
        <v>53.1</v>
      </c>
      <c r="L51" s="169">
        <v>58.08</v>
      </c>
      <c r="M51" s="169">
        <v>52.36</v>
      </c>
      <c r="N51" s="169">
        <v>50.56</v>
      </c>
      <c r="O51" s="169">
        <v>58.33</v>
      </c>
      <c r="P51" s="169">
        <v>56.66</v>
      </c>
      <c r="Q51" s="170">
        <v>54</v>
      </c>
      <c r="R51" s="24"/>
      <c r="S51" s="24"/>
    </row>
    <row r="52" spans="1:23">
      <c r="B52" s="24"/>
      <c r="C52" s="24"/>
      <c r="D52" s="24"/>
      <c r="E52" s="24"/>
      <c r="F52" s="24"/>
      <c r="G52" s="24"/>
      <c r="H52" s="24"/>
      <c r="I52" s="24"/>
      <c r="J52" s="24"/>
      <c r="L52" s="24"/>
      <c r="M52" s="24"/>
      <c r="N52" s="24"/>
      <c r="O52" s="24"/>
      <c r="P52" s="24"/>
      <c r="Q52" s="24"/>
      <c r="R52" s="24"/>
      <c r="S52" s="24"/>
    </row>
    <row r="53" spans="1:23" ht="15" customHeight="1">
      <c r="B53" s="11"/>
      <c r="C53" s="24"/>
      <c r="D53" s="24"/>
      <c r="E53" s="24"/>
      <c r="F53" s="24"/>
      <c r="G53" s="24"/>
      <c r="H53" s="24"/>
      <c r="I53" s="24"/>
      <c r="J53" s="24"/>
      <c r="L53" s="24"/>
      <c r="M53" s="24"/>
      <c r="N53" s="24"/>
      <c r="O53" s="24"/>
      <c r="P53" s="24"/>
      <c r="Q53" s="24"/>
      <c r="R53" s="24"/>
      <c r="S53" s="24"/>
    </row>
    <row r="54" spans="1:23">
      <c r="B54" s="24"/>
      <c r="C54" s="24"/>
      <c r="D54" s="24"/>
      <c r="E54" s="24"/>
      <c r="F54" s="24"/>
      <c r="G54" s="24"/>
      <c r="H54" s="24"/>
      <c r="I54" s="24"/>
      <c r="J54" s="24"/>
      <c r="K54" s="73"/>
      <c r="L54" s="24"/>
      <c r="M54" s="24"/>
      <c r="N54" s="24"/>
      <c r="O54" s="24"/>
      <c r="P54" s="24"/>
      <c r="Q54" s="24"/>
      <c r="R54" s="24"/>
      <c r="S54" s="24"/>
    </row>
    <row r="55" spans="1:23" ht="15" customHeight="1">
      <c r="C55" s="24"/>
      <c r="D55" s="24"/>
      <c r="E55" s="24"/>
      <c r="F55" s="24"/>
      <c r="G55" s="24"/>
      <c r="H55" s="24"/>
      <c r="I55" s="24"/>
      <c r="J55" s="78"/>
      <c r="K55" s="73"/>
      <c r="L55" s="24"/>
      <c r="M55" s="24"/>
      <c r="N55" s="24"/>
      <c r="O55" s="24"/>
      <c r="P55" s="24"/>
      <c r="Q55" s="24"/>
      <c r="R55" s="24"/>
      <c r="S55" s="24"/>
      <c r="T55" s="24"/>
      <c r="U55" s="24"/>
      <c r="V55" s="24"/>
      <c r="W55" s="24"/>
    </row>
    <row r="56" spans="1:23" ht="15" customHeight="1">
      <c r="C56" s="24"/>
      <c r="D56" s="24"/>
      <c r="E56" s="24"/>
      <c r="F56" s="24"/>
      <c r="G56" s="24"/>
      <c r="H56" s="24"/>
      <c r="I56" s="24"/>
      <c r="J56" s="78"/>
      <c r="K56" s="73"/>
      <c r="L56" s="24"/>
      <c r="M56" s="24"/>
      <c r="N56" s="24"/>
      <c r="O56" s="24"/>
      <c r="P56" s="24"/>
      <c r="Q56" s="24"/>
      <c r="R56" s="24"/>
      <c r="S56" s="24"/>
      <c r="T56" s="24"/>
      <c r="U56" s="24"/>
      <c r="V56" s="24"/>
      <c r="W56" s="24"/>
    </row>
    <row r="57" spans="1:23" ht="15" customHeight="1">
      <c r="C57" s="24"/>
      <c r="D57" s="24"/>
      <c r="E57" s="24"/>
      <c r="F57" s="24"/>
      <c r="G57" s="24"/>
      <c r="H57" s="24"/>
      <c r="I57" s="24"/>
      <c r="J57" s="78"/>
      <c r="K57" s="73"/>
      <c r="L57" s="24"/>
      <c r="M57" s="24"/>
      <c r="N57" s="24"/>
      <c r="O57" s="24"/>
      <c r="P57" s="24"/>
      <c r="Q57" s="24"/>
      <c r="R57" s="24"/>
      <c r="S57" s="24"/>
      <c r="T57" s="24"/>
      <c r="U57" s="24"/>
      <c r="V57" s="24"/>
      <c r="W57" s="24"/>
    </row>
    <row r="58" spans="1:23" ht="15" customHeight="1">
      <c r="B58" s="11"/>
      <c r="C58" s="24"/>
      <c r="D58" s="24"/>
      <c r="E58" s="24"/>
      <c r="F58" s="24"/>
      <c r="G58" s="24"/>
      <c r="H58" s="24"/>
      <c r="I58" s="24"/>
      <c r="J58" s="24"/>
      <c r="L58" s="24"/>
      <c r="M58" s="24"/>
      <c r="N58" s="24"/>
      <c r="O58" s="24"/>
      <c r="P58" s="24"/>
      <c r="Q58" s="24"/>
      <c r="R58" s="24"/>
      <c r="S58" s="24"/>
      <c r="T58" s="24"/>
      <c r="U58" s="24"/>
      <c r="V58" s="24"/>
      <c r="W58" s="24"/>
    </row>
    <row r="59" spans="1:23" ht="15" customHeight="1">
      <c r="C59" s="24"/>
      <c r="D59" s="24"/>
      <c r="E59" s="24"/>
      <c r="F59" s="24"/>
      <c r="G59" s="24"/>
      <c r="H59" s="24"/>
      <c r="I59" s="24"/>
      <c r="J59" s="78"/>
      <c r="K59" s="73"/>
      <c r="L59" s="24"/>
      <c r="M59" s="24"/>
      <c r="N59" s="24"/>
      <c r="O59" s="24"/>
      <c r="P59" s="24"/>
      <c r="Q59" s="24"/>
      <c r="R59" s="24"/>
      <c r="S59" s="24"/>
      <c r="T59" s="24"/>
      <c r="U59" s="24"/>
      <c r="V59" s="24"/>
      <c r="W59" s="24"/>
    </row>
    <row r="60" spans="1:23" ht="15" customHeight="1">
      <c r="C60" s="24"/>
      <c r="D60" s="24"/>
      <c r="E60" s="24"/>
      <c r="F60" s="24"/>
      <c r="G60" s="24"/>
      <c r="H60" s="24"/>
      <c r="I60" s="24"/>
      <c r="J60" s="78"/>
      <c r="K60" s="73"/>
      <c r="L60" s="24"/>
      <c r="M60" s="24"/>
      <c r="N60" s="24"/>
      <c r="O60" s="24"/>
      <c r="P60" s="24"/>
      <c r="Q60" s="24"/>
      <c r="R60" s="24"/>
      <c r="S60" s="24"/>
      <c r="T60" s="24"/>
      <c r="U60" s="24"/>
      <c r="V60" s="24"/>
      <c r="W60" s="24"/>
    </row>
    <row r="61" spans="1:23" ht="15" customHeight="1">
      <c r="C61" s="24"/>
      <c r="D61" s="24"/>
      <c r="E61" s="24"/>
      <c r="F61" s="24"/>
      <c r="G61" s="24"/>
      <c r="H61" s="24"/>
      <c r="I61" s="24"/>
      <c r="J61" s="78"/>
      <c r="K61" s="73"/>
      <c r="L61" s="24"/>
      <c r="M61" s="24"/>
      <c r="N61" s="24"/>
      <c r="O61" s="24"/>
      <c r="P61" s="24"/>
      <c r="Q61" s="24"/>
      <c r="R61" s="24"/>
      <c r="S61" s="24"/>
      <c r="T61" s="24"/>
      <c r="U61" s="24"/>
      <c r="V61" s="24"/>
      <c r="W61" s="24"/>
    </row>
    <row r="62" spans="1:23" ht="15" customHeight="1">
      <c r="B62" s="11"/>
      <c r="C62" s="24"/>
      <c r="D62" s="24"/>
      <c r="E62" s="24"/>
      <c r="F62" s="24"/>
      <c r="G62" s="24"/>
      <c r="H62" s="24"/>
      <c r="I62" s="24"/>
      <c r="J62" s="24"/>
      <c r="L62" s="24"/>
      <c r="M62" s="24"/>
      <c r="N62" s="24"/>
      <c r="O62" s="24"/>
      <c r="P62" s="24"/>
      <c r="Q62" s="24"/>
      <c r="R62" s="24"/>
      <c r="S62" s="24"/>
      <c r="T62" s="24"/>
      <c r="U62" s="24"/>
      <c r="V62" s="24"/>
      <c r="W62" s="24"/>
    </row>
    <row r="63" spans="1:23" ht="15" customHeight="1">
      <c r="B63" s="24"/>
      <c r="C63" s="28"/>
      <c r="D63" s="28"/>
      <c r="E63" s="28"/>
      <c r="F63" s="28"/>
      <c r="G63" s="28"/>
      <c r="H63" s="28"/>
      <c r="I63" s="28"/>
      <c r="J63" s="43"/>
      <c r="L63" s="24"/>
      <c r="M63" s="24"/>
      <c r="N63" s="24"/>
      <c r="O63" s="24"/>
      <c r="P63" s="24"/>
      <c r="Q63" s="24"/>
      <c r="R63" s="24"/>
      <c r="S63" s="24"/>
    </row>
    <row r="64" spans="1:23" ht="15" customHeight="1">
      <c r="B64" s="24"/>
      <c r="C64" s="28"/>
      <c r="D64" s="28"/>
      <c r="E64" s="28"/>
      <c r="F64" s="28"/>
      <c r="G64" s="28"/>
      <c r="H64" s="28"/>
      <c r="I64" s="28"/>
      <c r="J64" s="43"/>
      <c r="L64" s="24"/>
      <c r="M64" s="24"/>
      <c r="N64" s="24"/>
      <c r="O64" s="24"/>
      <c r="P64" s="24"/>
      <c r="Q64" s="24"/>
      <c r="R64" s="24"/>
      <c r="S64" s="24"/>
    </row>
    <row r="65" spans="1:19">
      <c r="B65" s="24"/>
      <c r="C65" s="28"/>
      <c r="D65" s="28"/>
      <c r="E65" s="28"/>
      <c r="F65" s="28"/>
      <c r="G65" s="28"/>
      <c r="H65" s="28"/>
      <c r="I65" s="28"/>
      <c r="J65" s="43"/>
      <c r="L65" s="24"/>
      <c r="M65" s="24"/>
      <c r="N65" s="24"/>
      <c r="O65" s="24"/>
      <c r="P65" s="24"/>
      <c r="Q65" s="24"/>
      <c r="R65" s="24"/>
      <c r="S65" s="24"/>
    </row>
    <row r="66" spans="1:19">
      <c r="B66" s="24"/>
      <c r="C66" s="28"/>
      <c r="D66" s="28"/>
      <c r="E66" s="28"/>
      <c r="F66" s="28"/>
      <c r="G66" s="28"/>
      <c r="H66" s="28"/>
      <c r="I66" s="28"/>
      <c r="J66" s="43"/>
      <c r="L66" s="24"/>
      <c r="M66" s="24"/>
      <c r="N66" s="24"/>
      <c r="O66" s="24"/>
      <c r="P66" s="24"/>
      <c r="Q66" s="24"/>
      <c r="R66" s="24"/>
      <c r="S66" s="24"/>
    </row>
    <row r="67" spans="1:19">
      <c r="B67" s="24"/>
      <c r="C67" s="24"/>
      <c r="D67" s="24"/>
      <c r="E67" s="24"/>
      <c r="F67" s="24"/>
      <c r="G67" s="24"/>
      <c r="H67" s="24"/>
      <c r="I67" s="24"/>
      <c r="J67" s="24"/>
      <c r="L67" s="24"/>
      <c r="M67" s="24"/>
      <c r="N67" s="24"/>
      <c r="O67" s="24"/>
      <c r="P67" s="24"/>
      <c r="Q67" s="24"/>
      <c r="R67" s="24"/>
      <c r="S67" s="24"/>
    </row>
    <row r="68" spans="1:19">
      <c r="A68" s="24"/>
      <c r="B68" s="24"/>
      <c r="C68" s="24"/>
      <c r="D68" s="24"/>
      <c r="E68" s="24"/>
      <c r="F68" s="24"/>
      <c r="G68" s="24"/>
      <c r="H68" s="24"/>
      <c r="I68" s="24"/>
      <c r="J68" s="24"/>
      <c r="K68" s="24"/>
      <c r="L68" s="24"/>
      <c r="M68" s="24"/>
      <c r="N68" s="24"/>
      <c r="O68" s="24"/>
      <c r="P68" s="24"/>
      <c r="Q68" s="24"/>
      <c r="R68" s="24"/>
      <c r="S68" s="24"/>
    </row>
    <row r="69" spans="1:19">
      <c r="A69" s="24"/>
      <c r="B69" s="24"/>
      <c r="C69" s="24"/>
      <c r="D69" s="24"/>
      <c r="E69" s="24"/>
      <c r="F69" s="24"/>
      <c r="G69" s="24"/>
      <c r="H69" s="24"/>
      <c r="I69" s="24"/>
      <c r="J69" s="24"/>
      <c r="K69" s="24"/>
      <c r="L69" s="24"/>
      <c r="M69" s="24"/>
      <c r="N69" s="24"/>
      <c r="O69" s="24"/>
      <c r="P69" s="24"/>
      <c r="Q69" s="24"/>
      <c r="R69" s="24"/>
      <c r="S69" s="24"/>
    </row>
    <row r="70" spans="1:19">
      <c r="A70" s="24"/>
      <c r="B70" s="24"/>
      <c r="C70" s="24"/>
      <c r="D70" s="24"/>
      <c r="E70" s="24"/>
      <c r="F70" s="24"/>
      <c r="G70" s="24"/>
      <c r="H70" s="24"/>
      <c r="I70" s="24"/>
      <c r="J70" s="24"/>
      <c r="K70" s="24"/>
      <c r="L70" s="24"/>
      <c r="M70" s="24"/>
      <c r="N70" s="24"/>
      <c r="O70" s="24"/>
      <c r="P70" s="24"/>
      <c r="Q70" s="24"/>
      <c r="R70" s="24"/>
      <c r="S70" s="24"/>
    </row>
  </sheetData>
  <mergeCells count="21">
    <mergeCell ref="A46:A48"/>
    <mergeCell ref="A49:A51"/>
    <mergeCell ref="A28:A30"/>
    <mergeCell ref="A31:A33"/>
    <mergeCell ref="A34:A36"/>
    <mergeCell ref="A37:A39"/>
    <mergeCell ref="A40:A42"/>
    <mergeCell ref="A43:A45"/>
    <mergeCell ref="A16:A18"/>
    <mergeCell ref="S16:W20"/>
    <mergeCell ref="A19:A21"/>
    <mergeCell ref="S21:W25"/>
    <mergeCell ref="A22:A24"/>
    <mergeCell ref="A25:A27"/>
    <mergeCell ref="S27:X30"/>
    <mergeCell ref="A4:A6"/>
    <mergeCell ref="A7:A9"/>
    <mergeCell ref="S8:W12"/>
    <mergeCell ref="A10:A12"/>
    <mergeCell ref="A13:A15"/>
    <mergeCell ref="S13:W15"/>
  </mergeCells>
  <hyperlinks>
    <hyperlink ref="X3" location="'TC1'!A1" display="Back to Content Page" xr:uid="{8C25FF5F-9495-45E9-9642-5622C9038589}"/>
  </hyperlinks>
  <pageMargins left="0.7" right="0.7" top="0.75" bottom="0.75" header="0.3" footer="0.3"/>
  <pageSetup paperSize="9" scale="64" orientation="landscape" r:id="rId1"/>
  <headerFoot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X70"/>
  <sheetViews>
    <sheetView workbookViewId="0">
      <pane xSplit="2" ySplit="3" topLeftCell="L4" activePane="bottomRight" state="frozen"/>
      <selection pane="topRight" activeCell="C1" sqref="C1"/>
      <selection pane="bottomLeft" activeCell="A4" sqref="A4"/>
      <selection pane="bottomRight" activeCell="X3" sqref="X3"/>
    </sheetView>
  </sheetViews>
  <sheetFormatPr defaultColWidth="9.21875" defaultRowHeight="14.4"/>
  <cols>
    <col min="1" max="1" width="33.77734375" customWidth="1"/>
    <col min="2" max="2" width="9" customWidth="1"/>
    <col min="3" max="17" width="9.77734375" customWidth="1"/>
    <col min="18" max="18" width="4.21875" customWidth="1"/>
  </cols>
  <sheetData>
    <row r="1" spans="1:24">
      <c r="A1" s="16" t="s">
        <v>345</v>
      </c>
      <c r="B1" s="24"/>
      <c r="C1" s="24"/>
      <c r="D1" s="24"/>
      <c r="E1" s="24"/>
      <c r="F1" s="24"/>
      <c r="G1" s="24"/>
      <c r="H1" s="24"/>
      <c r="I1" s="24"/>
      <c r="J1" s="24"/>
      <c r="R1" s="32"/>
      <c r="S1" s="32"/>
      <c r="T1" s="49"/>
      <c r="U1" s="49"/>
      <c r="V1" s="49"/>
      <c r="W1" s="49"/>
    </row>
    <row r="2" spans="1:24" ht="15" thickBot="1">
      <c r="A2" s="24"/>
      <c r="B2" s="24"/>
      <c r="C2" s="24"/>
      <c r="D2" s="24"/>
      <c r="E2" s="24"/>
      <c r="F2" s="24"/>
      <c r="G2" s="24"/>
      <c r="H2" s="24"/>
      <c r="I2" s="24"/>
      <c r="J2" s="24"/>
      <c r="R2" s="32"/>
      <c r="S2" s="32"/>
      <c r="T2" s="49"/>
      <c r="U2" s="49"/>
      <c r="V2" s="49"/>
      <c r="W2" s="49"/>
    </row>
    <row r="3" spans="1:24">
      <c r="A3" s="214" t="s">
        <v>187</v>
      </c>
      <c r="B3" s="685" t="s">
        <v>297</v>
      </c>
      <c r="C3" s="465">
        <v>2010</v>
      </c>
      <c r="D3" s="195">
        <v>2011</v>
      </c>
      <c r="E3" s="195">
        <v>2012</v>
      </c>
      <c r="F3" s="195">
        <v>2013</v>
      </c>
      <c r="G3" s="195">
        <v>2014</v>
      </c>
      <c r="H3" s="195">
        <v>2015</v>
      </c>
      <c r="I3" s="196">
        <v>2016</v>
      </c>
      <c r="J3" s="196">
        <v>2017</v>
      </c>
      <c r="K3" s="196">
        <v>2018</v>
      </c>
      <c r="L3" s="196">
        <v>2019</v>
      </c>
      <c r="M3" s="196">
        <v>2020</v>
      </c>
      <c r="N3" s="196">
        <v>2021</v>
      </c>
      <c r="O3" s="196">
        <v>2022</v>
      </c>
      <c r="P3" s="196">
        <v>2023</v>
      </c>
      <c r="Q3" s="197">
        <v>2024</v>
      </c>
      <c r="R3" s="24"/>
      <c r="S3" s="24"/>
      <c r="X3" s="856" t="s">
        <v>166</v>
      </c>
    </row>
    <row r="4" spans="1:24">
      <c r="A4" s="920" t="s">
        <v>167</v>
      </c>
      <c r="B4" s="540" t="s">
        <v>298</v>
      </c>
      <c r="C4" s="544">
        <v>71.5</v>
      </c>
      <c r="D4" s="102"/>
      <c r="E4" s="102"/>
      <c r="F4" s="102"/>
      <c r="G4" s="102"/>
      <c r="H4" s="102"/>
      <c r="I4" s="102"/>
      <c r="J4" s="102"/>
      <c r="K4" s="102"/>
      <c r="L4" s="102"/>
      <c r="M4" s="102"/>
      <c r="N4" s="102"/>
      <c r="O4" s="102"/>
      <c r="P4" s="102">
        <v>76.7</v>
      </c>
      <c r="Q4" s="173"/>
      <c r="R4" s="24"/>
      <c r="S4" s="24"/>
    </row>
    <row r="5" spans="1:24">
      <c r="A5" s="920"/>
      <c r="B5" s="540" t="s">
        <v>299</v>
      </c>
      <c r="C5" s="544">
        <v>93</v>
      </c>
      <c r="D5" s="102"/>
      <c r="E5" s="102"/>
      <c r="F5" s="102"/>
      <c r="G5" s="102"/>
      <c r="H5" s="102"/>
      <c r="I5" s="102"/>
      <c r="J5" s="102"/>
      <c r="K5" s="102"/>
      <c r="L5" s="102"/>
      <c r="M5" s="102"/>
      <c r="N5" s="102"/>
      <c r="O5" s="102"/>
      <c r="P5" s="102">
        <v>79.400000000000006</v>
      </c>
      <c r="Q5" s="173"/>
      <c r="R5" s="24"/>
      <c r="X5" s="48"/>
    </row>
    <row r="6" spans="1:24">
      <c r="A6" s="920"/>
      <c r="B6" s="536" t="s">
        <v>71</v>
      </c>
      <c r="C6" s="544">
        <v>82.2</v>
      </c>
      <c r="D6" s="102"/>
      <c r="E6" s="102"/>
      <c r="F6" s="102"/>
      <c r="G6" s="102"/>
      <c r="H6" s="102"/>
      <c r="I6" s="102"/>
      <c r="J6" s="102"/>
      <c r="K6" s="102"/>
      <c r="L6" s="102"/>
      <c r="M6" s="102"/>
      <c r="N6" s="102"/>
      <c r="O6" s="102"/>
      <c r="P6" s="102">
        <v>78.099999999999994</v>
      </c>
      <c r="Q6" s="173"/>
      <c r="R6" s="24"/>
      <c r="S6" s="24"/>
    </row>
    <row r="7" spans="1:24">
      <c r="A7" s="920" t="s">
        <v>168</v>
      </c>
      <c r="B7" s="540" t="s">
        <v>298</v>
      </c>
      <c r="C7" s="544"/>
      <c r="D7" s="102"/>
      <c r="E7" s="102">
        <v>94</v>
      </c>
      <c r="F7" s="102">
        <v>93.4</v>
      </c>
      <c r="G7" s="102">
        <v>83.6</v>
      </c>
      <c r="H7" s="102"/>
      <c r="I7" s="102"/>
      <c r="J7" s="102"/>
      <c r="K7" s="102"/>
      <c r="L7" s="102"/>
      <c r="M7" s="102"/>
      <c r="N7" s="102"/>
      <c r="O7" s="102">
        <v>91.2</v>
      </c>
      <c r="P7" s="102"/>
      <c r="Q7" s="191"/>
      <c r="R7" s="24"/>
      <c r="S7" s="136" t="s">
        <v>338</v>
      </c>
    </row>
    <row r="8" spans="1:24" ht="14.55" customHeight="1">
      <c r="A8" s="920"/>
      <c r="B8" s="540" t="s">
        <v>299</v>
      </c>
      <c r="C8" s="544"/>
      <c r="D8" s="102"/>
      <c r="E8" s="102">
        <v>90.7</v>
      </c>
      <c r="F8" s="102">
        <v>91.3</v>
      </c>
      <c r="G8" s="102">
        <v>90.5</v>
      </c>
      <c r="H8" s="102"/>
      <c r="I8" s="102"/>
      <c r="J8" s="102"/>
      <c r="K8" s="102"/>
      <c r="L8" s="102"/>
      <c r="M8" s="102"/>
      <c r="N8" s="102"/>
      <c r="O8" s="102">
        <v>90.5</v>
      </c>
      <c r="P8" s="102"/>
      <c r="Q8" s="191"/>
      <c r="R8" s="24"/>
      <c r="S8" s="874" t="s">
        <v>346</v>
      </c>
      <c r="T8" s="874"/>
      <c r="U8" s="874"/>
      <c r="V8" s="874"/>
      <c r="W8" s="874"/>
    </row>
    <row r="9" spans="1:24" ht="15" customHeight="1">
      <c r="A9" s="920"/>
      <c r="B9" s="536" t="s">
        <v>71</v>
      </c>
      <c r="C9" s="544"/>
      <c r="D9" s="102"/>
      <c r="E9" s="102">
        <v>92.3</v>
      </c>
      <c r="F9" s="102">
        <v>92.3</v>
      </c>
      <c r="G9" s="102">
        <v>87.1</v>
      </c>
      <c r="H9" s="102"/>
      <c r="I9" s="102"/>
      <c r="J9" s="102"/>
      <c r="K9" s="102"/>
      <c r="L9" s="102"/>
      <c r="M9" s="102"/>
      <c r="N9" s="102"/>
      <c r="O9" s="102">
        <v>90.8</v>
      </c>
      <c r="P9" s="102"/>
      <c r="Q9" s="191"/>
      <c r="R9" s="24"/>
      <c r="S9" s="874"/>
      <c r="T9" s="874"/>
      <c r="U9" s="874"/>
      <c r="V9" s="874"/>
      <c r="W9" s="874"/>
    </row>
    <row r="10" spans="1:24">
      <c r="A10" s="920" t="s">
        <v>188</v>
      </c>
      <c r="B10" s="540" t="s">
        <v>298</v>
      </c>
      <c r="C10" s="544"/>
      <c r="D10" s="102"/>
      <c r="E10" s="102"/>
      <c r="F10" s="102">
        <v>73.099999999999994</v>
      </c>
      <c r="G10" s="102">
        <v>74.099999999999994</v>
      </c>
      <c r="H10" s="102"/>
      <c r="I10" s="102"/>
      <c r="J10" s="102">
        <v>74.599999999999994</v>
      </c>
      <c r="K10" s="102">
        <v>87.4</v>
      </c>
      <c r="L10" s="102"/>
      <c r="M10" s="102"/>
      <c r="N10" s="102">
        <v>61.3</v>
      </c>
      <c r="O10" s="102">
        <v>67.8</v>
      </c>
      <c r="P10" s="102"/>
      <c r="Q10" s="191">
        <v>74.8</v>
      </c>
      <c r="R10" s="24"/>
      <c r="S10" s="138"/>
      <c r="T10" s="138"/>
      <c r="U10" s="138"/>
      <c r="V10" s="138"/>
      <c r="W10" s="138"/>
    </row>
    <row r="11" spans="1:24">
      <c r="A11" s="920"/>
      <c r="B11" s="540" t="s">
        <v>299</v>
      </c>
      <c r="C11" s="544"/>
      <c r="D11" s="102"/>
      <c r="E11" s="102"/>
      <c r="F11" s="102">
        <v>71.900000000000006</v>
      </c>
      <c r="G11" s="102">
        <v>70.8</v>
      </c>
      <c r="H11" s="102"/>
      <c r="I11" s="102"/>
      <c r="J11" s="102">
        <v>70.7</v>
      </c>
      <c r="K11" s="102">
        <v>82.3</v>
      </c>
      <c r="L11" s="102"/>
      <c r="M11" s="102"/>
      <c r="N11" s="102">
        <v>57.9</v>
      </c>
      <c r="O11" s="102">
        <v>66.599999999999994</v>
      </c>
      <c r="P11" s="102"/>
      <c r="Q11" s="191">
        <v>68.8</v>
      </c>
      <c r="R11" s="24"/>
      <c r="S11" s="138"/>
      <c r="T11" s="138"/>
      <c r="U11" s="138"/>
      <c r="V11" s="138"/>
      <c r="W11" s="138"/>
    </row>
    <row r="12" spans="1:24">
      <c r="A12" s="920"/>
      <c r="B12" s="536" t="s">
        <v>71</v>
      </c>
      <c r="C12" s="544"/>
      <c r="D12" s="102"/>
      <c r="E12" s="102"/>
      <c r="F12" s="102">
        <v>72.5</v>
      </c>
      <c r="G12" s="102">
        <v>72.400000000000006</v>
      </c>
      <c r="H12" s="102"/>
      <c r="I12" s="102"/>
      <c r="J12" s="102">
        <v>72.599999999999994</v>
      </c>
      <c r="K12" s="102">
        <v>84.7</v>
      </c>
      <c r="L12" s="102"/>
      <c r="M12" s="102"/>
      <c r="N12" s="102">
        <v>59.6</v>
      </c>
      <c r="O12" s="102">
        <v>67.2</v>
      </c>
      <c r="P12" s="102"/>
      <c r="Q12" s="191">
        <v>71.7</v>
      </c>
      <c r="R12" s="24"/>
      <c r="S12" s="138"/>
      <c r="T12" s="138"/>
      <c r="U12" s="138"/>
      <c r="V12" s="138"/>
      <c r="W12" s="138"/>
    </row>
    <row r="13" spans="1:24" ht="15" customHeight="1">
      <c r="A13" s="920" t="s">
        <v>189</v>
      </c>
      <c r="B13" s="540" t="s">
        <v>298</v>
      </c>
      <c r="C13" s="519"/>
      <c r="D13" s="106"/>
      <c r="E13" s="106"/>
      <c r="F13" s="106"/>
      <c r="G13" s="106"/>
      <c r="H13" s="106"/>
      <c r="I13" s="106"/>
      <c r="J13" s="106"/>
      <c r="K13" s="106"/>
      <c r="L13" s="106"/>
      <c r="M13" s="106"/>
      <c r="N13" s="106"/>
      <c r="O13" s="106"/>
      <c r="P13" s="106"/>
      <c r="Q13" s="173"/>
      <c r="R13" s="24"/>
      <c r="S13" s="138"/>
      <c r="T13" s="138"/>
      <c r="U13" s="138"/>
      <c r="V13" s="138"/>
      <c r="W13" s="138"/>
    </row>
    <row r="14" spans="1:24">
      <c r="A14" s="920"/>
      <c r="B14" s="540" t="s">
        <v>299</v>
      </c>
      <c r="C14" s="519"/>
      <c r="D14" s="106"/>
      <c r="E14" s="106"/>
      <c r="F14" s="106"/>
      <c r="G14" s="106"/>
      <c r="H14" s="106"/>
      <c r="I14" s="106"/>
      <c r="J14" s="106"/>
      <c r="K14" s="106"/>
      <c r="L14" s="106"/>
      <c r="M14" s="106"/>
      <c r="N14" s="106"/>
      <c r="O14" s="106"/>
      <c r="P14" s="106"/>
      <c r="Q14" s="173"/>
      <c r="R14" s="24"/>
      <c r="S14" s="138"/>
      <c r="T14" s="138"/>
      <c r="U14" s="138"/>
      <c r="V14" s="138"/>
      <c r="W14" s="138"/>
    </row>
    <row r="15" spans="1:24">
      <c r="A15" s="920"/>
      <c r="B15" s="536" t="s">
        <v>71</v>
      </c>
      <c r="C15" s="519"/>
      <c r="D15" s="106"/>
      <c r="E15" s="106"/>
      <c r="F15" s="106"/>
      <c r="G15" s="106"/>
      <c r="H15" s="106"/>
      <c r="I15" s="106"/>
      <c r="J15" s="106"/>
      <c r="K15" s="106"/>
      <c r="L15" s="106"/>
      <c r="M15" s="106"/>
      <c r="N15" s="106"/>
      <c r="O15" s="106"/>
      <c r="P15" s="106"/>
      <c r="Q15" s="173"/>
      <c r="R15" s="24"/>
      <c r="S15" s="138"/>
      <c r="T15" s="138"/>
      <c r="U15" s="138"/>
      <c r="V15" s="138"/>
      <c r="W15" s="138"/>
    </row>
    <row r="16" spans="1:24" ht="15" customHeight="1">
      <c r="A16" s="920" t="s">
        <v>172</v>
      </c>
      <c r="B16" s="540" t="s">
        <v>298</v>
      </c>
      <c r="C16" s="544">
        <v>86.7</v>
      </c>
      <c r="D16" s="102">
        <v>89.2</v>
      </c>
      <c r="E16" s="102">
        <v>93</v>
      </c>
      <c r="F16" s="102">
        <v>96.4</v>
      </c>
      <c r="G16" s="102">
        <v>95.5</v>
      </c>
      <c r="H16" s="102">
        <v>97.2</v>
      </c>
      <c r="I16" s="102">
        <v>80.2</v>
      </c>
      <c r="J16" s="102">
        <v>95</v>
      </c>
      <c r="K16" s="102"/>
      <c r="L16" s="102">
        <v>98.2</v>
      </c>
      <c r="M16" s="102"/>
      <c r="N16" s="102"/>
      <c r="O16" s="102">
        <v>91.5</v>
      </c>
      <c r="P16" s="102"/>
      <c r="Q16" s="191"/>
      <c r="R16" s="24"/>
      <c r="S16" s="138"/>
      <c r="T16" s="138"/>
      <c r="U16" s="138"/>
      <c r="V16" s="138"/>
      <c r="W16" s="138"/>
    </row>
    <row r="17" spans="1:23" ht="15" customHeight="1">
      <c r="A17" s="920"/>
      <c r="B17" s="540" t="s">
        <v>299</v>
      </c>
      <c r="C17" s="544">
        <v>91</v>
      </c>
      <c r="D17" s="102">
        <v>96.5</v>
      </c>
      <c r="E17" s="102">
        <v>96.8</v>
      </c>
      <c r="F17" s="102">
        <v>98.5</v>
      </c>
      <c r="G17" s="102">
        <v>94.6</v>
      </c>
      <c r="H17" s="102">
        <v>95.5</v>
      </c>
      <c r="I17" s="102">
        <v>99.8</v>
      </c>
      <c r="J17" s="102">
        <v>94.7</v>
      </c>
      <c r="K17" s="102"/>
      <c r="L17" s="102">
        <v>98.6</v>
      </c>
      <c r="M17" s="102"/>
      <c r="N17" s="102"/>
      <c r="O17" s="102">
        <v>94</v>
      </c>
      <c r="P17" s="102"/>
      <c r="Q17" s="191"/>
      <c r="R17" s="24"/>
      <c r="S17" s="138"/>
      <c r="T17" s="138"/>
      <c r="U17" s="138"/>
      <c r="V17" s="138"/>
      <c r="W17" s="138"/>
    </row>
    <row r="18" spans="1:23">
      <c r="A18" s="920"/>
      <c r="B18" s="536" t="s">
        <v>71</v>
      </c>
      <c r="C18" s="544">
        <v>88.8</v>
      </c>
      <c r="D18" s="102">
        <v>92.8</v>
      </c>
      <c r="E18" s="102">
        <v>94.9</v>
      </c>
      <c r="F18" s="102">
        <v>97.4</v>
      </c>
      <c r="G18" s="102">
        <v>95.1</v>
      </c>
      <c r="H18" s="102">
        <v>96.3</v>
      </c>
      <c r="I18" s="102">
        <v>90.1</v>
      </c>
      <c r="J18" s="102">
        <v>94.8</v>
      </c>
      <c r="K18" s="102"/>
      <c r="L18" s="102">
        <v>98.4</v>
      </c>
      <c r="M18" s="102"/>
      <c r="N18" s="102"/>
      <c r="O18" s="102">
        <v>92.7</v>
      </c>
      <c r="P18" s="102"/>
      <c r="Q18" s="191"/>
      <c r="R18" s="24"/>
      <c r="S18" s="138"/>
      <c r="T18" s="138"/>
      <c r="U18" s="138"/>
      <c r="V18" s="138"/>
      <c r="W18" s="138"/>
    </row>
    <row r="19" spans="1:23">
      <c r="A19" s="920" t="s">
        <v>173</v>
      </c>
      <c r="B19" s="540" t="s">
        <v>298</v>
      </c>
      <c r="C19" s="544">
        <v>92.8</v>
      </c>
      <c r="D19" s="102">
        <v>92.4</v>
      </c>
      <c r="E19" s="102">
        <v>90.6</v>
      </c>
      <c r="F19" s="102">
        <v>91.7</v>
      </c>
      <c r="G19" s="102">
        <v>90.6</v>
      </c>
      <c r="H19" s="102">
        <v>87.5</v>
      </c>
      <c r="I19" s="102">
        <v>83.6</v>
      </c>
      <c r="J19" s="102">
        <v>85</v>
      </c>
      <c r="K19" s="102">
        <v>81.599999999999994</v>
      </c>
      <c r="L19" s="102">
        <v>80.900000000000006</v>
      </c>
      <c r="M19" s="102">
        <v>78.099999999999994</v>
      </c>
      <c r="N19" s="102">
        <v>75.599999999999994</v>
      </c>
      <c r="O19" s="102">
        <v>73.3</v>
      </c>
      <c r="P19" s="102">
        <v>72</v>
      </c>
      <c r="Q19" s="191">
        <v>71.3</v>
      </c>
      <c r="R19" s="24"/>
      <c r="S19" s="138"/>
      <c r="T19" s="138"/>
      <c r="U19" s="138"/>
      <c r="V19" s="138"/>
      <c r="W19" s="138"/>
    </row>
    <row r="20" spans="1:23">
      <c r="A20" s="920"/>
      <c r="B20" s="540" t="s">
        <v>299</v>
      </c>
      <c r="C20" s="544">
        <v>84</v>
      </c>
      <c r="D20" s="102">
        <v>83</v>
      </c>
      <c r="E20" s="102">
        <v>82.5</v>
      </c>
      <c r="F20" s="102">
        <v>82.7</v>
      </c>
      <c r="G20" s="102">
        <v>82</v>
      </c>
      <c r="H20" s="102">
        <v>79.900000000000006</v>
      </c>
      <c r="I20" s="102">
        <v>75.599999999999994</v>
      </c>
      <c r="J20" s="102">
        <v>77.400000000000006</v>
      </c>
      <c r="K20" s="102">
        <v>75.400000000000006</v>
      </c>
      <c r="L20" s="102">
        <v>73.7</v>
      </c>
      <c r="M20" s="102">
        <v>70.599999999999994</v>
      </c>
      <c r="N20" s="102">
        <v>67.8</v>
      </c>
      <c r="O20" s="102">
        <v>66</v>
      </c>
      <c r="P20" s="102">
        <v>64</v>
      </c>
      <c r="Q20" s="191">
        <v>64.099999999999994</v>
      </c>
      <c r="R20" s="24"/>
      <c r="S20" s="138"/>
      <c r="T20" s="138"/>
      <c r="U20" s="138"/>
      <c r="V20" s="138"/>
      <c r="W20" s="138"/>
    </row>
    <row r="21" spans="1:23">
      <c r="A21" s="920"/>
      <c r="B21" s="536" t="s">
        <v>71</v>
      </c>
      <c r="C21" s="544">
        <v>88.4</v>
      </c>
      <c r="D21" s="102">
        <v>87.7</v>
      </c>
      <c r="E21" s="102">
        <v>86.6</v>
      </c>
      <c r="F21" s="102">
        <v>87.2</v>
      </c>
      <c r="G21" s="102">
        <v>86.3</v>
      </c>
      <c r="H21" s="102">
        <v>83.7</v>
      </c>
      <c r="I21" s="102">
        <v>79.599999999999994</v>
      </c>
      <c r="J21" s="102">
        <v>81.2</v>
      </c>
      <c r="K21" s="102">
        <v>78.5</v>
      </c>
      <c r="L21" s="102">
        <v>77.3</v>
      </c>
      <c r="M21" s="102">
        <v>74.3</v>
      </c>
      <c r="N21" s="102">
        <v>71.7</v>
      </c>
      <c r="O21" s="102">
        <v>69.7</v>
      </c>
      <c r="P21" s="102">
        <v>68</v>
      </c>
      <c r="Q21" s="191">
        <v>67.7</v>
      </c>
      <c r="R21" s="24"/>
      <c r="S21" s="138"/>
      <c r="T21" s="138"/>
      <c r="U21" s="138"/>
      <c r="V21" s="138"/>
      <c r="W21" s="138"/>
    </row>
    <row r="22" spans="1:23">
      <c r="A22" s="920" t="s">
        <v>174</v>
      </c>
      <c r="B22" s="540" t="s">
        <v>298</v>
      </c>
      <c r="C22" s="544">
        <v>68.599999999999994</v>
      </c>
      <c r="D22" s="102">
        <v>70</v>
      </c>
      <c r="E22" s="102">
        <v>72.2</v>
      </c>
      <c r="F22" s="102">
        <v>82</v>
      </c>
      <c r="G22" s="102">
        <v>71.599999999999994</v>
      </c>
      <c r="H22" s="102">
        <v>72.400000000000006</v>
      </c>
      <c r="I22" s="102">
        <v>72.599999999999994</v>
      </c>
      <c r="J22" s="102">
        <v>73.2</v>
      </c>
      <c r="K22" s="102">
        <v>72</v>
      </c>
      <c r="L22" s="102">
        <v>67.599999999999994</v>
      </c>
      <c r="M22" s="102">
        <v>66.599999999999994</v>
      </c>
      <c r="N22" s="102">
        <v>69</v>
      </c>
      <c r="O22" s="102">
        <v>63.6</v>
      </c>
      <c r="P22" s="102">
        <v>62.1</v>
      </c>
      <c r="Q22" s="191">
        <v>62.9</v>
      </c>
      <c r="R22" s="24"/>
      <c r="S22" s="138"/>
      <c r="T22" s="138"/>
      <c r="U22" s="138"/>
      <c r="V22" s="138"/>
      <c r="W22" s="138"/>
    </row>
    <row r="23" spans="1:23">
      <c r="A23" s="920"/>
      <c r="B23" s="540" t="s">
        <v>299</v>
      </c>
      <c r="C23" s="544">
        <v>70.599999999999994</v>
      </c>
      <c r="D23" s="102">
        <v>71.5</v>
      </c>
      <c r="E23" s="102">
        <v>73.099999999999994</v>
      </c>
      <c r="F23" s="102">
        <v>81.5</v>
      </c>
      <c r="G23" s="102">
        <v>71.099999999999994</v>
      </c>
      <c r="H23" s="102">
        <v>71.599999999999994</v>
      </c>
      <c r="I23" s="102">
        <v>71.3</v>
      </c>
      <c r="J23" s="102">
        <v>71.900000000000006</v>
      </c>
      <c r="K23" s="102">
        <v>70.099999999999994</v>
      </c>
      <c r="L23" s="102">
        <v>65.099999999999994</v>
      </c>
      <c r="M23" s="102">
        <v>63.7</v>
      </c>
      <c r="N23" s="102">
        <v>65.3</v>
      </c>
      <c r="O23" s="102">
        <v>62</v>
      </c>
      <c r="P23" s="102">
        <v>59.6</v>
      </c>
      <c r="Q23" s="191">
        <v>59.6</v>
      </c>
      <c r="R23" s="24"/>
      <c r="S23" s="138"/>
      <c r="T23" s="138"/>
      <c r="U23" s="138"/>
      <c r="V23" s="138"/>
      <c r="W23" s="138"/>
    </row>
    <row r="24" spans="1:23">
      <c r="A24" s="920"/>
      <c r="B24" s="536" t="s">
        <v>71</v>
      </c>
      <c r="C24" s="544">
        <v>69.599999999999994</v>
      </c>
      <c r="D24" s="102">
        <v>70.8</v>
      </c>
      <c r="E24" s="102">
        <v>72.7</v>
      </c>
      <c r="F24" s="102">
        <v>81.7</v>
      </c>
      <c r="G24" s="102">
        <v>71.3</v>
      </c>
      <c r="H24" s="102">
        <v>72</v>
      </c>
      <c r="I24" s="102">
        <v>71.900000000000006</v>
      </c>
      <c r="J24" s="102">
        <v>72.5</v>
      </c>
      <c r="K24" s="102">
        <v>71.099999999999994</v>
      </c>
      <c r="L24" s="102">
        <v>66.3</v>
      </c>
      <c r="M24" s="102">
        <v>65.2</v>
      </c>
      <c r="N24" s="102">
        <v>67.099999999999994</v>
      </c>
      <c r="O24" s="102">
        <v>62.8</v>
      </c>
      <c r="P24" s="102">
        <v>60.8</v>
      </c>
      <c r="Q24" s="191">
        <v>61.2</v>
      </c>
      <c r="R24" s="24"/>
      <c r="S24" s="138"/>
      <c r="T24" s="138"/>
      <c r="U24" s="138"/>
      <c r="V24" s="138"/>
      <c r="W24" s="138"/>
    </row>
    <row r="25" spans="1:23">
      <c r="A25" s="920" t="s">
        <v>175</v>
      </c>
      <c r="B25" s="540" t="s">
        <v>298</v>
      </c>
      <c r="C25" s="544">
        <v>77.400000000000006</v>
      </c>
      <c r="D25" s="102">
        <v>79.400000000000006</v>
      </c>
      <c r="E25" s="102">
        <v>78.400000000000006</v>
      </c>
      <c r="F25" s="102">
        <v>79.8</v>
      </c>
      <c r="G25" s="102">
        <v>81.900000000000006</v>
      </c>
      <c r="H25" s="102">
        <v>82</v>
      </c>
      <c r="I25" s="102">
        <v>75.900000000000006</v>
      </c>
      <c r="J25" s="102">
        <v>83</v>
      </c>
      <c r="K25" s="102">
        <v>82.2</v>
      </c>
      <c r="L25" s="102">
        <v>77.2</v>
      </c>
      <c r="M25" s="102">
        <v>83.2</v>
      </c>
      <c r="N25" s="102">
        <v>70.3</v>
      </c>
      <c r="O25" s="102">
        <v>71.7</v>
      </c>
      <c r="P25" s="102">
        <v>75.099999999999994</v>
      </c>
      <c r="Q25" s="191">
        <v>77</v>
      </c>
      <c r="R25" s="24"/>
      <c r="S25" s="138"/>
      <c r="T25" s="138"/>
      <c r="U25" s="138"/>
      <c r="V25" s="138"/>
      <c r="W25" s="138"/>
    </row>
    <row r="26" spans="1:23">
      <c r="A26" s="920"/>
      <c r="B26" s="540" t="s">
        <v>299</v>
      </c>
      <c r="C26" s="544">
        <v>80.8</v>
      </c>
      <c r="D26" s="102">
        <v>82.1</v>
      </c>
      <c r="E26" s="102">
        <v>81.900000000000006</v>
      </c>
      <c r="F26" s="102">
        <v>82.5</v>
      </c>
      <c r="G26" s="102">
        <v>84.3</v>
      </c>
      <c r="H26" s="102">
        <v>84.8</v>
      </c>
      <c r="I26" s="102">
        <v>78.5</v>
      </c>
      <c r="J26" s="102">
        <v>82.5</v>
      </c>
      <c r="K26" s="102">
        <v>76</v>
      </c>
      <c r="L26" s="102">
        <v>77.8</v>
      </c>
      <c r="M26" s="102">
        <v>80.7</v>
      </c>
      <c r="N26" s="102">
        <v>67</v>
      </c>
      <c r="O26" s="102">
        <v>67.599999999999994</v>
      </c>
      <c r="P26" s="102">
        <v>67</v>
      </c>
      <c r="Q26" s="191">
        <v>72.3</v>
      </c>
      <c r="R26" s="24"/>
      <c r="S26" s="142"/>
    </row>
    <row r="27" spans="1:23">
      <c r="A27" s="920"/>
      <c r="B27" s="536" t="s">
        <v>71</v>
      </c>
      <c r="C27" s="544">
        <v>79.099999999999994</v>
      </c>
      <c r="D27" s="102">
        <v>80.8</v>
      </c>
      <c r="E27" s="102">
        <v>80.099999999999994</v>
      </c>
      <c r="F27" s="102">
        <v>81.099999999999994</v>
      </c>
      <c r="G27" s="102">
        <v>83.1</v>
      </c>
      <c r="H27" s="102">
        <v>83.4</v>
      </c>
      <c r="I27" s="102">
        <v>77.2</v>
      </c>
      <c r="J27" s="102">
        <v>82.7</v>
      </c>
      <c r="K27" s="102">
        <v>79.099999999999994</v>
      </c>
      <c r="L27" s="102">
        <v>77.5</v>
      </c>
      <c r="M27" s="102">
        <v>82</v>
      </c>
      <c r="N27" s="102">
        <v>68.599999999999994</v>
      </c>
      <c r="O27" s="102">
        <v>69.7</v>
      </c>
      <c r="P27" s="102">
        <v>71.099999999999994</v>
      </c>
      <c r="Q27" s="191">
        <v>74.7</v>
      </c>
      <c r="R27" s="24"/>
      <c r="S27" s="24"/>
    </row>
    <row r="28" spans="1:23">
      <c r="A28" s="920" t="s">
        <v>176</v>
      </c>
      <c r="B28" s="540" t="s">
        <v>298</v>
      </c>
      <c r="C28" s="544">
        <v>91.3</v>
      </c>
      <c r="D28" s="102">
        <v>92.2</v>
      </c>
      <c r="E28" s="102"/>
      <c r="F28" s="102">
        <v>97.4</v>
      </c>
      <c r="G28" s="102">
        <v>89</v>
      </c>
      <c r="H28" s="102">
        <v>91.6</v>
      </c>
      <c r="I28" s="102">
        <v>91.7</v>
      </c>
      <c r="J28" s="102">
        <v>92.8</v>
      </c>
      <c r="K28" s="102">
        <v>91.1</v>
      </c>
      <c r="L28" s="102">
        <v>90.5</v>
      </c>
      <c r="M28" s="102">
        <v>92.2</v>
      </c>
      <c r="N28" s="102">
        <v>89.6</v>
      </c>
      <c r="O28" s="102"/>
      <c r="P28" s="102">
        <v>89.2</v>
      </c>
      <c r="Q28" s="191">
        <v>88.4</v>
      </c>
      <c r="R28" s="24"/>
    </row>
    <row r="29" spans="1:23">
      <c r="A29" s="920"/>
      <c r="B29" s="540" t="s">
        <v>299</v>
      </c>
      <c r="C29" s="544">
        <v>91</v>
      </c>
      <c r="D29" s="102">
        <v>91.7</v>
      </c>
      <c r="E29" s="102"/>
      <c r="F29" s="102">
        <v>95.2</v>
      </c>
      <c r="G29" s="102">
        <v>81.3</v>
      </c>
      <c r="H29" s="102">
        <v>90</v>
      </c>
      <c r="I29" s="102">
        <v>90.4</v>
      </c>
      <c r="J29" s="102">
        <v>89.9</v>
      </c>
      <c r="K29" s="102">
        <v>88.7</v>
      </c>
      <c r="L29" s="102">
        <v>88.4</v>
      </c>
      <c r="M29" s="102">
        <v>89.6</v>
      </c>
      <c r="N29" s="102">
        <v>84.1</v>
      </c>
      <c r="O29" s="102"/>
      <c r="P29" s="102">
        <v>90.1</v>
      </c>
      <c r="Q29" s="191">
        <v>85.7</v>
      </c>
      <c r="R29" s="24"/>
      <c r="S29" s="24"/>
    </row>
    <row r="30" spans="1:23">
      <c r="A30" s="920"/>
      <c r="B30" s="536" t="s">
        <v>71</v>
      </c>
      <c r="C30" s="544">
        <v>91.1</v>
      </c>
      <c r="D30" s="102">
        <v>91.9</v>
      </c>
      <c r="E30" s="102">
        <v>99.2</v>
      </c>
      <c r="F30" s="102">
        <v>96.3</v>
      </c>
      <c r="G30" s="102">
        <v>85</v>
      </c>
      <c r="H30" s="102">
        <v>90.8</v>
      </c>
      <c r="I30" s="102">
        <v>91</v>
      </c>
      <c r="J30" s="102">
        <v>91.3</v>
      </c>
      <c r="K30" s="102">
        <v>89.9</v>
      </c>
      <c r="L30" s="102">
        <v>89.5</v>
      </c>
      <c r="M30" s="102">
        <v>90.8</v>
      </c>
      <c r="N30" s="102">
        <v>86.8</v>
      </c>
      <c r="O30" s="102"/>
      <c r="P30" s="102">
        <v>89.6</v>
      </c>
      <c r="Q30" s="191">
        <v>87</v>
      </c>
      <c r="R30" s="24"/>
      <c r="S30" s="24"/>
    </row>
    <row r="31" spans="1:23">
      <c r="A31" s="920" t="s">
        <v>177</v>
      </c>
      <c r="B31" s="540" t="s">
        <v>298</v>
      </c>
      <c r="C31" s="544">
        <v>58.8</v>
      </c>
      <c r="D31" s="102">
        <v>57.1</v>
      </c>
      <c r="E31" s="102">
        <v>55.7</v>
      </c>
      <c r="F31" s="102">
        <v>56.3</v>
      </c>
      <c r="G31" s="102">
        <v>54.9</v>
      </c>
      <c r="H31" s="102">
        <v>54.9</v>
      </c>
      <c r="I31" s="102">
        <v>54.5</v>
      </c>
      <c r="J31" s="102">
        <v>56.2</v>
      </c>
      <c r="K31" s="102">
        <v>59.3</v>
      </c>
      <c r="L31" s="102">
        <v>61.5</v>
      </c>
      <c r="M31" s="102">
        <v>64.099999999999994</v>
      </c>
      <c r="N31" s="102"/>
      <c r="O31" s="102">
        <v>68</v>
      </c>
      <c r="P31" s="109"/>
      <c r="Q31" s="168"/>
      <c r="R31" s="24"/>
      <c r="S31" s="24"/>
    </row>
    <row r="32" spans="1:23">
      <c r="A32" s="920"/>
      <c r="B32" s="540" t="s">
        <v>299</v>
      </c>
      <c r="C32" s="544">
        <v>71.400000000000006</v>
      </c>
      <c r="D32" s="102">
        <v>68.5</v>
      </c>
      <c r="E32" s="102">
        <v>66.3</v>
      </c>
      <c r="F32" s="102">
        <v>66.3</v>
      </c>
      <c r="G32" s="102">
        <v>63.8</v>
      </c>
      <c r="H32" s="102">
        <v>62.7</v>
      </c>
      <c r="I32" s="102">
        <v>61.4</v>
      </c>
      <c r="J32" s="102">
        <v>62.6</v>
      </c>
      <c r="K32" s="102">
        <v>66.400000000000006</v>
      </c>
      <c r="L32" s="102">
        <v>68</v>
      </c>
      <c r="M32" s="102">
        <v>70.2</v>
      </c>
      <c r="N32" s="102"/>
      <c r="O32" s="102">
        <v>76</v>
      </c>
      <c r="P32" s="109"/>
      <c r="Q32" s="168"/>
      <c r="R32" s="24"/>
      <c r="S32" s="24"/>
    </row>
    <row r="33" spans="1:20">
      <c r="A33" s="920"/>
      <c r="B33" s="536" t="s">
        <v>71</v>
      </c>
      <c r="C33" s="544">
        <v>65</v>
      </c>
      <c r="D33" s="102">
        <v>62.8</v>
      </c>
      <c r="E33" s="102">
        <v>61</v>
      </c>
      <c r="F33" s="102">
        <v>61.3</v>
      </c>
      <c r="G33" s="102">
        <v>59.4</v>
      </c>
      <c r="H33" s="102">
        <v>58.8</v>
      </c>
      <c r="I33" s="102">
        <v>58</v>
      </c>
      <c r="J33" s="102">
        <v>59.4</v>
      </c>
      <c r="K33" s="102">
        <v>62.8</v>
      </c>
      <c r="L33" s="102">
        <v>64.7</v>
      </c>
      <c r="M33" s="102">
        <v>67.099999999999994</v>
      </c>
      <c r="N33" s="102"/>
      <c r="O33" s="102">
        <v>72</v>
      </c>
      <c r="P33" s="109"/>
      <c r="Q33" s="168"/>
      <c r="R33" s="24"/>
      <c r="S33" s="24"/>
    </row>
    <row r="34" spans="1:20">
      <c r="A34" s="920" t="s">
        <v>178</v>
      </c>
      <c r="B34" s="540" t="s">
        <v>298</v>
      </c>
      <c r="C34" s="544">
        <v>92.5</v>
      </c>
      <c r="D34" s="102">
        <v>93.9</v>
      </c>
      <c r="E34" s="102">
        <v>96.8</v>
      </c>
      <c r="F34" s="102">
        <v>97.7</v>
      </c>
      <c r="G34" s="102">
        <v>97.2</v>
      </c>
      <c r="H34" s="102">
        <v>95.6</v>
      </c>
      <c r="I34" s="102">
        <v>94.4</v>
      </c>
      <c r="J34" s="102">
        <v>95.6</v>
      </c>
      <c r="K34" s="102">
        <v>97.7</v>
      </c>
      <c r="L34" s="102"/>
      <c r="M34" s="102"/>
      <c r="N34" s="102"/>
      <c r="O34" s="102"/>
      <c r="P34" s="102"/>
      <c r="Q34" s="191"/>
      <c r="R34" s="24"/>
      <c r="S34" s="24"/>
      <c r="T34" s="24"/>
    </row>
    <row r="35" spans="1:20">
      <c r="A35" s="920"/>
      <c r="B35" s="540" t="s">
        <v>299</v>
      </c>
      <c r="C35" s="544">
        <v>89.8</v>
      </c>
      <c r="D35" s="102">
        <v>91.1</v>
      </c>
      <c r="E35" s="102">
        <v>94.8</v>
      </c>
      <c r="F35" s="102">
        <v>95.9</v>
      </c>
      <c r="G35" s="102">
        <v>95.7</v>
      </c>
      <c r="H35" s="102">
        <v>93.8</v>
      </c>
      <c r="I35" s="102">
        <v>92.7</v>
      </c>
      <c r="J35" s="102">
        <v>93</v>
      </c>
      <c r="K35" s="102">
        <v>94.5</v>
      </c>
      <c r="L35" s="102"/>
      <c r="M35" s="102"/>
      <c r="N35" s="102"/>
      <c r="O35" s="102"/>
      <c r="P35" s="102"/>
      <c r="Q35" s="191"/>
      <c r="R35" s="24"/>
      <c r="S35" s="24"/>
      <c r="T35" s="24"/>
    </row>
    <row r="36" spans="1:20">
      <c r="A36" s="920"/>
      <c r="B36" s="536" t="s">
        <v>71</v>
      </c>
      <c r="C36" s="544">
        <v>91.2</v>
      </c>
      <c r="D36" s="102">
        <v>92.5</v>
      </c>
      <c r="E36" s="102">
        <v>95.8</v>
      </c>
      <c r="F36" s="102">
        <v>96.8</v>
      </c>
      <c r="G36" s="102">
        <v>96.5</v>
      </c>
      <c r="H36" s="102">
        <v>94.7</v>
      </c>
      <c r="I36" s="102">
        <v>93.6</v>
      </c>
      <c r="J36" s="102">
        <v>94.3</v>
      </c>
      <c r="K36" s="102">
        <v>96.1</v>
      </c>
      <c r="L36" s="102">
        <v>97.9</v>
      </c>
      <c r="M36" s="102">
        <v>97.3</v>
      </c>
      <c r="N36" s="102">
        <v>97.2</v>
      </c>
      <c r="O36" s="102">
        <v>97.7</v>
      </c>
      <c r="P36" s="102">
        <v>98.2</v>
      </c>
      <c r="Q36" s="191">
        <v>98.7</v>
      </c>
      <c r="R36" s="24"/>
      <c r="S36" s="24"/>
      <c r="T36" s="24"/>
    </row>
    <row r="37" spans="1:20">
      <c r="A37" s="920" t="s">
        <v>179</v>
      </c>
      <c r="B37" s="540" t="s">
        <v>298</v>
      </c>
      <c r="C37" s="519"/>
      <c r="D37" s="106"/>
      <c r="E37" s="106"/>
      <c r="F37" s="106"/>
      <c r="G37" s="106"/>
      <c r="H37" s="106"/>
      <c r="I37" s="106"/>
      <c r="J37" s="106"/>
      <c r="K37" s="106"/>
      <c r="L37" s="106"/>
      <c r="M37" s="106"/>
      <c r="N37" s="106"/>
      <c r="O37" s="102">
        <v>95.9</v>
      </c>
      <c r="P37" s="102">
        <v>97.1</v>
      </c>
      <c r="Q37" s="191">
        <v>96.3</v>
      </c>
      <c r="R37" s="24"/>
      <c r="S37" s="24"/>
      <c r="T37" s="24"/>
    </row>
    <row r="38" spans="1:20">
      <c r="A38" s="920"/>
      <c r="B38" s="540" t="s">
        <v>299</v>
      </c>
      <c r="C38" s="519"/>
      <c r="D38" s="106"/>
      <c r="E38" s="106"/>
      <c r="F38" s="106"/>
      <c r="G38" s="106"/>
      <c r="H38" s="106"/>
      <c r="I38" s="106"/>
      <c r="J38" s="106"/>
      <c r="K38" s="106"/>
      <c r="L38" s="106"/>
      <c r="M38" s="106"/>
      <c r="N38" s="106"/>
      <c r="O38" s="102">
        <v>99.8</v>
      </c>
      <c r="P38" s="102">
        <v>99.4</v>
      </c>
      <c r="Q38" s="191">
        <v>95.9</v>
      </c>
      <c r="R38" s="24"/>
      <c r="S38" s="24"/>
      <c r="T38" s="24"/>
    </row>
    <row r="39" spans="1:20">
      <c r="A39" s="920"/>
      <c r="B39" s="536" t="s">
        <v>71</v>
      </c>
      <c r="C39" s="519"/>
      <c r="D39" s="106"/>
      <c r="E39" s="106"/>
      <c r="F39" s="106"/>
      <c r="G39" s="106"/>
      <c r="H39" s="106"/>
      <c r="I39" s="106"/>
      <c r="J39" s="106"/>
      <c r="K39" s="106"/>
      <c r="L39" s="106"/>
      <c r="M39" s="106"/>
      <c r="N39" s="106"/>
      <c r="O39" s="102">
        <v>97.8</v>
      </c>
      <c r="P39" s="102">
        <v>98.2</v>
      </c>
      <c r="Q39" s="191">
        <v>96.1</v>
      </c>
      <c r="R39" s="24"/>
      <c r="S39" s="24"/>
      <c r="T39" s="24"/>
    </row>
    <row r="40" spans="1:20">
      <c r="A40" s="920" t="s">
        <v>180</v>
      </c>
      <c r="B40" s="540" t="s">
        <v>298</v>
      </c>
      <c r="C40" s="544"/>
      <c r="D40" s="102"/>
      <c r="E40" s="102"/>
      <c r="F40" s="102"/>
      <c r="G40" s="102"/>
      <c r="H40" s="102"/>
      <c r="I40" s="102"/>
      <c r="J40" s="102">
        <v>81.2</v>
      </c>
      <c r="K40" s="102">
        <v>90.5</v>
      </c>
      <c r="L40" s="102">
        <v>93.1</v>
      </c>
      <c r="M40" s="102">
        <v>92</v>
      </c>
      <c r="N40" s="102">
        <v>88.2</v>
      </c>
      <c r="O40" s="102">
        <v>95.6</v>
      </c>
      <c r="P40" s="102">
        <v>91.2</v>
      </c>
      <c r="Q40" s="173"/>
      <c r="R40" s="24"/>
      <c r="S40" s="24"/>
      <c r="T40" s="24"/>
    </row>
    <row r="41" spans="1:20">
      <c r="A41" s="920"/>
      <c r="B41" s="540" t="s">
        <v>299</v>
      </c>
      <c r="C41" s="544"/>
      <c r="D41" s="102"/>
      <c r="E41" s="102"/>
      <c r="F41" s="102"/>
      <c r="G41" s="102"/>
      <c r="H41" s="102"/>
      <c r="I41" s="102"/>
      <c r="J41" s="102">
        <v>85.9</v>
      </c>
      <c r="K41" s="102">
        <v>86.9</v>
      </c>
      <c r="L41" s="102">
        <v>91.4</v>
      </c>
      <c r="M41" s="102">
        <v>89.7</v>
      </c>
      <c r="N41" s="102">
        <v>89.5</v>
      </c>
      <c r="O41" s="102">
        <v>97.7</v>
      </c>
      <c r="P41" s="102">
        <v>89.6</v>
      </c>
      <c r="Q41" s="173"/>
      <c r="R41" s="24"/>
      <c r="S41" s="24"/>
      <c r="T41" s="24"/>
    </row>
    <row r="42" spans="1:20">
      <c r="A42" s="920"/>
      <c r="B42" s="536" t="s">
        <v>71</v>
      </c>
      <c r="C42" s="544"/>
      <c r="D42" s="102"/>
      <c r="E42" s="102"/>
      <c r="F42" s="102"/>
      <c r="G42" s="102"/>
      <c r="H42" s="102">
        <v>96.3</v>
      </c>
      <c r="I42" s="102"/>
      <c r="J42" s="102">
        <v>83.6</v>
      </c>
      <c r="K42" s="102">
        <v>88.7</v>
      </c>
      <c r="L42" s="102">
        <v>92.3</v>
      </c>
      <c r="M42" s="102">
        <v>90.8</v>
      </c>
      <c r="N42" s="102">
        <v>88.9</v>
      </c>
      <c r="O42" s="102">
        <v>96.7</v>
      </c>
      <c r="P42" s="102">
        <v>90.4</v>
      </c>
      <c r="Q42" s="173"/>
      <c r="R42" s="24"/>
      <c r="S42" s="24"/>
      <c r="T42" s="24"/>
    </row>
    <row r="43" spans="1:20" ht="15" customHeight="1">
      <c r="A43" s="928" t="s">
        <v>344</v>
      </c>
      <c r="B43" s="686" t="s">
        <v>298</v>
      </c>
      <c r="C43" s="544"/>
      <c r="D43" s="102"/>
      <c r="E43" s="102">
        <v>39.9</v>
      </c>
      <c r="F43" s="102">
        <v>39.799999999999997</v>
      </c>
      <c r="G43" s="102"/>
      <c r="H43" s="102"/>
      <c r="I43" s="102"/>
      <c r="J43" s="102">
        <v>45.6</v>
      </c>
      <c r="K43" s="102">
        <v>48.5</v>
      </c>
      <c r="L43" s="102">
        <v>50.8</v>
      </c>
      <c r="M43" s="102">
        <v>22.8</v>
      </c>
      <c r="N43" s="102">
        <v>51.8</v>
      </c>
      <c r="O43" s="102">
        <v>38.799999999999997</v>
      </c>
      <c r="P43" s="102">
        <v>52.7</v>
      </c>
      <c r="Q43" s="191">
        <v>52.2</v>
      </c>
      <c r="R43" s="24"/>
      <c r="S43" s="24"/>
      <c r="T43" s="24"/>
    </row>
    <row r="44" spans="1:20">
      <c r="A44" s="928"/>
      <c r="B44" s="686" t="s">
        <v>299</v>
      </c>
      <c r="C44" s="544"/>
      <c r="D44" s="102"/>
      <c r="E44" s="102">
        <v>39.9</v>
      </c>
      <c r="F44" s="102">
        <v>39</v>
      </c>
      <c r="G44" s="102"/>
      <c r="H44" s="102"/>
      <c r="I44" s="102"/>
      <c r="J44" s="102">
        <v>45.7</v>
      </c>
      <c r="K44" s="102">
        <v>47.7</v>
      </c>
      <c r="L44" s="102">
        <v>49.2</v>
      </c>
      <c r="M44" s="102">
        <v>23.7</v>
      </c>
      <c r="N44" s="102">
        <v>48.6</v>
      </c>
      <c r="O44" s="102">
        <v>33.200000000000003</v>
      </c>
      <c r="P44" s="102">
        <v>47.8</v>
      </c>
      <c r="Q44" s="191">
        <v>45.9</v>
      </c>
      <c r="R44" s="24"/>
      <c r="S44" s="24"/>
      <c r="T44" s="24"/>
    </row>
    <row r="45" spans="1:20">
      <c r="A45" s="928"/>
      <c r="B45" s="687" t="s">
        <v>71</v>
      </c>
      <c r="C45" s="544"/>
      <c r="D45" s="102"/>
      <c r="E45" s="102">
        <v>39.9</v>
      </c>
      <c r="F45" s="102">
        <v>39.4</v>
      </c>
      <c r="G45" s="102"/>
      <c r="H45" s="102"/>
      <c r="I45" s="102">
        <v>27.3</v>
      </c>
      <c r="J45" s="102">
        <v>45.6</v>
      </c>
      <c r="K45" s="102">
        <v>48.1</v>
      </c>
      <c r="L45" s="102">
        <v>50</v>
      </c>
      <c r="M45" s="102">
        <v>23.2</v>
      </c>
      <c r="N45" s="102">
        <v>50.2</v>
      </c>
      <c r="O45" s="102">
        <v>36</v>
      </c>
      <c r="P45" s="102">
        <v>50.3</v>
      </c>
      <c r="Q45" s="191">
        <v>49</v>
      </c>
      <c r="R45" s="24"/>
      <c r="S45" s="24"/>
      <c r="T45" s="24"/>
    </row>
    <row r="46" spans="1:20">
      <c r="A46" s="920" t="s">
        <v>182</v>
      </c>
      <c r="B46" s="540" t="s">
        <v>298</v>
      </c>
      <c r="C46" s="519"/>
      <c r="D46" s="102">
        <v>83.9</v>
      </c>
      <c r="E46" s="102"/>
      <c r="F46" s="102">
        <v>79.599999999999994</v>
      </c>
      <c r="G46" s="102"/>
      <c r="H46" s="102"/>
      <c r="I46" s="102"/>
      <c r="J46" s="102">
        <v>79.3</v>
      </c>
      <c r="K46" s="102"/>
      <c r="L46" s="102"/>
      <c r="M46" s="102"/>
      <c r="N46" s="102"/>
      <c r="O46" s="102"/>
      <c r="P46" s="102"/>
      <c r="Q46" s="191">
        <v>88.9</v>
      </c>
      <c r="R46" s="24"/>
      <c r="S46" s="24"/>
      <c r="T46" s="24"/>
    </row>
    <row r="47" spans="1:20">
      <c r="A47" s="920"/>
      <c r="B47" s="540" t="s">
        <v>299</v>
      </c>
      <c r="C47" s="519"/>
      <c r="D47" s="102">
        <v>91.6</v>
      </c>
      <c r="E47" s="102"/>
      <c r="F47" s="102">
        <v>83</v>
      </c>
      <c r="G47" s="102"/>
      <c r="H47" s="102"/>
      <c r="I47" s="102"/>
      <c r="J47" s="102">
        <v>80.2</v>
      </c>
      <c r="K47" s="102"/>
      <c r="L47" s="102"/>
      <c r="M47" s="102"/>
      <c r="N47" s="102"/>
      <c r="O47" s="102"/>
      <c r="P47" s="102"/>
      <c r="Q47" s="191">
        <v>86.4</v>
      </c>
      <c r="R47" s="24"/>
      <c r="S47" s="24"/>
      <c r="T47" s="24"/>
    </row>
    <row r="48" spans="1:20">
      <c r="A48" s="920"/>
      <c r="B48" s="536" t="s">
        <v>71</v>
      </c>
      <c r="C48" s="519"/>
      <c r="D48" s="102">
        <v>87.7</v>
      </c>
      <c r="E48" s="102"/>
      <c r="F48" s="102">
        <v>81.3</v>
      </c>
      <c r="G48" s="102"/>
      <c r="H48" s="102"/>
      <c r="I48" s="102"/>
      <c r="J48" s="102">
        <v>79.7</v>
      </c>
      <c r="K48" s="102"/>
      <c r="L48" s="102"/>
      <c r="M48" s="102"/>
      <c r="N48" s="102"/>
      <c r="O48" s="102"/>
      <c r="P48" s="102"/>
      <c r="Q48" s="191">
        <v>87.6</v>
      </c>
      <c r="R48" s="24"/>
      <c r="S48" s="24"/>
    </row>
    <row r="49" spans="1:23">
      <c r="A49" s="920" t="s">
        <v>183</v>
      </c>
      <c r="B49" s="540" t="s">
        <v>298</v>
      </c>
      <c r="C49" s="544"/>
      <c r="D49" s="102"/>
      <c r="E49" s="102">
        <v>90.7</v>
      </c>
      <c r="F49" s="102">
        <v>89.7</v>
      </c>
      <c r="G49" s="102">
        <v>89.5</v>
      </c>
      <c r="H49" s="102">
        <v>80</v>
      </c>
      <c r="I49" s="102">
        <v>76.599999999999994</v>
      </c>
      <c r="J49" s="102">
        <v>76.099999999999994</v>
      </c>
      <c r="K49" s="102">
        <v>74.900000000000006</v>
      </c>
      <c r="L49" s="102">
        <v>76</v>
      </c>
      <c r="M49" s="102">
        <v>75.900000000000006</v>
      </c>
      <c r="N49" s="102">
        <v>88.3</v>
      </c>
      <c r="O49" s="102">
        <v>83.3</v>
      </c>
      <c r="P49" s="102">
        <v>87.1</v>
      </c>
      <c r="Q49" s="191">
        <v>88.3</v>
      </c>
      <c r="R49" s="24"/>
      <c r="S49" s="24"/>
    </row>
    <row r="50" spans="1:23">
      <c r="A50" s="920"/>
      <c r="B50" s="540" t="s">
        <v>299</v>
      </c>
      <c r="C50" s="544"/>
      <c r="D50" s="102"/>
      <c r="E50" s="102">
        <v>95.2</v>
      </c>
      <c r="F50" s="102">
        <v>94.6</v>
      </c>
      <c r="G50" s="102">
        <v>94.6</v>
      </c>
      <c r="H50" s="102">
        <v>83</v>
      </c>
      <c r="I50" s="102">
        <v>78.400000000000006</v>
      </c>
      <c r="J50" s="102">
        <v>76.7</v>
      </c>
      <c r="K50" s="102">
        <v>75</v>
      </c>
      <c r="L50" s="102">
        <v>75.3</v>
      </c>
      <c r="M50" s="102">
        <v>73.8</v>
      </c>
      <c r="N50" s="102">
        <v>87.7</v>
      </c>
      <c r="O50" s="102">
        <v>81.900000000000006</v>
      </c>
      <c r="P50" s="102">
        <v>84.7</v>
      </c>
      <c r="Q50" s="191">
        <v>85.8</v>
      </c>
      <c r="R50" s="24"/>
      <c r="S50" s="24"/>
    </row>
    <row r="51" spans="1:23" ht="15" thickBot="1">
      <c r="A51" s="921"/>
      <c r="B51" s="537" t="s">
        <v>71</v>
      </c>
      <c r="C51" s="759"/>
      <c r="D51" s="317"/>
      <c r="E51" s="317">
        <v>92.9</v>
      </c>
      <c r="F51" s="317">
        <v>92.1</v>
      </c>
      <c r="G51" s="317">
        <v>92</v>
      </c>
      <c r="H51" s="317">
        <v>81.5</v>
      </c>
      <c r="I51" s="317">
        <v>77.5</v>
      </c>
      <c r="J51" s="317">
        <v>76.400000000000006</v>
      </c>
      <c r="K51" s="317">
        <v>74.900000000000006</v>
      </c>
      <c r="L51" s="317">
        <v>75.599999999999994</v>
      </c>
      <c r="M51" s="317">
        <v>74.8</v>
      </c>
      <c r="N51" s="317">
        <v>88</v>
      </c>
      <c r="O51" s="317">
        <v>82.6</v>
      </c>
      <c r="P51" s="317">
        <v>85.9</v>
      </c>
      <c r="Q51" s="318">
        <v>87.1</v>
      </c>
      <c r="R51" s="24"/>
      <c r="S51" s="24"/>
    </row>
    <row r="52" spans="1:23">
      <c r="B52" s="24"/>
      <c r="C52" s="24"/>
      <c r="D52" s="24"/>
      <c r="E52" s="24"/>
      <c r="F52" s="24"/>
      <c r="G52" s="24"/>
      <c r="H52" s="24"/>
      <c r="I52" s="24"/>
      <c r="J52" s="24"/>
      <c r="R52" s="24"/>
      <c r="S52" s="24"/>
    </row>
    <row r="53" spans="1:23" ht="15" customHeight="1">
      <c r="B53" s="11"/>
      <c r="C53" s="24"/>
      <c r="D53" s="24"/>
      <c r="E53" s="24"/>
      <c r="F53" s="24"/>
      <c r="G53" s="24"/>
      <c r="H53" s="24"/>
      <c r="I53" s="24"/>
      <c r="J53" s="24"/>
      <c r="R53" s="24"/>
      <c r="S53" s="24"/>
    </row>
    <row r="54" spans="1:23">
      <c r="B54" s="24"/>
      <c r="C54" s="24"/>
      <c r="D54" s="24"/>
      <c r="E54" s="24"/>
      <c r="F54" s="24"/>
      <c r="G54" s="24"/>
      <c r="H54" s="24"/>
      <c r="I54" s="24"/>
      <c r="J54" s="24"/>
      <c r="K54" s="73"/>
      <c r="L54" s="73"/>
      <c r="M54" s="73"/>
      <c r="N54" s="73"/>
      <c r="O54" s="73"/>
      <c r="P54" s="73"/>
      <c r="Q54" s="73"/>
      <c r="R54" s="24"/>
      <c r="S54" s="24"/>
    </row>
    <row r="55" spans="1:23" ht="15" customHeight="1">
      <c r="C55" s="24"/>
      <c r="D55" s="24"/>
      <c r="E55" s="24"/>
      <c r="F55" s="24"/>
      <c r="G55" s="24"/>
      <c r="H55" s="24"/>
      <c r="I55" s="24"/>
      <c r="J55" s="78"/>
      <c r="K55" s="73"/>
      <c r="L55" s="73"/>
      <c r="M55" s="73"/>
      <c r="N55" s="73"/>
      <c r="O55" s="73"/>
      <c r="P55" s="73"/>
      <c r="Q55" s="73"/>
      <c r="R55" s="24"/>
      <c r="S55" s="24"/>
      <c r="T55" s="24"/>
      <c r="U55" s="24"/>
      <c r="V55" s="24"/>
      <c r="W55" s="24"/>
    </row>
    <row r="56" spans="1:23" ht="15" customHeight="1">
      <c r="C56" s="24"/>
      <c r="D56" s="24"/>
      <c r="E56" s="24"/>
      <c r="F56" s="24"/>
      <c r="G56" s="24"/>
      <c r="H56" s="24"/>
      <c r="I56" s="24"/>
      <c r="J56" s="78"/>
      <c r="K56" s="73"/>
      <c r="L56" s="73"/>
      <c r="M56" s="73"/>
      <c r="N56" s="73"/>
      <c r="O56" s="73"/>
      <c r="P56" s="73"/>
      <c r="Q56" s="73"/>
      <c r="R56" s="24"/>
      <c r="S56" s="24"/>
      <c r="T56" s="24"/>
      <c r="U56" s="24"/>
      <c r="V56" s="24"/>
      <c r="W56" s="24"/>
    </row>
    <row r="57" spans="1:23" ht="15" customHeight="1">
      <c r="C57" s="24"/>
      <c r="D57" s="24"/>
      <c r="E57" s="24"/>
      <c r="F57" s="24"/>
      <c r="G57" s="24"/>
      <c r="H57" s="24"/>
      <c r="I57" s="24"/>
      <c r="J57" s="78"/>
      <c r="K57" s="73"/>
      <c r="L57" s="73"/>
      <c r="M57" s="73"/>
      <c r="N57" s="73"/>
      <c r="O57" s="73"/>
      <c r="P57" s="73"/>
      <c r="Q57" s="73"/>
      <c r="R57" s="24"/>
      <c r="S57" s="24"/>
      <c r="T57" s="24"/>
      <c r="U57" s="24"/>
      <c r="V57" s="24"/>
      <c r="W57" s="24"/>
    </row>
    <row r="58" spans="1:23" ht="15" customHeight="1">
      <c r="B58" s="11"/>
      <c r="C58" s="24"/>
      <c r="D58" s="24"/>
      <c r="E58" s="24"/>
      <c r="F58" s="24"/>
      <c r="G58" s="24"/>
      <c r="H58" s="24"/>
      <c r="I58" s="24"/>
      <c r="J58" s="24"/>
      <c r="R58" s="24"/>
      <c r="S58" s="24"/>
      <c r="T58" s="24"/>
      <c r="U58" s="24"/>
      <c r="V58" s="24"/>
      <c r="W58" s="24"/>
    </row>
    <row r="59" spans="1:23" ht="15" customHeight="1">
      <c r="C59" s="24"/>
      <c r="D59" s="24"/>
      <c r="E59" s="24"/>
      <c r="F59" s="24"/>
      <c r="G59" s="24"/>
      <c r="H59" s="24"/>
      <c r="I59" s="24"/>
      <c r="J59" s="78"/>
      <c r="K59" s="73"/>
      <c r="L59" s="73"/>
      <c r="M59" s="73"/>
      <c r="N59" s="73"/>
      <c r="O59" s="73"/>
      <c r="P59" s="73"/>
      <c r="Q59" s="73"/>
      <c r="R59" s="24"/>
      <c r="S59" s="24"/>
      <c r="T59" s="24"/>
      <c r="U59" s="24"/>
      <c r="V59" s="24"/>
      <c r="W59" s="24"/>
    </row>
    <row r="60" spans="1:23" ht="15" customHeight="1">
      <c r="C60" s="24"/>
      <c r="D60" s="24"/>
      <c r="E60" s="24"/>
      <c r="F60" s="24"/>
      <c r="G60" s="24"/>
      <c r="H60" s="24"/>
      <c r="I60" s="24"/>
      <c r="J60" s="78"/>
      <c r="K60" s="73"/>
      <c r="L60" s="73"/>
      <c r="M60" s="73"/>
      <c r="N60" s="73"/>
      <c r="O60" s="73"/>
      <c r="P60" s="73"/>
      <c r="Q60" s="73"/>
      <c r="R60" s="24"/>
      <c r="S60" s="24"/>
      <c r="T60" s="24"/>
      <c r="U60" s="24"/>
      <c r="V60" s="24"/>
      <c r="W60" s="24"/>
    </row>
    <row r="61" spans="1:23" ht="15" customHeight="1">
      <c r="C61" s="24"/>
      <c r="D61" s="24"/>
      <c r="E61" s="24"/>
      <c r="F61" s="24"/>
      <c r="G61" s="24"/>
      <c r="H61" s="24"/>
      <c r="I61" s="24"/>
      <c r="J61" s="78"/>
      <c r="K61" s="73"/>
      <c r="L61" s="73"/>
      <c r="M61" s="73"/>
      <c r="N61" s="73"/>
      <c r="O61" s="73"/>
      <c r="P61" s="73"/>
      <c r="Q61" s="73"/>
      <c r="R61" s="24"/>
      <c r="S61" s="24"/>
      <c r="T61" s="24"/>
      <c r="U61" s="24"/>
      <c r="V61" s="24"/>
      <c r="W61" s="24"/>
    </row>
    <row r="62" spans="1:23" ht="15" customHeight="1">
      <c r="B62" s="11"/>
      <c r="C62" s="24"/>
      <c r="D62" s="24"/>
      <c r="E62" s="24"/>
      <c r="F62" s="24"/>
      <c r="G62" s="24"/>
      <c r="H62" s="24"/>
      <c r="I62" s="24"/>
      <c r="J62" s="24"/>
      <c r="R62" s="24"/>
      <c r="S62" s="24"/>
      <c r="T62" s="24"/>
      <c r="U62" s="24"/>
      <c r="V62" s="24"/>
      <c r="W62" s="24"/>
    </row>
    <row r="63" spans="1:23" ht="15" customHeight="1">
      <c r="B63" s="24"/>
      <c r="C63" s="28"/>
      <c r="D63" s="28"/>
      <c r="E63" s="28"/>
      <c r="F63" s="28"/>
      <c r="G63" s="28"/>
      <c r="H63" s="28"/>
      <c r="I63" s="28"/>
      <c r="J63" s="43"/>
      <c r="R63" s="24"/>
      <c r="S63" s="24"/>
    </row>
    <row r="64" spans="1:23" ht="15" customHeight="1">
      <c r="B64" s="24"/>
      <c r="C64" s="28"/>
      <c r="D64" s="28"/>
      <c r="E64" s="28"/>
      <c r="F64" s="28"/>
      <c r="G64" s="28"/>
      <c r="H64" s="28"/>
      <c r="I64" s="28"/>
      <c r="J64" s="43"/>
      <c r="R64" s="24"/>
      <c r="S64" s="24"/>
    </row>
    <row r="65" spans="1:19">
      <c r="B65" s="24"/>
      <c r="C65" s="28"/>
      <c r="D65" s="28"/>
      <c r="E65" s="28"/>
      <c r="F65" s="28"/>
      <c r="G65" s="28"/>
      <c r="H65" s="28"/>
      <c r="I65" s="28"/>
      <c r="J65" s="43"/>
      <c r="R65" s="24"/>
      <c r="S65" s="24"/>
    </row>
    <row r="66" spans="1:19">
      <c r="B66" s="24"/>
      <c r="C66" s="28"/>
      <c r="D66" s="28"/>
      <c r="E66" s="28"/>
      <c r="F66" s="28"/>
      <c r="G66" s="28"/>
      <c r="H66" s="28"/>
      <c r="I66" s="28"/>
      <c r="J66" s="43"/>
      <c r="R66" s="24"/>
      <c r="S66" s="24"/>
    </row>
    <row r="67" spans="1:19">
      <c r="B67" s="24"/>
      <c r="C67" s="24"/>
      <c r="D67" s="24"/>
      <c r="E67" s="24"/>
      <c r="F67" s="24"/>
      <c r="G67" s="24"/>
      <c r="H67" s="24"/>
      <c r="I67" s="24"/>
      <c r="J67" s="24"/>
      <c r="R67" s="24"/>
      <c r="S67" s="24"/>
    </row>
    <row r="68" spans="1:19">
      <c r="A68" s="24"/>
      <c r="B68" s="24"/>
      <c r="C68" s="24"/>
      <c r="D68" s="24"/>
      <c r="E68" s="24"/>
      <c r="F68" s="24"/>
      <c r="G68" s="24"/>
      <c r="H68" s="24"/>
      <c r="I68" s="24"/>
      <c r="J68" s="24"/>
      <c r="K68" s="24"/>
      <c r="L68" s="24"/>
      <c r="M68" s="24"/>
      <c r="N68" s="24"/>
      <c r="O68" s="24"/>
      <c r="P68" s="24"/>
      <c r="Q68" s="24"/>
      <c r="R68" s="24"/>
      <c r="S68" s="24"/>
    </row>
    <row r="69" spans="1:19">
      <c r="A69" s="24"/>
      <c r="B69" s="24"/>
      <c r="C69" s="24"/>
      <c r="D69" s="24"/>
      <c r="E69" s="24"/>
      <c r="F69" s="24"/>
      <c r="G69" s="24"/>
      <c r="H69" s="24"/>
      <c r="I69" s="24"/>
      <c r="J69" s="24"/>
      <c r="K69" s="24"/>
      <c r="L69" s="24"/>
      <c r="M69" s="24"/>
      <c r="N69" s="24"/>
      <c r="O69" s="24"/>
      <c r="P69" s="24"/>
      <c r="Q69" s="24"/>
      <c r="R69" s="24"/>
      <c r="S69" s="24"/>
    </row>
    <row r="70" spans="1:19">
      <c r="A70" s="24"/>
      <c r="B70" s="24"/>
      <c r="C70" s="24"/>
      <c r="D70" s="24"/>
      <c r="E70" s="24"/>
      <c r="F70" s="24"/>
      <c r="G70" s="24"/>
      <c r="H70" s="24"/>
      <c r="I70" s="24"/>
      <c r="J70" s="24"/>
      <c r="K70" s="24"/>
      <c r="L70" s="24"/>
      <c r="M70" s="24"/>
      <c r="N70" s="24"/>
      <c r="O70" s="24"/>
      <c r="P70" s="24"/>
      <c r="Q70" s="24"/>
      <c r="R70" s="24"/>
      <c r="S70" s="24"/>
    </row>
  </sheetData>
  <mergeCells count="17">
    <mergeCell ref="S8:W9"/>
    <mergeCell ref="A49:A51"/>
    <mergeCell ref="A28:A30"/>
    <mergeCell ref="A31:A33"/>
    <mergeCell ref="A34:A36"/>
    <mergeCell ref="A37:A39"/>
    <mergeCell ref="A40:A42"/>
    <mergeCell ref="A43:A45"/>
    <mergeCell ref="A46:A48"/>
    <mergeCell ref="A22:A24"/>
    <mergeCell ref="A25:A27"/>
    <mergeCell ref="A19:A21"/>
    <mergeCell ref="A4:A6"/>
    <mergeCell ref="A7:A9"/>
    <mergeCell ref="A10:A12"/>
    <mergeCell ref="A13:A15"/>
    <mergeCell ref="A16:A18"/>
  </mergeCells>
  <hyperlinks>
    <hyperlink ref="X3" location="'TC1'!A1" display="Back to Content Page" xr:uid="{F7C97574-D99E-492B-8E84-684B6A6F8D49}"/>
  </hyperlinks>
  <pageMargins left="0.7" right="0.7" top="0.75" bottom="0.75" header="0.3" footer="0.3"/>
  <pageSetup paperSize="9" scale="64" orientation="landscape" r:id="rId1"/>
  <headerFoot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X70"/>
  <sheetViews>
    <sheetView workbookViewId="0">
      <pane xSplit="2" ySplit="3" topLeftCell="K4" activePane="bottomRight" state="frozen"/>
      <selection pane="topRight" activeCell="C1" sqref="C1"/>
      <selection pane="bottomLeft" activeCell="A4" sqref="A4"/>
      <selection pane="bottomRight" activeCell="W3" sqref="W3"/>
    </sheetView>
  </sheetViews>
  <sheetFormatPr defaultColWidth="9.21875" defaultRowHeight="14.4"/>
  <cols>
    <col min="1" max="1" width="33.77734375" customWidth="1"/>
    <col min="2" max="2" width="9" customWidth="1"/>
    <col min="3" max="17" width="8.21875" customWidth="1"/>
    <col min="18" max="18" width="4.21875" customWidth="1"/>
  </cols>
  <sheetData>
    <row r="1" spans="1:24">
      <c r="A1" s="16" t="s">
        <v>347</v>
      </c>
      <c r="B1" s="24"/>
      <c r="C1" s="24"/>
      <c r="D1" s="24"/>
      <c r="E1" s="24"/>
      <c r="F1" s="24"/>
      <c r="G1" s="24"/>
      <c r="H1" s="24"/>
      <c r="I1" s="24"/>
      <c r="J1" s="24"/>
      <c r="R1" s="32"/>
      <c r="S1" s="32"/>
      <c r="T1" s="49"/>
      <c r="U1" s="49"/>
      <c r="V1" s="49"/>
      <c r="W1" s="49"/>
    </row>
    <row r="2" spans="1:24" ht="15" thickBot="1">
      <c r="A2" s="24"/>
      <c r="B2" s="24"/>
      <c r="C2" s="24"/>
      <c r="D2" s="24"/>
      <c r="E2" s="24"/>
      <c r="F2" s="24"/>
      <c r="G2" s="24"/>
      <c r="H2" s="24"/>
      <c r="I2" s="24"/>
      <c r="J2" s="24"/>
      <c r="R2" s="32"/>
      <c r="S2" s="32"/>
      <c r="T2" s="49"/>
      <c r="U2" s="49"/>
      <c r="V2" s="49"/>
      <c r="W2" s="49"/>
    </row>
    <row r="3" spans="1:24">
      <c r="A3" s="214" t="s">
        <v>187</v>
      </c>
      <c r="B3" s="685" t="s">
        <v>297</v>
      </c>
      <c r="C3" s="465">
        <v>2010</v>
      </c>
      <c r="D3" s="195">
        <v>2011</v>
      </c>
      <c r="E3" s="195">
        <v>2012</v>
      </c>
      <c r="F3" s="195">
        <v>2013</v>
      </c>
      <c r="G3" s="195">
        <v>2014</v>
      </c>
      <c r="H3" s="195">
        <v>2015</v>
      </c>
      <c r="I3" s="196">
        <v>2016</v>
      </c>
      <c r="J3" s="196">
        <v>2017</v>
      </c>
      <c r="K3" s="196">
        <v>2018</v>
      </c>
      <c r="L3" s="196">
        <v>2019</v>
      </c>
      <c r="M3" s="196">
        <v>2020</v>
      </c>
      <c r="N3" s="196">
        <v>2021</v>
      </c>
      <c r="O3" s="196">
        <v>2022</v>
      </c>
      <c r="P3" s="196">
        <v>2023</v>
      </c>
      <c r="Q3" s="197">
        <v>2024</v>
      </c>
      <c r="R3" s="24"/>
      <c r="S3" s="24"/>
      <c r="W3" s="856" t="s">
        <v>166</v>
      </c>
    </row>
    <row r="4" spans="1:24">
      <c r="A4" s="920" t="s">
        <v>167</v>
      </c>
      <c r="B4" s="540" t="s">
        <v>298</v>
      </c>
      <c r="C4" s="538">
        <v>71.5</v>
      </c>
      <c r="D4" s="109"/>
      <c r="E4" s="109"/>
      <c r="F4" s="109"/>
      <c r="G4" s="109"/>
      <c r="H4" s="109"/>
      <c r="I4" s="109"/>
      <c r="J4" s="109"/>
      <c r="K4" s="109"/>
      <c r="L4" s="109"/>
      <c r="M4" s="109"/>
      <c r="N4" s="109"/>
      <c r="O4" s="109"/>
      <c r="P4" s="109">
        <v>76.7</v>
      </c>
      <c r="Q4" s="168"/>
      <c r="R4" s="24"/>
      <c r="S4" s="24"/>
    </row>
    <row r="5" spans="1:24">
      <c r="A5" s="920"/>
      <c r="B5" s="540" t="s">
        <v>299</v>
      </c>
      <c r="C5" s="538">
        <v>93</v>
      </c>
      <c r="D5" s="109"/>
      <c r="E5" s="109"/>
      <c r="F5" s="109"/>
      <c r="G5" s="109"/>
      <c r="H5" s="109"/>
      <c r="I5" s="109"/>
      <c r="J5" s="109"/>
      <c r="K5" s="109"/>
      <c r="L5" s="109"/>
      <c r="M5" s="109"/>
      <c r="N5" s="109"/>
      <c r="O5" s="109"/>
      <c r="P5" s="109">
        <v>79.400000000000006</v>
      </c>
      <c r="Q5" s="168"/>
      <c r="R5" s="24"/>
      <c r="X5" s="48"/>
    </row>
    <row r="6" spans="1:24">
      <c r="A6" s="920"/>
      <c r="B6" s="536" t="s">
        <v>71</v>
      </c>
      <c r="C6" s="538">
        <v>82.2</v>
      </c>
      <c r="D6" s="109"/>
      <c r="E6" s="109"/>
      <c r="F6" s="109"/>
      <c r="G6" s="109"/>
      <c r="H6" s="109"/>
      <c r="I6" s="109"/>
      <c r="J6" s="109"/>
      <c r="K6" s="109"/>
      <c r="L6" s="109"/>
      <c r="M6" s="109"/>
      <c r="N6" s="109"/>
      <c r="O6" s="109"/>
      <c r="P6" s="109">
        <v>78.099999999999994</v>
      </c>
      <c r="Q6" s="168"/>
      <c r="R6" s="24"/>
      <c r="S6" s="24"/>
    </row>
    <row r="7" spans="1:24">
      <c r="A7" s="920" t="s">
        <v>168</v>
      </c>
      <c r="B7" s="540" t="s">
        <v>298</v>
      </c>
      <c r="C7" s="538"/>
      <c r="D7" s="109"/>
      <c r="E7" s="109">
        <v>94</v>
      </c>
      <c r="F7" s="109">
        <v>93.4</v>
      </c>
      <c r="G7" s="109">
        <v>83.6</v>
      </c>
      <c r="H7" s="109"/>
      <c r="I7" s="109"/>
      <c r="J7" s="109"/>
      <c r="K7" s="109"/>
      <c r="L7" s="109"/>
      <c r="M7" s="109"/>
      <c r="N7" s="109"/>
      <c r="O7" s="109">
        <v>91.2</v>
      </c>
      <c r="P7" s="109"/>
      <c r="Q7" s="168"/>
      <c r="R7" s="24"/>
      <c r="S7" s="136" t="s">
        <v>338</v>
      </c>
    </row>
    <row r="8" spans="1:24" ht="14.55" customHeight="1">
      <c r="A8" s="920"/>
      <c r="B8" s="540" t="s">
        <v>299</v>
      </c>
      <c r="C8" s="538"/>
      <c r="D8" s="109"/>
      <c r="E8" s="109">
        <v>90.7</v>
      </c>
      <c r="F8" s="109">
        <v>91.3</v>
      </c>
      <c r="G8" s="109">
        <v>90.5</v>
      </c>
      <c r="H8" s="109"/>
      <c r="I8" s="109"/>
      <c r="J8" s="109"/>
      <c r="K8" s="109"/>
      <c r="L8" s="109"/>
      <c r="M8" s="109"/>
      <c r="N8" s="109"/>
      <c r="O8" s="109">
        <v>90.5</v>
      </c>
      <c r="P8" s="109"/>
      <c r="Q8" s="168"/>
      <c r="R8" s="24"/>
      <c r="S8" s="874" t="s">
        <v>346</v>
      </c>
      <c r="T8" s="874"/>
      <c r="U8" s="874"/>
      <c r="V8" s="874"/>
      <c r="W8" s="874"/>
    </row>
    <row r="9" spans="1:24" ht="15" customHeight="1">
      <c r="A9" s="920"/>
      <c r="B9" s="536" t="s">
        <v>71</v>
      </c>
      <c r="C9" s="538"/>
      <c r="D9" s="109"/>
      <c r="E9" s="109">
        <v>92.3</v>
      </c>
      <c r="F9" s="109">
        <v>92.3</v>
      </c>
      <c r="G9" s="109">
        <v>87.1</v>
      </c>
      <c r="H9" s="109"/>
      <c r="I9" s="109"/>
      <c r="J9" s="109"/>
      <c r="K9" s="109"/>
      <c r="L9" s="109"/>
      <c r="M9" s="109"/>
      <c r="N9" s="109"/>
      <c r="O9" s="109">
        <v>90.8</v>
      </c>
      <c r="P9" s="109"/>
      <c r="Q9" s="168"/>
      <c r="R9" s="24"/>
      <c r="S9" s="874"/>
      <c r="T9" s="874"/>
      <c r="U9" s="874"/>
      <c r="V9" s="874"/>
      <c r="W9" s="874"/>
    </row>
    <row r="10" spans="1:24">
      <c r="A10" s="920" t="s">
        <v>188</v>
      </c>
      <c r="B10" s="540" t="s">
        <v>298</v>
      </c>
      <c r="C10" s="538"/>
      <c r="D10" s="109"/>
      <c r="E10" s="109"/>
      <c r="F10" s="109">
        <v>73.099999999999994</v>
      </c>
      <c r="G10" s="109">
        <v>74.099999999999994</v>
      </c>
      <c r="H10" s="109"/>
      <c r="I10" s="109"/>
      <c r="J10" s="109">
        <v>74.599999999999994</v>
      </c>
      <c r="K10" s="109">
        <v>87.4</v>
      </c>
      <c r="L10" s="109"/>
      <c r="M10" s="109"/>
      <c r="N10" s="109">
        <v>61.3</v>
      </c>
      <c r="O10" s="109">
        <v>67.8</v>
      </c>
      <c r="P10" s="109"/>
      <c r="Q10" s="168">
        <v>74.8</v>
      </c>
      <c r="R10" s="24"/>
      <c r="S10" s="138"/>
      <c r="T10" s="138"/>
      <c r="U10" s="138"/>
      <c r="V10" s="138"/>
      <c r="W10" s="138"/>
    </row>
    <row r="11" spans="1:24">
      <c r="A11" s="920"/>
      <c r="B11" s="540" t="s">
        <v>299</v>
      </c>
      <c r="C11" s="538"/>
      <c r="D11" s="109"/>
      <c r="E11" s="109"/>
      <c r="F11" s="109">
        <v>71.900000000000006</v>
      </c>
      <c r="G11" s="109">
        <v>70.8</v>
      </c>
      <c r="H11" s="109"/>
      <c r="I11" s="109"/>
      <c r="J11" s="109">
        <v>70.7</v>
      </c>
      <c r="K11" s="109">
        <v>82.3</v>
      </c>
      <c r="L11" s="109"/>
      <c r="M11" s="109"/>
      <c r="N11" s="109">
        <v>57.9</v>
      </c>
      <c r="O11" s="109">
        <v>66.599999999999994</v>
      </c>
      <c r="P11" s="109"/>
      <c r="Q11" s="168">
        <v>68.8</v>
      </c>
      <c r="R11" s="24"/>
      <c r="S11" s="138"/>
      <c r="T11" s="138"/>
      <c r="U11" s="138"/>
      <c r="V11" s="138"/>
      <c r="W11" s="138"/>
    </row>
    <row r="12" spans="1:24">
      <c r="A12" s="920"/>
      <c r="B12" s="536" t="s">
        <v>71</v>
      </c>
      <c r="C12" s="538"/>
      <c r="D12" s="109"/>
      <c r="E12" s="109"/>
      <c r="F12" s="109">
        <v>72.5</v>
      </c>
      <c r="G12" s="109">
        <v>72.400000000000006</v>
      </c>
      <c r="H12" s="109"/>
      <c r="I12" s="109"/>
      <c r="J12" s="109">
        <v>72.599999999999994</v>
      </c>
      <c r="K12" s="109">
        <v>84.7</v>
      </c>
      <c r="L12" s="109"/>
      <c r="M12" s="109"/>
      <c r="N12" s="109">
        <v>59.6</v>
      </c>
      <c r="O12" s="109">
        <v>67.2</v>
      </c>
      <c r="P12" s="109"/>
      <c r="Q12" s="168">
        <v>71.7</v>
      </c>
      <c r="R12" s="24"/>
      <c r="S12" s="138"/>
      <c r="T12" s="138"/>
      <c r="U12" s="138"/>
      <c r="V12" s="138"/>
      <c r="W12" s="138"/>
    </row>
    <row r="13" spans="1:24" ht="15" customHeight="1">
      <c r="A13" s="920" t="s">
        <v>189</v>
      </c>
      <c r="B13" s="540" t="s">
        <v>298</v>
      </c>
      <c r="C13" s="538"/>
      <c r="D13" s="109"/>
      <c r="E13" s="109"/>
      <c r="F13" s="109"/>
      <c r="G13" s="109"/>
      <c r="H13" s="109"/>
      <c r="I13" s="109"/>
      <c r="J13" s="109"/>
      <c r="K13" s="109"/>
      <c r="L13" s="109"/>
      <c r="M13" s="109"/>
      <c r="N13" s="109"/>
      <c r="O13" s="109"/>
      <c r="P13" s="109"/>
      <c r="Q13" s="168"/>
      <c r="R13" s="24"/>
      <c r="S13" s="138"/>
      <c r="T13" s="138"/>
      <c r="U13" s="138"/>
      <c r="V13" s="138"/>
      <c r="W13" s="138"/>
    </row>
    <row r="14" spans="1:24">
      <c r="A14" s="920"/>
      <c r="B14" s="540" t="s">
        <v>299</v>
      </c>
      <c r="C14" s="538"/>
      <c r="D14" s="109"/>
      <c r="E14" s="109"/>
      <c r="F14" s="109"/>
      <c r="G14" s="109"/>
      <c r="H14" s="109"/>
      <c r="I14" s="109"/>
      <c r="J14" s="109"/>
      <c r="K14" s="109"/>
      <c r="L14" s="109"/>
      <c r="M14" s="109"/>
      <c r="N14" s="109"/>
      <c r="O14" s="109"/>
      <c r="P14" s="109"/>
      <c r="Q14" s="168"/>
      <c r="R14" s="24"/>
      <c r="S14" s="138"/>
      <c r="T14" s="138"/>
      <c r="U14" s="138"/>
      <c r="V14" s="138"/>
      <c r="W14" s="138"/>
    </row>
    <row r="15" spans="1:24">
      <c r="A15" s="920"/>
      <c r="B15" s="536" t="s">
        <v>71</v>
      </c>
      <c r="C15" s="538"/>
      <c r="D15" s="109"/>
      <c r="E15" s="109"/>
      <c r="F15" s="109"/>
      <c r="G15" s="109"/>
      <c r="H15" s="109"/>
      <c r="I15" s="109"/>
      <c r="J15" s="109"/>
      <c r="K15" s="109"/>
      <c r="L15" s="109"/>
      <c r="M15" s="109"/>
      <c r="N15" s="109"/>
      <c r="O15" s="109"/>
      <c r="P15" s="109"/>
      <c r="Q15" s="168"/>
      <c r="R15" s="24"/>
      <c r="S15" s="138"/>
      <c r="T15" s="138"/>
      <c r="U15" s="138"/>
      <c r="V15" s="138"/>
      <c r="W15" s="138"/>
    </row>
    <row r="16" spans="1:24" ht="15" customHeight="1">
      <c r="A16" s="920" t="s">
        <v>172</v>
      </c>
      <c r="B16" s="540" t="s">
        <v>298</v>
      </c>
      <c r="C16" s="538">
        <v>86.7</v>
      </c>
      <c r="D16" s="109">
        <v>89.2</v>
      </c>
      <c r="E16" s="109">
        <v>93</v>
      </c>
      <c r="F16" s="109">
        <v>96.4</v>
      </c>
      <c r="G16" s="109">
        <v>95.5</v>
      </c>
      <c r="H16" s="109">
        <v>97.2</v>
      </c>
      <c r="I16" s="109">
        <v>80.2</v>
      </c>
      <c r="J16" s="109">
        <v>95</v>
      </c>
      <c r="K16" s="109"/>
      <c r="L16" s="109">
        <v>98.2</v>
      </c>
      <c r="M16" s="109"/>
      <c r="N16" s="109"/>
      <c r="O16" s="109">
        <v>91.5</v>
      </c>
      <c r="P16" s="109"/>
      <c r="Q16" s="168"/>
      <c r="R16" s="24"/>
      <c r="S16" s="138"/>
      <c r="T16" s="138"/>
      <c r="U16" s="138"/>
      <c r="V16" s="138"/>
      <c r="W16" s="138"/>
    </row>
    <row r="17" spans="1:23" ht="15" customHeight="1">
      <c r="A17" s="920"/>
      <c r="B17" s="540" t="s">
        <v>299</v>
      </c>
      <c r="C17" s="538">
        <v>91</v>
      </c>
      <c r="D17" s="109">
        <v>96.5</v>
      </c>
      <c r="E17" s="109">
        <v>96.8</v>
      </c>
      <c r="F17" s="109">
        <v>98.5</v>
      </c>
      <c r="G17" s="109">
        <v>94.6</v>
      </c>
      <c r="H17" s="109">
        <v>95.5</v>
      </c>
      <c r="I17" s="109">
        <v>99.8</v>
      </c>
      <c r="J17" s="109">
        <v>94.7</v>
      </c>
      <c r="K17" s="109"/>
      <c r="L17" s="109">
        <v>98.6</v>
      </c>
      <c r="M17" s="109"/>
      <c r="N17" s="109"/>
      <c r="O17" s="109">
        <v>94</v>
      </c>
      <c r="P17" s="109"/>
      <c r="Q17" s="168"/>
      <c r="R17" s="24"/>
      <c r="S17" s="138"/>
      <c r="T17" s="138"/>
      <c r="U17" s="138"/>
      <c r="V17" s="138"/>
      <c r="W17" s="138"/>
    </row>
    <row r="18" spans="1:23">
      <c r="A18" s="920"/>
      <c r="B18" s="536" t="s">
        <v>71</v>
      </c>
      <c r="C18" s="538">
        <v>88.8</v>
      </c>
      <c r="D18" s="109">
        <v>92.8</v>
      </c>
      <c r="E18" s="109">
        <v>94.9</v>
      </c>
      <c r="F18" s="109">
        <v>97.4</v>
      </c>
      <c r="G18" s="109">
        <v>95.1</v>
      </c>
      <c r="H18" s="109">
        <v>96.3</v>
      </c>
      <c r="I18" s="109">
        <v>90.1</v>
      </c>
      <c r="J18" s="109">
        <v>94.8</v>
      </c>
      <c r="K18" s="109"/>
      <c r="L18" s="109">
        <v>98.4</v>
      </c>
      <c r="M18" s="109"/>
      <c r="N18" s="109"/>
      <c r="O18" s="109">
        <v>92.7</v>
      </c>
      <c r="P18" s="109"/>
      <c r="Q18" s="168"/>
      <c r="R18" s="24"/>
      <c r="S18" s="138"/>
      <c r="T18" s="138"/>
      <c r="U18" s="138"/>
      <c r="V18" s="138"/>
      <c r="W18" s="138"/>
    </row>
    <row r="19" spans="1:23">
      <c r="A19" s="920" t="s">
        <v>173</v>
      </c>
      <c r="B19" s="540" t="s">
        <v>298</v>
      </c>
      <c r="C19" s="538">
        <v>92.8</v>
      </c>
      <c r="D19" s="109">
        <v>92.4</v>
      </c>
      <c r="E19" s="109">
        <v>90.6</v>
      </c>
      <c r="F19" s="109">
        <v>91.7</v>
      </c>
      <c r="G19" s="109">
        <v>90.6</v>
      </c>
      <c r="H19" s="109">
        <v>87.5</v>
      </c>
      <c r="I19" s="109">
        <v>83.6</v>
      </c>
      <c r="J19" s="109">
        <v>85</v>
      </c>
      <c r="K19" s="109">
        <v>81.599999999999994</v>
      </c>
      <c r="L19" s="109">
        <v>80.900000000000006</v>
      </c>
      <c r="M19" s="109">
        <v>78.099999999999994</v>
      </c>
      <c r="N19" s="109">
        <v>75.599999999999994</v>
      </c>
      <c r="O19" s="109">
        <v>73.3</v>
      </c>
      <c r="P19" s="109">
        <v>72</v>
      </c>
      <c r="Q19" s="168">
        <v>71.3</v>
      </c>
      <c r="R19" s="24"/>
      <c r="S19" s="138"/>
      <c r="T19" s="138"/>
      <c r="U19" s="138"/>
      <c r="V19" s="138"/>
      <c r="W19" s="138"/>
    </row>
    <row r="20" spans="1:23">
      <c r="A20" s="920"/>
      <c r="B20" s="540" t="s">
        <v>299</v>
      </c>
      <c r="C20" s="538">
        <v>84</v>
      </c>
      <c r="D20" s="109">
        <v>83</v>
      </c>
      <c r="E20" s="109">
        <v>82.5</v>
      </c>
      <c r="F20" s="109">
        <v>82.7</v>
      </c>
      <c r="G20" s="109">
        <v>82</v>
      </c>
      <c r="H20" s="109">
        <v>79.900000000000006</v>
      </c>
      <c r="I20" s="109">
        <v>75.599999999999994</v>
      </c>
      <c r="J20" s="109">
        <v>77.400000000000006</v>
      </c>
      <c r="K20" s="109">
        <v>75.400000000000006</v>
      </c>
      <c r="L20" s="109">
        <v>73.7</v>
      </c>
      <c r="M20" s="109">
        <v>70.599999999999994</v>
      </c>
      <c r="N20" s="109">
        <v>67.8</v>
      </c>
      <c r="O20" s="109">
        <v>66</v>
      </c>
      <c r="P20" s="109">
        <v>64</v>
      </c>
      <c r="Q20" s="168">
        <v>64.099999999999994</v>
      </c>
      <c r="R20" s="24"/>
      <c r="S20" s="138"/>
      <c r="T20" s="138"/>
      <c r="U20" s="138"/>
      <c r="V20" s="138"/>
      <c r="W20" s="138"/>
    </row>
    <row r="21" spans="1:23">
      <c r="A21" s="920"/>
      <c r="B21" s="536" t="s">
        <v>71</v>
      </c>
      <c r="C21" s="538">
        <v>88.4</v>
      </c>
      <c r="D21" s="109">
        <v>87.7</v>
      </c>
      <c r="E21" s="109">
        <v>86.6</v>
      </c>
      <c r="F21" s="109">
        <v>87.2</v>
      </c>
      <c r="G21" s="109">
        <v>86.3</v>
      </c>
      <c r="H21" s="109">
        <v>83.7</v>
      </c>
      <c r="I21" s="109">
        <v>79.599999999999994</v>
      </c>
      <c r="J21" s="109">
        <v>81.2</v>
      </c>
      <c r="K21" s="109">
        <v>78.5</v>
      </c>
      <c r="L21" s="109">
        <v>77.3</v>
      </c>
      <c r="M21" s="109">
        <v>74.3</v>
      </c>
      <c r="N21" s="109">
        <v>71.7</v>
      </c>
      <c r="O21" s="109">
        <v>69.7</v>
      </c>
      <c r="P21" s="109">
        <v>68</v>
      </c>
      <c r="Q21" s="168">
        <v>67.7</v>
      </c>
      <c r="R21" s="24"/>
      <c r="S21" s="138"/>
      <c r="T21" s="138"/>
      <c r="U21" s="138"/>
      <c r="V21" s="138"/>
      <c r="W21" s="138"/>
    </row>
    <row r="22" spans="1:23">
      <c r="A22" s="920" t="s">
        <v>174</v>
      </c>
      <c r="B22" s="540" t="s">
        <v>298</v>
      </c>
      <c r="C22" s="538">
        <v>68.599999999999994</v>
      </c>
      <c r="D22" s="109">
        <v>70</v>
      </c>
      <c r="E22" s="109">
        <v>72.2</v>
      </c>
      <c r="F22" s="109">
        <v>82</v>
      </c>
      <c r="G22" s="109">
        <v>71.599999999999994</v>
      </c>
      <c r="H22" s="109">
        <v>72.400000000000006</v>
      </c>
      <c r="I22" s="109">
        <v>72.599999999999994</v>
      </c>
      <c r="J22" s="109">
        <v>73.2</v>
      </c>
      <c r="K22" s="109">
        <v>72</v>
      </c>
      <c r="L22" s="109">
        <v>67.599999999999994</v>
      </c>
      <c r="M22" s="109">
        <v>66.599999999999994</v>
      </c>
      <c r="N22" s="109">
        <v>69</v>
      </c>
      <c r="O22" s="109">
        <v>63.6</v>
      </c>
      <c r="P22" s="109">
        <v>62.1</v>
      </c>
      <c r="Q22" s="168">
        <v>62.9</v>
      </c>
      <c r="R22" s="24"/>
      <c r="S22" s="138"/>
      <c r="T22" s="138"/>
      <c r="U22" s="138"/>
      <c r="V22" s="138"/>
      <c r="W22" s="138"/>
    </row>
    <row r="23" spans="1:23">
      <c r="A23" s="920"/>
      <c r="B23" s="540" t="s">
        <v>299</v>
      </c>
      <c r="C23" s="538">
        <v>70.599999999999994</v>
      </c>
      <c r="D23" s="109">
        <v>71.5</v>
      </c>
      <c r="E23" s="109">
        <v>73.099999999999994</v>
      </c>
      <c r="F23" s="109">
        <v>81.5</v>
      </c>
      <c r="G23" s="109">
        <v>71.099999999999994</v>
      </c>
      <c r="H23" s="109">
        <v>71.599999999999994</v>
      </c>
      <c r="I23" s="109">
        <v>71.3</v>
      </c>
      <c r="J23" s="109">
        <v>71.900000000000006</v>
      </c>
      <c r="K23" s="109">
        <v>70.099999999999994</v>
      </c>
      <c r="L23" s="109">
        <v>65.099999999999994</v>
      </c>
      <c r="M23" s="109">
        <v>63.7</v>
      </c>
      <c r="N23" s="109">
        <v>65.3</v>
      </c>
      <c r="O23" s="109">
        <v>62</v>
      </c>
      <c r="P23" s="109">
        <v>59.6</v>
      </c>
      <c r="Q23" s="168">
        <v>59.6</v>
      </c>
      <c r="R23" s="24"/>
      <c r="S23" s="138"/>
      <c r="T23" s="138"/>
      <c r="U23" s="138"/>
      <c r="V23" s="138"/>
      <c r="W23" s="138"/>
    </row>
    <row r="24" spans="1:23">
      <c r="A24" s="920"/>
      <c r="B24" s="536" t="s">
        <v>71</v>
      </c>
      <c r="C24" s="538">
        <v>69.599999999999994</v>
      </c>
      <c r="D24" s="109">
        <v>70.8</v>
      </c>
      <c r="E24" s="109">
        <v>72.7</v>
      </c>
      <c r="F24" s="109">
        <v>81.7</v>
      </c>
      <c r="G24" s="109">
        <v>71.3</v>
      </c>
      <c r="H24" s="109">
        <v>72</v>
      </c>
      <c r="I24" s="109">
        <v>71.900000000000006</v>
      </c>
      <c r="J24" s="109">
        <v>72.5</v>
      </c>
      <c r="K24" s="109">
        <v>71.099999999999994</v>
      </c>
      <c r="L24" s="109">
        <v>66.3</v>
      </c>
      <c r="M24" s="109">
        <v>65.2</v>
      </c>
      <c r="N24" s="109">
        <v>67.099999999999994</v>
      </c>
      <c r="O24" s="109">
        <v>62.8</v>
      </c>
      <c r="P24" s="109">
        <v>60.8</v>
      </c>
      <c r="Q24" s="168">
        <v>61.2</v>
      </c>
      <c r="R24" s="24"/>
      <c r="S24" s="138"/>
      <c r="T24" s="138"/>
      <c r="U24" s="138"/>
      <c r="V24" s="138"/>
      <c r="W24" s="138"/>
    </row>
    <row r="25" spans="1:23">
      <c r="A25" s="920" t="s">
        <v>175</v>
      </c>
      <c r="B25" s="540" t="s">
        <v>298</v>
      </c>
      <c r="C25" s="538">
        <v>77.400000000000006</v>
      </c>
      <c r="D25" s="109">
        <v>79.400000000000006</v>
      </c>
      <c r="E25" s="109">
        <v>78.400000000000006</v>
      </c>
      <c r="F25" s="109">
        <v>79.8</v>
      </c>
      <c r="G25" s="109">
        <v>81.900000000000006</v>
      </c>
      <c r="H25" s="109">
        <v>82</v>
      </c>
      <c r="I25" s="109">
        <v>75.900000000000006</v>
      </c>
      <c r="J25" s="109">
        <v>83</v>
      </c>
      <c r="K25" s="109">
        <v>82.2</v>
      </c>
      <c r="L25" s="109">
        <v>77.2</v>
      </c>
      <c r="M25" s="109">
        <v>83.2</v>
      </c>
      <c r="N25" s="109">
        <v>70.3</v>
      </c>
      <c r="O25" s="109">
        <v>71.7</v>
      </c>
      <c r="P25" s="109">
        <v>75.099999999999994</v>
      </c>
      <c r="Q25" s="168">
        <v>77</v>
      </c>
      <c r="R25" s="24"/>
      <c r="S25" s="138"/>
      <c r="T25" s="138"/>
      <c r="U25" s="138"/>
      <c r="V25" s="138"/>
      <c r="W25" s="138"/>
    </row>
    <row r="26" spans="1:23">
      <c r="A26" s="920"/>
      <c r="B26" s="540" t="s">
        <v>299</v>
      </c>
      <c r="C26" s="538">
        <v>80.8</v>
      </c>
      <c r="D26" s="109">
        <v>82.1</v>
      </c>
      <c r="E26" s="109">
        <v>81.900000000000006</v>
      </c>
      <c r="F26" s="109">
        <v>82.5</v>
      </c>
      <c r="G26" s="109">
        <v>84.3</v>
      </c>
      <c r="H26" s="109">
        <v>84.8</v>
      </c>
      <c r="I26" s="109">
        <v>78.5</v>
      </c>
      <c r="J26" s="109">
        <v>82.5</v>
      </c>
      <c r="K26" s="109">
        <v>76</v>
      </c>
      <c r="L26" s="109">
        <v>77.8</v>
      </c>
      <c r="M26" s="109">
        <v>80.7</v>
      </c>
      <c r="N26" s="109">
        <v>67</v>
      </c>
      <c r="O26" s="109">
        <v>67.599999999999994</v>
      </c>
      <c r="P26" s="109">
        <v>67</v>
      </c>
      <c r="Q26" s="168">
        <v>72.3</v>
      </c>
      <c r="R26" s="24"/>
      <c r="S26" s="142"/>
    </row>
    <row r="27" spans="1:23">
      <c r="A27" s="920"/>
      <c r="B27" s="536" t="s">
        <v>71</v>
      </c>
      <c r="C27" s="538">
        <v>79.099999999999994</v>
      </c>
      <c r="D27" s="109">
        <v>80.8</v>
      </c>
      <c r="E27" s="109">
        <v>80.099999999999994</v>
      </c>
      <c r="F27" s="109">
        <v>81.099999999999994</v>
      </c>
      <c r="G27" s="109">
        <v>83.1</v>
      </c>
      <c r="H27" s="109">
        <v>83.4</v>
      </c>
      <c r="I27" s="109">
        <v>77.2</v>
      </c>
      <c r="J27" s="109">
        <v>82.7</v>
      </c>
      <c r="K27" s="109">
        <v>79.099999999999994</v>
      </c>
      <c r="L27" s="109">
        <v>77.5</v>
      </c>
      <c r="M27" s="109">
        <v>82</v>
      </c>
      <c r="N27" s="109">
        <v>68.599999999999994</v>
      </c>
      <c r="O27" s="109">
        <v>69.7</v>
      </c>
      <c r="P27" s="109">
        <v>71.099999999999994</v>
      </c>
      <c r="Q27" s="168">
        <v>74.7</v>
      </c>
      <c r="R27" s="24"/>
      <c r="S27" s="24"/>
    </row>
    <row r="28" spans="1:23">
      <c r="A28" s="920" t="s">
        <v>176</v>
      </c>
      <c r="B28" s="540" t="s">
        <v>298</v>
      </c>
      <c r="C28" s="538">
        <v>91.3</v>
      </c>
      <c r="D28" s="109">
        <v>92.2</v>
      </c>
      <c r="E28" s="109"/>
      <c r="F28" s="109">
        <v>97.4</v>
      </c>
      <c r="G28" s="109">
        <v>89</v>
      </c>
      <c r="H28" s="109">
        <v>91.6</v>
      </c>
      <c r="I28" s="109">
        <v>91.7</v>
      </c>
      <c r="J28" s="109">
        <v>92.8</v>
      </c>
      <c r="K28" s="109">
        <v>91.1</v>
      </c>
      <c r="L28" s="109">
        <v>90.5</v>
      </c>
      <c r="M28" s="109">
        <v>92.2</v>
      </c>
      <c r="N28" s="109">
        <v>89.6</v>
      </c>
      <c r="O28" s="109"/>
      <c r="P28" s="109">
        <v>89.2</v>
      </c>
      <c r="Q28" s="168">
        <v>88.4</v>
      </c>
      <c r="R28" s="24"/>
    </row>
    <row r="29" spans="1:23">
      <c r="A29" s="920"/>
      <c r="B29" s="540" t="s">
        <v>299</v>
      </c>
      <c r="C29" s="538">
        <v>91</v>
      </c>
      <c r="D29" s="109">
        <v>91.7</v>
      </c>
      <c r="E29" s="109"/>
      <c r="F29" s="109">
        <v>95.2</v>
      </c>
      <c r="G29" s="109">
        <v>81.3</v>
      </c>
      <c r="H29" s="109">
        <v>90</v>
      </c>
      <c r="I29" s="109">
        <v>90.4</v>
      </c>
      <c r="J29" s="109">
        <v>89.9</v>
      </c>
      <c r="K29" s="109">
        <v>88.7</v>
      </c>
      <c r="L29" s="109">
        <v>88.4</v>
      </c>
      <c r="M29" s="109">
        <v>89.6</v>
      </c>
      <c r="N29" s="109">
        <v>84.1</v>
      </c>
      <c r="O29" s="109"/>
      <c r="P29" s="109">
        <v>90.1</v>
      </c>
      <c r="Q29" s="168">
        <v>85.7</v>
      </c>
      <c r="R29" s="24"/>
      <c r="S29" s="24"/>
    </row>
    <row r="30" spans="1:23">
      <c r="A30" s="920"/>
      <c r="B30" s="536" t="s">
        <v>71</v>
      </c>
      <c r="C30" s="538">
        <v>91.1</v>
      </c>
      <c r="D30" s="109">
        <v>91.9</v>
      </c>
      <c r="E30" s="109">
        <v>99.2</v>
      </c>
      <c r="F30" s="109">
        <v>96.3</v>
      </c>
      <c r="G30" s="109">
        <v>85</v>
      </c>
      <c r="H30" s="109">
        <v>90.8</v>
      </c>
      <c r="I30" s="109">
        <v>91</v>
      </c>
      <c r="J30" s="109">
        <v>91.3</v>
      </c>
      <c r="K30" s="109">
        <v>89.9</v>
      </c>
      <c r="L30" s="109">
        <v>89.5</v>
      </c>
      <c r="M30" s="109">
        <v>90.8</v>
      </c>
      <c r="N30" s="109">
        <v>86.8</v>
      </c>
      <c r="O30" s="109"/>
      <c r="P30" s="109">
        <v>89.6</v>
      </c>
      <c r="Q30" s="168">
        <v>87</v>
      </c>
      <c r="R30" s="24"/>
      <c r="S30" s="24"/>
    </row>
    <row r="31" spans="1:23">
      <c r="A31" s="920" t="s">
        <v>177</v>
      </c>
      <c r="B31" s="540" t="s">
        <v>298</v>
      </c>
      <c r="C31" s="538">
        <v>58.8</v>
      </c>
      <c r="D31" s="109">
        <v>57.1</v>
      </c>
      <c r="E31" s="109">
        <v>55.7</v>
      </c>
      <c r="F31" s="109">
        <v>56.3</v>
      </c>
      <c r="G31" s="109">
        <v>54.9</v>
      </c>
      <c r="H31" s="109">
        <v>54.9</v>
      </c>
      <c r="I31" s="109">
        <v>54.5</v>
      </c>
      <c r="J31" s="109">
        <v>56.2</v>
      </c>
      <c r="K31" s="109">
        <v>59.3</v>
      </c>
      <c r="L31" s="109">
        <v>61.5</v>
      </c>
      <c r="M31" s="109">
        <v>64.099999999999994</v>
      </c>
      <c r="N31" s="109"/>
      <c r="O31" s="109">
        <v>68</v>
      </c>
      <c r="P31" s="109"/>
      <c r="Q31" s="168"/>
      <c r="R31" s="24"/>
      <c r="S31" s="24"/>
    </row>
    <row r="32" spans="1:23">
      <c r="A32" s="920"/>
      <c r="B32" s="540" t="s">
        <v>299</v>
      </c>
      <c r="C32" s="538">
        <v>71.400000000000006</v>
      </c>
      <c r="D32" s="109">
        <v>68.5</v>
      </c>
      <c r="E32" s="109">
        <v>66.3</v>
      </c>
      <c r="F32" s="109">
        <v>66.3</v>
      </c>
      <c r="G32" s="109">
        <v>63.8</v>
      </c>
      <c r="H32" s="109">
        <v>62.7</v>
      </c>
      <c r="I32" s="109">
        <v>61.4</v>
      </c>
      <c r="J32" s="109">
        <v>62.6</v>
      </c>
      <c r="K32" s="109">
        <v>66.400000000000006</v>
      </c>
      <c r="L32" s="109">
        <v>68</v>
      </c>
      <c r="M32" s="109">
        <v>70.2</v>
      </c>
      <c r="N32" s="109"/>
      <c r="O32" s="109">
        <v>76</v>
      </c>
      <c r="P32" s="109"/>
      <c r="Q32" s="168"/>
      <c r="R32" s="24"/>
      <c r="S32" s="24"/>
    </row>
    <row r="33" spans="1:20">
      <c r="A33" s="920"/>
      <c r="B33" s="536" t="s">
        <v>71</v>
      </c>
      <c r="C33" s="538">
        <v>65</v>
      </c>
      <c r="D33" s="109">
        <v>62.8</v>
      </c>
      <c r="E33" s="109">
        <v>61</v>
      </c>
      <c r="F33" s="109">
        <v>61.3</v>
      </c>
      <c r="G33" s="109">
        <v>59.4</v>
      </c>
      <c r="H33" s="109">
        <v>58.8</v>
      </c>
      <c r="I33" s="109">
        <v>58</v>
      </c>
      <c r="J33" s="109">
        <v>59.4</v>
      </c>
      <c r="K33" s="109">
        <v>62.8</v>
      </c>
      <c r="L33" s="109">
        <v>64.7</v>
      </c>
      <c r="M33" s="109">
        <v>67.099999999999994</v>
      </c>
      <c r="N33" s="109"/>
      <c r="O33" s="109">
        <v>72</v>
      </c>
      <c r="P33" s="109"/>
      <c r="Q33" s="168"/>
      <c r="R33" s="24"/>
      <c r="S33" s="24"/>
    </row>
    <row r="34" spans="1:20">
      <c r="A34" s="920" t="s">
        <v>178</v>
      </c>
      <c r="B34" s="540" t="s">
        <v>298</v>
      </c>
      <c r="C34" s="538">
        <v>92.5</v>
      </c>
      <c r="D34" s="109">
        <v>93.9</v>
      </c>
      <c r="E34" s="109">
        <v>96.8</v>
      </c>
      <c r="F34" s="109">
        <v>97.7</v>
      </c>
      <c r="G34" s="109">
        <v>97.2</v>
      </c>
      <c r="H34" s="109">
        <v>95.6</v>
      </c>
      <c r="I34" s="109">
        <v>94.4</v>
      </c>
      <c r="J34" s="109">
        <v>95.6</v>
      </c>
      <c r="K34" s="109">
        <v>97.7</v>
      </c>
      <c r="L34" s="109"/>
      <c r="M34" s="109"/>
      <c r="N34" s="109"/>
      <c r="O34" s="109"/>
      <c r="P34" s="109"/>
      <c r="Q34" s="168"/>
      <c r="R34" s="24"/>
      <c r="S34" s="24"/>
      <c r="T34" s="24"/>
    </row>
    <row r="35" spans="1:20">
      <c r="A35" s="920"/>
      <c r="B35" s="540" t="s">
        <v>299</v>
      </c>
      <c r="C35" s="538">
        <v>89.8</v>
      </c>
      <c r="D35" s="109">
        <v>91.1</v>
      </c>
      <c r="E35" s="109">
        <v>94.8</v>
      </c>
      <c r="F35" s="109">
        <v>95.9</v>
      </c>
      <c r="G35" s="109">
        <v>95.7</v>
      </c>
      <c r="H35" s="109">
        <v>93.8</v>
      </c>
      <c r="I35" s="109">
        <v>92.7</v>
      </c>
      <c r="J35" s="109">
        <v>93</v>
      </c>
      <c r="K35" s="109">
        <v>94.5</v>
      </c>
      <c r="L35" s="109"/>
      <c r="M35" s="109"/>
      <c r="N35" s="109"/>
      <c r="O35" s="109"/>
      <c r="P35" s="109"/>
      <c r="Q35" s="168"/>
      <c r="R35" s="24"/>
      <c r="S35" s="24"/>
      <c r="T35" s="24"/>
    </row>
    <row r="36" spans="1:20">
      <c r="A36" s="920"/>
      <c r="B36" s="536" t="s">
        <v>71</v>
      </c>
      <c r="C36" s="538">
        <v>91.2</v>
      </c>
      <c r="D36" s="109">
        <v>92.5</v>
      </c>
      <c r="E36" s="109">
        <v>95.8</v>
      </c>
      <c r="F36" s="109">
        <v>96.8</v>
      </c>
      <c r="G36" s="109">
        <v>96.5</v>
      </c>
      <c r="H36" s="109">
        <v>94.7</v>
      </c>
      <c r="I36" s="109">
        <v>93.6</v>
      </c>
      <c r="J36" s="109">
        <v>94.3</v>
      </c>
      <c r="K36" s="109">
        <v>96.1</v>
      </c>
      <c r="L36" s="109">
        <v>97.9</v>
      </c>
      <c r="M36" s="109">
        <v>97.3</v>
      </c>
      <c r="N36" s="109">
        <v>97.2</v>
      </c>
      <c r="O36" s="109">
        <v>97.7</v>
      </c>
      <c r="P36" s="109">
        <v>98.2</v>
      </c>
      <c r="Q36" s="168">
        <v>98.7</v>
      </c>
      <c r="R36" s="24"/>
      <c r="S36" s="24"/>
      <c r="T36" s="24"/>
    </row>
    <row r="37" spans="1:20">
      <c r="A37" s="920" t="s">
        <v>179</v>
      </c>
      <c r="B37" s="540" t="s">
        <v>298</v>
      </c>
      <c r="C37" s="538"/>
      <c r="D37" s="109"/>
      <c r="E37" s="109"/>
      <c r="F37" s="109"/>
      <c r="G37" s="109"/>
      <c r="H37" s="109"/>
      <c r="I37" s="109"/>
      <c r="J37" s="109"/>
      <c r="K37" s="109"/>
      <c r="L37" s="109"/>
      <c r="M37" s="109"/>
      <c r="N37" s="109"/>
      <c r="O37" s="109">
        <v>95.9</v>
      </c>
      <c r="P37" s="109">
        <v>97.1</v>
      </c>
      <c r="Q37" s="168">
        <v>96.3</v>
      </c>
      <c r="R37" s="24"/>
      <c r="S37" s="24"/>
      <c r="T37" s="24"/>
    </row>
    <row r="38" spans="1:20">
      <c r="A38" s="920"/>
      <c r="B38" s="540" t="s">
        <v>299</v>
      </c>
      <c r="C38" s="538"/>
      <c r="D38" s="109"/>
      <c r="E38" s="109"/>
      <c r="F38" s="109"/>
      <c r="G38" s="109"/>
      <c r="H38" s="109"/>
      <c r="I38" s="109"/>
      <c r="J38" s="109"/>
      <c r="K38" s="109"/>
      <c r="L38" s="109"/>
      <c r="M38" s="109"/>
      <c r="N38" s="109"/>
      <c r="O38" s="109">
        <v>99.8</v>
      </c>
      <c r="P38" s="109">
        <v>99.4</v>
      </c>
      <c r="Q38" s="168">
        <v>95.9</v>
      </c>
      <c r="R38" s="24"/>
      <c r="S38" s="24"/>
      <c r="T38" s="24"/>
    </row>
    <row r="39" spans="1:20">
      <c r="A39" s="920"/>
      <c r="B39" s="536" t="s">
        <v>71</v>
      </c>
      <c r="C39" s="538"/>
      <c r="D39" s="109"/>
      <c r="E39" s="109"/>
      <c r="F39" s="109"/>
      <c r="G39" s="109"/>
      <c r="H39" s="109"/>
      <c r="I39" s="109"/>
      <c r="J39" s="109"/>
      <c r="K39" s="109"/>
      <c r="L39" s="109"/>
      <c r="M39" s="109"/>
      <c r="N39" s="109"/>
      <c r="O39" s="109">
        <v>97.8</v>
      </c>
      <c r="P39" s="109">
        <v>98.2</v>
      </c>
      <c r="Q39" s="168">
        <v>96.1</v>
      </c>
      <c r="R39" s="24"/>
      <c r="S39" s="24"/>
      <c r="T39" s="24"/>
    </row>
    <row r="40" spans="1:20">
      <c r="A40" s="920" t="s">
        <v>180</v>
      </c>
      <c r="B40" s="540" t="s">
        <v>298</v>
      </c>
      <c r="C40" s="538"/>
      <c r="D40" s="109"/>
      <c r="E40" s="109"/>
      <c r="F40" s="109"/>
      <c r="G40" s="109"/>
      <c r="H40" s="109"/>
      <c r="I40" s="109"/>
      <c r="J40" s="109">
        <v>81.2</v>
      </c>
      <c r="K40" s="109">
        <v>90.5</v>
      </c>
      <c r="L40" s="109">
        <v>93.1</v>
      </c>
      <c r="M40" s="109">
        <v>92</v>
      </c>
      <c r="N40" s="109">
        <v>88.2</v>
      </c>
      <c r="O40" s="109">
        <v>95.6</v>
      </c>
      <c r="P40" s="109">
        <v>91.2</v>
      </c>
      <c r="Q40" s="168"/>
      <c r="R40" s="24"/>
      <c r="S40" s="24"/>
      <c r="T40" s="24"/>
    </row>
    <row r="41" spans="1:20">
      <c r="A41" s="920"/>
      <c r="B41" s="540" t="s">
        <v>299</v>
      </c>
      <c r="C41" s="538"/>
      <c r="D41" s="109"/>
      <c r="E41" s="109"/>
      <c r="F41" s="109"/>
      <c r="G41" s="109"/>
      <c r="H41" s="109"/>
      <c r="I41" s="109"/>
      <c r="J41" s="109">
        <v>85.9</v>
      </c>
      <c r="K41" s="109">
        <v>86.9</v>
      </c>
      <c r="L41" s="109">
        <v>91.4</v>
      </c>
      <c r="M41" s="109">
        <v>89.7</v>
      </c>
      <c r="N41" s="109">
        <v>89.5</v>
      </c>
      <c r="O41" s="109">
        <v>97.7</v>
      </c>
      <c r="P41" s="109">
        <v>89.6</v>
      </c>
      <c r="Q41" s="168"/>
      <c r="R41" s="24"/>
      <c r="S41" s="24"/>
      <c r="T41" s="24"/>
    </row>
    <row r="42" spans="1:20">
      <c r="A42" s="920"/>
      <c r="B42" s="536" t="s">
        <v>71</v>
      </c>
      <c r="C42" s="538"/>
      <c r="D42" s="109"/>
      <c r="E42" s="109"/>
      <c r="F42" s="109"/>
      <c r="G42" s="109"/>
      <c r="H42" s="109">
        <v>96.3</v>
      </c>
      <c r="I42" s="109"/>
      <c r="J42" s="109">
        <v>83.6</v>
      </c>
      <c r="K42" s="109">
        <v>88.7</v>
      </c>
      <c r="L42" s="109">
        <v>92.3</v>
      </c>
      <c r="M42" s="109">
        <v>90.8</v>
      </c>
      <c r="N42" s="109">
        <v>88.9</v>
      </c>
      <c r="O42" s="109">
        <v>96.7</v>
      </c>
      <c r="P42" s="109">
        <v>90.4</v>
      </c>
      <c r="Q42" s="168"/>
      <c r="R42" s="24"/>
      <c r="S42" s="24"/>
      <c r="T42" s="24"/>
    </row>
    <row r="43" spans="1:20" ht="15" customHeight="1">
      <c r="A43" s="928" t="s">
        <v>344</v>
      </c>
      <c r="B43" s="686" t="s">
        <v>298</v>
      </c>
      <c r="C43" s="538"/>
      <c r="D43" s="109"/>
      <c r="E43" s="109">
        <v>39.9</v>
      </c>
      <c r="F43" s="109">
        <v>39.799999999999997</v>
      </c>
      <c r="G43" s="109"/>
      <c r="H43" s="109"/>
      <c r="I43" s="109"/>
      <c r="J43" s="109">
        <v>45.6</v>
      </c>
      <c r="K43" s="109">
        <v>48.5</v>
      </c>
      <c r="L43" s="109">
        <v>50.8</v>
      </c>
      <c r="M43" s="109">
        <v>22.8</v>
      </c>
      <c r="N43" s="109">
        <v>51.8</v>
      </c>
      <c r="O43" s="109">
        <v>38.799999999999997</v>
      </c>
      <c r="P43" s="109">
        <v>52.7</v>
      </c>
      <c r="Q43" s="168">
        <v>52.2</v>
      </c>
      <c r="R43" s="24"/>
      <c r="S43" s="24"/>
      <c r="T43" s="24"/>
    </row>
    <row r="44" spans="1:20">
      <c r="A44" s="928"/>
      <c r="B44" s="686" t="s">
        <v>299</v>
      </c>
      <c r="C44" s="538"/>
      <c r="D44" s="109"/>
      <c r="E44" s="109">
        <v>39.9</v>
      </c>
      <c r="F44" s="109">
        <v>39</v>
      </c>
      <c r="G44" s="109"/>
      <c r="H44" s="109"/>
      <c r="I44" s="109"/>
      <c r="J44" s="109">
        <v>45.7</v>
      </c>
      <c r="K44" s="109">
        <v>47.7</v>
      </c>
      <c r="L44" s="109">
        <v>49.2</v>
      </c>
      <c r="M44" s="109">
        <v>23.7</v>
      </c>
      <c r="N44" s="109">
        <v>48.6</v>
      </c>
      <c r="O44" s="109">
        <v>33.200000000000003</v>
      </c>
      <c r="P44" s="109">
        <v>47.8</v>
      </c>
      <c r="Q44" s="168">
        <v>45.9</v>
      </c>
      <c r="R44" s="24"/>
      <c r="S44" s="24"/>
      <c r="T44" s="24"/>
    </row>
    <row r="45" spans="1:20">
      <c r="A45" s="928"/>
      <c r="B45" s="687" t="s">
        <v>71</v>
      </c>
      <c r="C45" s="538"/>
      <c r="D45" s="109"/>
      <c r="E45" s="109">
        <v>39.9</v>
      </c>
      <c r="F45" s="109">
        <v>39.4</v>
      </c>
      <c r="G45" s="109"/>
      <c r="H45" s="109"/>
      <c r="I45" s="109">
        <v>27.3</v>
      </c>
      <c r="J45" s="109">
        <v>45.6</v>
      </c>
      <c r="K45" s="109">
        <v>48.1</v>
      </c>
      <c r="L45" s="109">
        <v>50</v>
      </c>
      <c r="M45" s="109">
        <v>23.2</v>
      </c>
      <c r="N45" s="109">
        <v>50.2</v>
      </c>
      <c r="O45" s="109">
        <v>36</v>
      </c>
      <c r="P45" s="109">
        <v>50.3</v>
      </c>
      <c r="Q45" s="168">
        <v>49</v>
      </c>
      <c r="R45" s="24"/>
      <c r="S45" s="24"/>
      <c r="T45" s="24"/>
    </row>
    <row r="46" spans="1:20">
      <c r="A46" s="920" t="s">
        <v>182</v>
      </c>
      <c r="B46" s="540" t="s">
        <v>298</v>
      </c>
      <c r="C46" s="538"/>
      <c r="D46" s="109">
        <v>83.9</v>
      </c>
      <c r="E46" s="109"/>
      <c r="F46" s="109">
        <v>79.599999999999994</v>
      </c>
      <c r="G46" s="109"/>
      <c r="H46" s="109"/>
      <c r="I46" s="109"/>
      <c r="J46" s="109">
        <v>79.3</v>
      </c>
      <c r="K46" s="109"/>
      <c r="L46" s="109"/>
      <c r="M46" s="109"/>
      <c r="N46" s="109"/>
      <c r="O46" s="109"/>
      <c r="P46" s="109"/>
      <c r="Q46" s="168">
        <v>88.9</v>
      </c>
      <c r="R46" s="24"/>
      <c r="S46" s="24"/>
      <c r="T46" s="24"/>
    </row>
    <row r="47" spans="1:20">
      <c r="A47" s="920"/>
      <c r="B47" s="540" t="s">
        <v>299</v>
      </c>
      <c r="C47" s="538"/>
      <c r="D47" s="109">
        <v>91.6</v>
      </c>
      <c r="E47" s="109"/>
      <c r="F47" s="109">
        <v>83</v>
      </c>
      <c r="G47" s="109"/>
      <c r="H47" s="109"/>
      <c r="I47" s="109"/>
      <c r="J47" s="109">
        <v>80.2</v>
      </c>
      <c r="K47" s="109"/>
      <c r="L47" s="109"/>
      <c r="M47" s="109"/>
      <c r="N47" s="109"/>
      <c r="O47" s="109"/>
      <c r="P47" s="109"/>
      <c r="Q47" s="168">
        <v>86.4</v>
      </c>
      <c r="R47" s="24"/>
      <c r="S47" s="24"/>
      <c r="T47" s="24"/>
    </row>
    <row r="48" spans="1:20">
      <c r="A48" s="920"/>
      <c r="B48" s="536" t="s">
        <v>71</v>
      </c>
      <c r="C48" s="538"/>
      <c r="D48" s="109">
        <v>87.7</v>
      </c>
      <c r="E48" s="109"/>
      <c r="F48" s="109">
        <v>81.3</v>
      </c>
      <c r="G48" s="109"/>
      <c r="H48" s="109"/>
      <c r="I48" s="109"/>
      <c r="J48" s="109">
        <v>79.7</v>
      </c>
      <c r="K48" s="109"/>
      <c r="L48" s="109"/>
      <c r="M48" s="109"/>
      <c r="N48" s="109"/>
      <c r="O48" s="109"/>
      <c r="P48" s="109"/>
      <c r="Q48" s="168">
        <v>87.6</v>
      </c>
      <c r="R48" s="24"/>
      <c r="S48" s="24"/>
    </row>
    <row r="49" spans="1:23">
      <c r="A49" s="920" t="s">
        <v>183</v>
      </c>
      <c r="B49" s="540" t="s">
        <v>298</v>
      </c>
      <c r="C49" s="538"/>
      <c r="D49" s="109"/>
      <c r="E49" s="109">
        <v>90.7</v>
      </c>
      <c r="F49" s="109">
        <v>89.7</v>
      </c>
      <c r="G49" s="109">
        <v>89.5</v>
      </c>
      <c r="H49" s="109">
        <v>80</v>
      </c>
      <c r="I49" s="109">
        <v>76.599999999999994</v>
      </c>
      <c r="J49" s="109">
        <v>76.099999999999994</v>
      </c>
      <c r="K49" s="109">
        <v>74.900000000000006</v>
      </c>
      <c r="L49" s="109">
        <v>76</v>
      </c>
      <c r="M49" s="109">
        <v>75.900000000000006</v>
      </c>
      <c r="N49" s="109">
        <v>88.3</v>
      </c>
      <c r="O49" s="109">
        <v>83.3</v>
      </c>
      <c r="P49" s="109">
        <v>87.1</v>
      </c>
      <c r="Q49" s="168">
        <v>88.3</v>
      </c>
      <c r="R49" s="24"/>
      <c r="S49" s="24"/>
    </row>
    <row r="50" spans="1:23">
      <c r="A50" s="920"/>
      <c r="B50" s="540" t="s">
        <v>299</v>
      </c>
      <c r="C50" s="538"/>
      <c r="D50" s="109"/>
      <c r="E50" s="109">
        <v>95.2</v>
      </c>
      <c r="F50" s="109">
        <v>94.6</v>
      </c>
      <c r="G50" s="109">
        <v>94.6</v>
      </c>
      <c r="H50" s="109">
        <v>83</v>
      </c>
      <c r="I50" s="109">
        <v>78.400000000000006</v>
      </c>
      <c r="J50" s="109">
        <v>76.7</v>
      </c>
      <c r="K50" s="109">
        <v>75</v>
      </c>
      <c r="L50" s="109">
        <v>75.3</v>
      </c>
      <c r="M50" s="109">
        <v>73.8</v>
      </c>
      <c r="N50" s="109">
        <v>87.7</v>
      </c>
      <c r="O50" s="109">
        <v>81.900000000000006</v>
      </c>
      <c r="P50" s="109">
        <v>84.7</v>
      </c>
      <c r="Q50" s="168">
        <v>85.8</v>
      </c>
      <c r="R50" s="24"/>
      <c r="S50" s="24"/>
    </row>
    <row r="51" spans="1:23" ht="15" thickBot="1">
      <c r="A51" s="921"/>
      <c r="B51" s="537" t="s">
        <v>71</v>
      </c>
      <c r="C51" s="539"/>
      <c r="D51" s="169"/>
      <c r="E51" s="169">
        <v>92.9</v>
      </c>
      <c r="F51" s="169">
        <v>92.1</v>
      </c>
      <c r="G51" s="169">
        <v>92</v>
      </c>
      <c r="H51" s="169">
        <v>81.5</v>
      </c>
      <c r="I51" s="169">
        <v>77.5</v>
      </c>
      <c r="J51" s="169">
        <v>76.400000000000006</v>
      </c>
      <c r="K51" s="169">
        <v>74.900000000000006</v>
      </c>
      <c r="L51" s="169">
        <v>75.599999999999994</v>
      </c>
      <c r="M51" s="169">
        <v>74.8</v>
      </c>
      <c r="N51" s="169">
        <v>88</v>
      </c>
      <c r="O51" s="169">
        <v>82.6</v>
      </c>
      <c r="P51" s="169">
        <v>85.9</v>
      </c>
      <c r="Q51" s="170">
        <v>87.1</v>
      </c>
      <c r="R51" s="24"/>
      <c r="S51" s="24"/>
    </row>
    <row r="52" spans="1:23">
      <c r="B52" s="24"/>
      <c r="C52" s="24"/>
      <c r="D52" s="24"/>
      <c r="E52" s="24"/>
      <c r="F52" s="24"/>
      <c r="G52" s="24"/>
      <c r="H52" s="24"/>
      <c r="I52" s="24"/>
      <c r="J52" s="24"/>
      <c r="R52" s="24"/>
      <c r="S52" s="24"/>
    </row>
    <row r="53" spans="1:23" ht="15" customHeight="1">
      <c r="B53" s="11"/>
      <c r="C53" s="24"/>
      <c r="D53" s="24"/>
      <c r="E53" s="24"/>
      <c r="F53" s="24"/>
      <c r="G53" s="24"/>
      <c r="H53" s="24"/>
      <c r="I53" s="24"/>
      <c r="J53" s="24"/>
      <c r="R53" s="24"/>
      <c r="S53" s="24"/>
    </row>
    <row r="54" spans="1:23">
      <c r="B54" s="24"/>
      <c r="C54" s="24"/>
      <c r="D54" s="24"/>
      <c r="E54" s="24"/>
      <c r="F54" s="24"/>
      <c r="G54" s="24"/>
      <c r="H54" s="24"/>
      <c r="I54" s="24"/>
      <c r="J54" s="24"/>
      <c r="K54" s="73"/>
      <c r="L54" s="73"/>
      <c r="M54" s="73"/>
      <c r="N54" s="73"/>
      <c r="O54" s="73"/>
      <c r="P54" s="73"/>
      <c r="Q54" s="73"/>
      <c r="R54" s="24"/>
      <c r="S54" s="24"/>
    </row>
    <row r="55" spans="1:23" ht="15" customHeight="1">
      <c r="C55" s="24"/>
      <c r="D55" s="24"/>
      <c r="E55" s="24"/>
      <c r="F55" s="24"/>
      <c r="G55" s="24"/>
      <c r="H55" s="24"/>
      <c r="I55" s="24"/>
      <c r="J55" s="78"/>
      <c r="K55" s="73"/>
      <c r="L55" s="73"/>
      <c r="M55" s="73"/>
      <c r="N55" s="73"/>
      <c r="O55" s="73"/>
      <c r="P55" s="73"/>
      <c r="Q55" s="73"/>
      <c r="R55" s="24"/>
      <c r="S55" s="24"/>
      <c r="T55" s="24"/>
      <c r="U55" s="24"/>
      <c r="V55" s="24"/>
      <c r="W55" s="24"/>
    </row>
    <row r="56" spans="1:23" ht="15" customHeight="1">
      <c r="C56" s="24"/>
      <c r="D56" s="24"/>
      <c r="E56" s="24"/>
      <c r="F56" s="24"/>
      <c r="G56" s="24"/>
      <c r="H56" s="24"/>
      <c r="I56" s="24"/>
      <c r="J56" s="78"/>
      <c r="K56" s="73"/>
      <c r="L56" s="73"/>
      <c r="M56" s="73"/>
      <c r="N56" s="73"/>
      <c r="O56" s="73"/>
      <c r="P56" s="73"/>
      <c r="Q56" s="73"/>
      <c r="R56" s="24"/>
      <c r="S56" s="24"/>
      <c r="T56" s="24"/>
      <c r="U56" s="24"/>
      <c r="V56" s="24"/>
      <c r="W56" s="24"/>
    </row>
    <row r="57" spans="1:23" ht="15" customHeight="1">
      <c r="C57" s="24"/>
      <c r="D57" s="24"/>
      <c r="E57" s="24"/>
      <c r="F57" s="24"/>
      <c r="G57" s="24"/>
      <c r="H57" s="24"/>
      <c r="I57" s="24"/>
      <c r="J57" s="78"/>
      <c r="K57" s="73"/>
      <c r="L57" s="73"/>
      <c r="M57" s="73"/>
      <c r="N57" s="73"/>
      <c r="O57" s="73"/>
      <c r="P57" s="73"/>
      <c r="Q57" s="73"/>
      <c r="R57" s="24"/>
      <c r="S57" s="24"/>
      <c r="T57" s="24"/>
      <c r="U57" s="24"/>
      <c r="V57" s="24"/>
      <c r="W57" s="24"/>
    </row>
    <row r="58" spans="1:23" ht="15" customHeight="1">
      <c r="B58" s="11"/>
      <c r="C58" s="24"/>
      <c r="D58" s="24"/>
      <c r="E58" s="24"/>
      <c r="F58" s="24"/>
      <c r="G58" s="24"/>
      <c r="H58" s="24"/>
      <c r="I58" s="24"/>
      <c r="J58" s="24"/>
      <c r="R58" s="24"/>
      <c r="S58" s="24"/>
      <c r="T58" s="24"/>
      <c r="U58" s="24"/>
      <c r="V58" s="24"/>
      <c r="W58" s="24"/>
    </row>
    <row r="59" spans="1:23" ht="15" customHeight="1">
      <c r="C59" s="24"/>
      <c r="D59" s="24"/>
      <c r="E59" s="24"/>
      <c r="F59" s="24"/>
      <c r="G59" s="24"/>
      <c r="H59" s="24"/>
      <c r="I59" s="24"/>
      <c r="J59" s="78"/>
      <c r="K59" s="73"/>
      <c r="L59" s="73"/>
      <c r="M59" s="73"/>
      <c r="N59" s="73"/>
      <c r="O59" s="73"/>
      <c r="P59" s="73"/>
      <c r="Q59" s="73"/>
      <c r="R59" s="24"/>
      <c r="S59" s="24"/>
      <c r="T59" s="24"/>
      <c r="U59" s="24"/>
      <c r="V59" s="24"/>
      <c r="W59" s="24"/>
    </row>
    <row r="60" spans="1:23" ht="15" customHeight="1">
      <c r="C60" s="24"/>
      <c r="D60" s="24"/>
      <c r="E60" s="24"/>
      <c r="F60" s="24"/>
      <c r="G60" s="24"/>
      <c r="H60" s="24"/>
      <c r="I60" s="24"/>
      <c r="J60" s="78"/>
      <c r="K60" s="73"/>
      <c r="L60" s="73"/>
      <c r="M60" s="73"/>
      <c r="N60" s="73"/>
      <c r="O60" s="73"/>
      <c r="P60" s="73"/>
      <c r="Q60" s="73"/>
      <c r="R60" s="24"/>
      <c r="S60" s="24"/>
      <c r="T60" s="24"/>
      <c r="U60" s="24"/>
      <c r="V60" s="24"/>
      <c r="W60" s="24"/>
    </row>
    <row r="61" spans="1:23" ht="15" customHeight="1">
      <c r="C61" s="24"/>
      <c r="D61" s="24"/>
      <c r="E61" s="24"/>
      <c r="F61" s="24"/>
      <c r="G61" s="24"/>
      <c r="H61" s="24"/>
      <c r="I61" s="24"/>
      <c r="J61" s="78"/>
      <c r="K61" s="73"/>
      <c r="L61" s="73"/>
      <c r="M61" s="73"/>
      <c r="N61" s="73"/>
      <c r="O61" s="73"/>
      <c r="P61" s="73"/>
      <c r="Q61" s="73"/>
      <c r="R61" s="24"/>
      <c r="S61" s="24"/>
      <c r="T61" s="24"/>
      <c r="U61" s="24"/>
      <c r="V61" s="24"/>
      <c r="W61" s="24"/>
    </row>
    <row r="62" spans="1:23" ht="15" customHeight="1">
      <c r="B62" s="11"/>
      <c r="C62" s="24"/>
      <c r="D62" s="24"/>
      <c r="E62" s="24"/>
      <c r="F62" s="24"/>
      <c r="G62" s="24"/>
      <c r="H62" s="24"/>
      <c r="I62" s="24"/>
      <c r="J62" s="24"/>
      <c r="R62" s="24"/>
      <c r="S62" s="24"/>
      <c r="T62" s="24"/>
      <c r="U62" s="24"/>
      <c r="V62" s="24"/>
      <c r="W62" s="24"/>
    </row>
    <row r="63" spans="1:23" ht="15" customHeight="1">
      <c r="B63" s="24"/>
      <c r="C63" s="28"/>
      <c r="D63" s="28"/>
      <c r="E63" s="28"/>
      <c r="F63" s="28"/>
      <c r="G63" s="28"/>
      <c r="H63" s="28"/>
      <c r="I63" s="28"/>
      <c r="J63" s="43"/>
      <c r="R63" s="24"/>
      <c r="S63" s="24"/>
    </row>
    <row r="64" spans="1:23" ht="15" customHeight="1">
      <c r="B64" s="24"/>
      <c r="C64" s="28"/>
      <c r="D64" s="28"/>
      <c r="E64" s="28"/>
      <c r="F64" s="28"/>
      <c r="G64" s="28"/>
      <c r="H64" s="28"/>
      <c r="I64" s="28"/>
      <c r="J64" s="43"/>
      <c r="R64" s="24"/>
      <c r="S64" s="24"/>
    </row>
    <row r="65" spans="1:19">
      <c r="B65" s="24"/>
      <c r="C65" s="28"/>
      <c r="D65" s="28"/>
      <c r="E65" s="28"/>
      <c r="F65" s="28"/>
      <c r="G65" s="28"/>
      <c r="H65" s="28"/>
      <c r="I65" s="28"/>
      <c r="J65" s="43"/>
      <c r="R65" s="24"/>
      <c r="S65" s="24"/>
    </row>
    <row r="66" spans="1:19">
      <c r="B66" s="24"/>
      <c r="C66" s="28"/>
      <c r="D66" s="28"/>
      <c r="E66" s="28"/>
      <c r="F66" s="28"/>
      <c r="G66" s="28"/>
      <c r="H66" s="28"/>
      <c r="I66" s="28"/>
      <c r="J66" s="43"/>
      <c r="R66" s="24"/>
      <c r="S66" s="24"/>
    </row>
    <row r="67" spans="1:19">
      <c r="B67" s="24"/>
      <c r="C67" s="24"/>
      <c r="D67" s="24"/>
      <c r="E67" s="24"/>
      <c r="F67" s="24"/>
      <c r="G67" s="24"/>
      <c r="H67" s="24"/>
      <c r="I67" s="24"/>
      <c r="J67" s="24"/>
      <c r="R67" s="24"/>
      <c r="S67" s="24"/>
    </row>
    <row r="68" spans="1:19">
      <c r="A68" s="24"/>
      <c r="B68" s="24"/>
      <c r="C68" s="24"/>
      <c r="D68" s="24"/>
      <c r="E68" s="24"/>
      <c r="F68" s="24"/>
      <c r="G68" s="24"/>
      <c r="H68" s="24"/>
      <c r="I68" s="24"/>
      <c r="J68" s="24"/>
      <c r="K68" s="24"/>
      <c r="L68" s="24"/>
      <c r="M68" s="24"/>
      <c r="N68" s="24"/>
      <c r="O68" s="24"/>
      <c r="P68" s="24"/>
      <c r="Q68" s="24"/>
      <c r="R68" s="24"/>
      <c r="S68" s="24"/>
    </row>
    <row r="69" spans="1:19">
      <c r="A69" s="24"/>
      <c r="B69" s="24"/>
      <c r="C69" s="24"/>
      <c r="D69" s="24"/>
      <c r="E69" s="24"/>
      <c r="F69" s="24"/>
      <c r="G69" s="24"/>
      <c r="H69" s="24"/>
      <c r="I69" s="24"/>
      <c r="J69" s="24"/>
      <c r="K69" s="24"/>
      <c r="L69" s="24"/>
      <c r="M69" s="24"/>
      <c r="N69" s="24"/>
      <c r="O69" s="24"/>
      <c r="P69" s="24"/>
      <c r="Q69" s="24"/>
      <c r="R69" s="24"/>
      <c r="S69" s="24"/>
    </row>
    <row r="70" spans="1:19">
      <c r="A70" s="24"/>
      <c r="B70" s="24"/>
      <c r="C70" s="24"/>
      <c r="D70" s="24"/>
      <c r="E70" s="24"/>
      <c r="F70" s="24"/>
      <c r="G70" s="24"/>
      <c r="H70" s="24"/>
      <c r="I70" s="24"/>
      <c r="J70" s="24"/>
      <c r="K70" s="24"/>
      <c r="L70" s="24"/>
      <c r="M70" s="24"/>
      <c r="N70" s="24"/>
      <c r="O70" s="24"/>
      <c r="P70" s="24"/>
      <c r="Q70" s="24"/>
      <c r="R70" s="24"/>
      <c r="S70" s="24"/>
    </row>
  </sheetData>
  <mergeCells count="17">
    <mergeCell ref="A37:A39"/>
    <mergeCell ref="A40:A42"/>
    <mergeCell ref="A43:A45"/>
    <mergeCell ref="A46:A48"/>
    <mergeCell ref="A49:A51"/>
    <mergeCell ref="S8:W9"/>
    <mergeCell ref="A34:A36"/>
    <mergeCell ref="A4:A6"/>
    <mergeCell ref="A7:A9"/>
    <mergeCell ref="A10:A12"/>
    <mergeCell ref="A13:A15"/>
    <mergeCell ref="A16:A18"/>
    <mergeCell ref="A19:A21"/>
    <mergeCell ref="A22:A24"/>
    <mergeCell ref="A25:A27"/>
    <mergeCell ref="A28:A30"/>
    <mergeCell ref="A31:A33"/>
  </mergeCells>
  <hyperlinks>
    <hyperlink ref="W3" location="'TC1'!A1" display="Back to Content Page" xr:uid="{F397DD68-484F-4056-91AF-F402D88A4F55}"/>
  </hyperlinks>
  <pageMargins left="0.7" right="0.7" top="0.75" bottom="0.75" header="0.3" footer="0.3"/>
  <pageSetup paperSize="9" scale="64" orientation="landscape" r:id="rId1"/>
  <headerFoot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T68"/>
  <sheetViews>
    <sheetView zoomScaleNormal="100" workbookViewId="0">
      <selection activeCell="T3" sqref="T3"/>
    </sheetView>
  </sheetViews>
  <sheetFormatPr defaultColWidth="9.21875" defaultRowHeight="14.4"/>
  <cols>
    <col min="1" max="1" width="33.77734375" customWidth="1"/>
    <col min="2" max="2" width="9" customWidth="1"/>
    <col min="3" max="17" width="8.21875" customWidth="1"/>
  </cols>
  <sheetData>
    <row r="1" spans="1:20">
      <c r="A1" s="29" t="s">
        <v>348</v>
      </c>
      <c r="B1" s="24"/>
      <c r="C1" s="24"/>
      <c r="D1" s="24"/>
      <c r="E1" s="24"/>
      <c r="F1" s="24"/>
      <c r="G1" s="24"/>
      <c r="H1" s="24"/>
      <c r="I1" s="24"/>
    </row>
    <row r="2" spans="1:20" ht="15" thickBot="1">
      <c r="A2" s="24"/>
      <c r="B2" s="24"/>
      <c r="C2" s="24"/>
      <c r="D2" s="24"/>
      <c r="E2" s="24"/>
      <c r="F2" s="24"/>
      <c r="G2" s="24"/>
      <c r="H2" s="24"/>
      <c r="I2" s="24"/>
    </row>
    <row r="3" spans="1:20">
      <c r="A3" s="214" t="s">
        <v>187</v>
      </c>
      <c r="B3" s="685" t="s">
        <v>297</v>
      </c>
      <c r="C3" s="761">
        <v>2010</v>
      </c>
      <c r="D3" s="762">
        <v>2011</v>
      </c>
      <c r="E3" s="761">
        <v>2012</v>
      </c>
      <c r="F3" s="762">
        <v>2013</v>
      </c>
      <c r="G3" s="761">
        <v>2014</v>
      </c>
      <c r="H3" s="762">
        <v>2015</v>
      </c>
      <c r="I3" s="761">
        <v>2016</v>
      </c>
      <c r="J3" s="761">
        <v>2017</v>
      </c>
      <c r="K3" s="763">
        <v>2018</v>
      </c>
      <c r="L3" s="763">
        <v>2019</v>
      </c>
      <c r="M3" s="763">
        <v>2020</v>
      </c>
      <c r="N3" s="763">
        <v>2021</v>
      </c>
      <c r="O3" s="763">
        <v>2022</v>
      </c>
      <c r="P3" s="763">
        <v>2023</v>
      </c>
      <c r="Q3" s="764">
        <v>2024</v>
      </c>
      <c r="T3" s="856" t="s">
        <v>166</v>
      </c>
    </row>
    <row r="4" spans="1:20">
      <c r="A4" s="920" t="s">
        <v>167</v>
      </c>
      <c r="B4" s="540" t="s">
        <v>298</v>
      </c>
      <c r="C4" s="538"/>
      <c r="D4" s="765">
        <v>3.5120109697586299</v>
      </c>
      <c r="E4" s="765"/>
      <c r="F4" s="765">
        <v>8.2401376015802601</v>
      </c>
      <c r="G4" s="109"/>
      <c r="H4" s="109">
        <v>7.78538127997885</v>
      </c>
      <c r="I4" s="109">
        <v>8.9151893796894797</v>
      </c>
      <c r="J4" s="109"/>
      <c r="K4" s="328"/>
      <c r="L4" s="328"/>
      <c r="M4" s="328"/>
      <c r="N4" s="328"/>
      <c r="O4" s="328"/>
      <c r="P4" s="328">
        <v>9.9336164971608092</v>
      </c>
      <c r="Q4" s="168">
        <v>9.8983761386408702</v>
      </c>
    </row>
    <row r="5" spans="1:20">
      <c r="A5" s="920"/>
      <c r="B5" s="540" t="s">
        <v>299</v>
      </c>
      <c r="C5" s="538"/>
      <c r="D5" s="765">
        <v>9.3942499087193596</v>
      </c>
      <c r="E5" s="765"/>
      <c r="F5" s="765">
        <v>10.215364436822499</v>
      </c>
      <c r="G5" s="109"/>
      <c r="H5" s="109">
        <v>9.7894870417649908</v>
      </c>
      <c r="I5" s="109">
        <v>10.6577073553639</v>
      </c>
      <c r="J5" s="109"/>
      <c r="K5" s="328"/>
      <c r="L5" s="328"/>
      <c r="M5" s="328"/>
      <c r="N5" s="328"/>
      <c r="O5" s="328"/>
      <c r="P5" s="328">
        <v>10.1656004608434</v>
      </c>
      <c r="Q5" s="168">
        <v>10.011618371091499</v>
      </c>
      <c r="S5" s="48"/>
    </row>
    <row r="6" spans="1:20">
      <c r="A6" s="920"/>
      <c r="B6" s="536" t="s">
        <v>71</v>
      </c>
      <c r="C6" s="538"/>
      <c r="D6" s="765">
        <v>6.4400413828062897</v>
      </c>
      <c r="E6" s="765"/>
      <c r="F6" s="765">
        <v>9.2233972017566206</v>
      </c>
      <c r="G6" s="109"/>
      <c r="H6" s="109">
        <v>8.7832086803312102</v>
      </c>
      <c r="I6" s="109">
        <v>9.7828769623245293</v>
      </c>
      <c r="J6" s="109"/>
      <c r="K6" s="328"/>
      <c r="L6" s="328"/>
      <c r="M6" s="328"/>
      <c r="N6" s="328"/>
      <c r="O6" s="328"/>
      <c r="P6" s="328">
        <v>10.049358102639999</v>
      </c>
      <c r="Q6" s="168">
        <v>9.9549065722902004</v>
      </c>
    </row>
    <row r="7" spans="1:20">
      <c r="A7" s="920" t="s">
        <v>168</v>
      </c>
      <c r="B7" s="540" t="s">
        <v>298</v>
      </c>
      <c r="C7" s="538"/>
      <c r="D7" s="765"/>
      <c r="E7" s="765"/>
      <c r="F7" s="765"/>
      <c r="G7" s="109">
        <v>27.516669377134399</v>
      </c>
      <c r="H7" s="109">
        <v>31.0198956236752</v>
      </c>
      <c r="I7" s="109">
        <v>26.721123277993598</v>
      </c>
      <c r="J7" s="109">
        <v>25.380121044863401</v>
      </c>
      <c r="K7" s="328"/>
      <c r="L7" s="328">
        <v>25.606180362560799</v>
      </c>
      <c r="M7" s="328">
        <v>27.308531721144899</v>
      </c>
      <c r="N7" s="328">
        <v>25.8343331456134</v>
      </c>
      <c r="O7" s="328">
        <v>25.694466771694</v>
      </c>
      <c r="P7" s="328">
        <v>25.397758855421198</v>
      </c>
      <c r="Q7" s="168">
        <v>26.5916696907382</v>
      </c>
    </row>
    <row r="8" spans="1:20">
      <c r="A8" s="920"/>
      <c r="B8" s="540" t="s">
        <v>299</v>
      </c>
      <c r="C8" s="538"/>
      <c r="D8" s="765"/>
      <c r="E8" s="765"/>
      <c r="F8" s="765"/>
      <c r="G8" s="109">
        <v>22.169107736544099</v>
      </c>
      <c r="H8" s="109">
        <v>22.751729438893101</v>
      </c>
      <c r="I8" s="109">
        <v>18.639428416514299</v>
      </c>
      <c r="J8" s="109">
        <v>17.613611814418899</v>
      </c>
      <c r="K8" s="328"/>
      <c r="L8" s="328">
        <v>17.4285762358246</v>
      </c>
      <c r="M8" s="328">
        <v>17.544513149072401</v>
      </c>
      <c r="N8" s="328">
        <v>16.609590427383601</v>
      </c>
      <c r="O8" s="328">
        <v>15.7563075546894</v>
      </c>
      <c r="P8" s="328">
        <v>15.7602512538657</v>
      </c>
      <c r="Q8" s="168">
        <v>16.2438220757825</v>
      </c>
    </row>
    <row r="9" spans="1:20" ht="15" customHeight="1">
      <c r="A9" s="920"/>
      <c r="B9" s="536" t="s">
        <v>71</v>
      </c>
      <c r="C9" s="538">
        <v>19.539890289306602</v>
      </c>
      <c r="D9" s="765">
        <v>17.513450622558501</v>
      </c>
      <c r="E9" s="765">
        <v>21.6663608551025</v>
      </c>
      <c r="F9" s="765">
        <v>26.337099075317301</v>
      </c>
      <c r="G9" s="109">
        <v>24.835564846016599</v>
      </c>
      <c r="H9" s="109">
        <v>26.869292553875599</v>
      </c>
      <c r="I9" s="109">
        <v>22.660585529177599</v>
      </c>
      <c r="J9" s="109">
        <v>21.4762885165011</v>
      </c>
      <c r="K9" s="328"/>
      <c r="L9" s="328">
        <v>21.4965480211896</v>
      </c>
      <c r="M9" s="328">
        <v>22.401787051365201</v>
      </c>
      <c r="N9" s="328">
        <v>21.203290495118701</v>
      </c>
      <c r="O9" s="328">
        <v>20.709561371530199</v>
      </c>
      <c r="P9" s="328">
        <v>20.565823247518502</v>
      </c>
      <c r="Q9" s="168">
        <v>21.408790854934701</v>
      </c>
    </row>
    <row r="10" spans="1:20">
      <c r="A10" s="920" t="s">
        <v>188</v>
      </c>
      <c r="B10" s="540" t="s">
        <v>298</v>
      </c>
      <c r="C10" s="538">
        <v>4.97466993331909</v>
      </c>
      <c r="D10" s="765">
        <v>8.5330921151816597</v>
      </c>
      <c r="E10" s="765">
        <v>9.5058400718778007</v>
      </c>
      <c r="F10" s="765">
        <v>8.4295301437377894</v>
      </c>
      <c r="G10" s="109">
        <v>8.4684896829835399</v>
      </c>
      <c r="H10" s="109"/>
      <c r="I10" s="109"/>
      <c r="J10" s="109">
        <v>18.2928303711764</v>
      </c>
      <c r="K10" s="328"/>
      <c r="L10" s="328"/>
      <c r="M10" s="328"/>
      <c r="N10" s="328"/>
      <c r="O10" s="328"/>
      <c r="P10" s="328"/>
      <c r="Q10" s="168"/>
    </row>
    <row r="11" spans="1:20">
      <c r="A11" s="920"/>
      <c r="B11" s="540" t="s">
        <v>299</v>
      </c>
      <c r="C11" s="538">
        <v>7.2035098075866699</v>
      </c>
      <c r="D11" s="765">
        <v>10.448402948402901</v>
      </c>
      <c r="E11" s="765">
        <v>11.5610381097106</v>
      </c>
      <c r="F11" s="765">
        <v>9.8220195770263601</v>
      </c>
      <c r="G11" s="109">
        <v>10.7131332687963</v>
      </c>
      <c r="H11" s="109"/>
      <c r="I11" s="109"/>
      <c r="J11" s="109">
        <v>19.3721602643535</v>
      </c>
      <c r="K11" s="328"/>
      <c r="L11" s="328"/>
      <c r="M11" s="328"/>
      <c r="N11" s="328"/>
      <c r="O11" s="328"/>
      <c r="P11" s="328"/>
      <c r="Q11" s="168"/>
      <c r="R11" s="49"/>
    </row>
    <row r="12" spans="1:20">
      <c r="A12" s="920"/>
      <c r="B12" s="536" t="s">
        <v>71</v>
      </c>
      <c r="C12" s="538">
        <v>7.90405216581276</v>
      </c>
      <c r="D12" s="765">
        <v>9.4819322936477697</v>
      </c>
      <c r="E12" s="765">
        <v>10.536063688369101</v>
      </c>
      <c r="F12" s="765">
        <v>9.1324796676635707</v>
      </c>
      <c r="G12" s="109">
        <v>9.5927242808027895</v>
      </c>
      <c r="H12" s="109"/>
      <c r="I12" s="109"/>
      <c r="J12" s="109">
        <v>18.819028145669702</v>
      </c>
      <c r="K12" s="328"/>
      <c r="L12" s="328"/>
      <c r="M12" s="328"/>
      <c r="N12" s="328"/>
      <c r="O12" s="328"/>
      <c r="P12" s="328"/>
      <c r="Q12" s="168"/>
    </row>
    <row r="13" spans="1:20" ht="15" customHeight="1">
      <c r="A13" s="920" t="s">
        <v>189</v>
      </c>
      <c r="B13" s="540" t="s">
        <v>298</v>
      </c>
      <c r="C13" s="538"/>
      <c r="D13" s="765">
        <v>4.6498899459838796</v>
      </c>
      <c r="E13" s="765">
        <v>5.4121999740600497</v>
      </c>
      <c r="F13" s="765">
        <v>3.9690101146697998</v>
      </c>
      <c r="G13" s="109"/>
      <c r="H13" s="109"/>
      <c r="I13" s="109">
        <v>4.2137198448181099</v>
      </c>
      <c r="J13" s="109"/>
      <c r="K13" s="328"/>
      <c r="L13" s="328"/>
      <c r="M13" s="328">
        <v>4.7484498023986799</v>
      </c>
      <c r="N13" s="328"/>
      <c r="O13" s="328"/>
      <c r="P13" s="328"/>
      <c r="Q13" s="168"/>
    </row>
    <row r="14" spans="1:20">
      <c r="A14" s="920"/>
      <c r="B14" s="540" t="s">
        <v>299</v>
      </c>
      <c r="C14" s="538"/>
      <c r="D14" s="765">
        <v>10.4708499908447</v>
      </c>
      <c r="E14" s="765">
        <v>9.8700895309448207</v>
      </c>
      <c r="F14" s="765">
        <v>8.7799797058105398</v>
      </c>
      <c r="G14" s="109"/>
      <c r="H14" s="109"/>
      <c r="I14" s="109">
        <v>7.5892200469970703</v>
      </c>
      <c r="J14" s="109"/>
      <c r="K14" s="328"/>
      <c r="L14" s="328"/>
      <c r="M14" s="328">
        <v>8.0168695449829102</v>
      </c>
      <c r="N14" s="328"/>
      <c r="O14" s="328"/>
      <c r="P14" s="328"/>
      <c r="Q14" s="168"/>
    </row>
    <row r="15" spans="1:20">
      <c r="A15" s="920"/>
      <c r="B15" s="536" t="s">
        <v>71</v>
      </c>
      <c r="C15" s="538"/>
      <c r="D15" s="765">
        <v>7.5588397979736301</v>
      </c>
      <c r="E15" s="765">
        <v>7.6397900581359801</v>
      </c>
      <c r="F15" s="765">
        <v>6.3727998733520499</v>
      </c>
      <c r="G15" s="109"/>
      <c r="H15" s="109"/>
      <c r="I15" s="109">
        <v>5.9003701210021902</v>
      </c>
      <c r="J15" s="109"/>
      <c r="K15" s="328"/>
      <c r="L15" s="328"/>
      <c r="M15" s="328">
        <v>6.3798799514770499</v>
      </c>
      <c r="N15" s="328"/>
      <c r="O15" s="328"/>
      <c r="P15" s="328"/>
      <c r="Q15" s="168"/>
    </row>
    <row r="16" spans="1:20" ht="15" customHeight="1">
      <c r="A16" s="920" t="s">
        <v>172</v>
      </c>
      <c r="B16" s="540" t="s">
        <v>298</v>
      </c>
      <c r="C16" s="538"/>
      <c r="D16" s="765">
        <v>6.8695652173913002</v>
      </c>
      <c r="E16" s="765"/>
      <c r="F16" s="765">
        <v>6.3956115881500404</v>
      </c>
      <c r="G16" s="109"/>
      <c r="H16" s="106"/>
      <c r="I16" s="106"/>
      <c r="J16" s="106"/>
      <c r="K16" s="247"/>
      <c r="L16" s="247"/>
      <c r="M16" s="247"/>
      <c r="N16" s="247"/>
      <c r="O16" s="247"/>
      <c r="P16" s="247"/>
      <c r="Q16" s="173"/>
    </row>
    <row r="17" spans="1:17" ht="15" customHeight="1">
      <c r="A17" s="920"/>
      <c r="B17" s="540" t="s">
        <v>299</v>
      </c>
      <c r="C17" s="538"/>
      <c r="D17" s="765">
        <v>7.1987045276105697</v>
      </c>
      <c r="E17" s="765"/>
      <c r="F17" s="765">
        <v>6.4773546568788101</v>
      </c>
      <c r="G17" s="109"/>
      <c r="H17" s="106"/>
      <c r="I17" s="106"/>
      <c r="J17" s="106"/>
      <c r="K17" s="247"/>
      <c r="L17" s="247"/>
      <c r="M17" s="247"/>
      <c r="N17" s="247"/>
      <c r="O17" s="247"/>
      <c r="P17" s="247"/>
      <c r="Q17" s="173"/>
    </row>
    <row r="18" spans="1:17">
      <c r="A18" s="920"/>
      <c r="B18" s="536" t="s">
        <v>71</v>
      </c>
      <c r="C18" s="538"/>
      <c r="D18" s="765">
        <v>7.0284009282793596</v>
      </c>
      <c r="E18" s="765"/>
      <c r="F18" s="765">
        <v>6.4354577186354298</v>
      </c>
      <c r="G18" s="109"/>
      <c r="H18" s="106"/>
      <c r="I18" s="106"/>
      <c r="J18" s="106"/>
      <c r="K18" s="247"/>
      <c r="L18" s="247"/>
      <c r="M18" s="247"/>
      <c r="N18" s="247"/>
      <c r="O18" s="247"/>
      <c r="P18" s="247"/>
      <c r="Q18" s="173"/>
    </row>
    <row r="19" spans="1:17">
      <c r="A19" s="920" t="s">
        <v>173</v>
      </c>
      <c r="B19" s="540" t="s">
        <v>298</v>
      </c>
      <c r="C19" s="538"/>
      <c r="D19" s="765"/>
      <c r="E19" s="765">
        <v>12.764953664700901</v>
      </c>
      <c r="F19" s="765">
        <v>12.1472403198182</v>
      </c>
      <c r="G19" s="109">
        <v>12.093349710475501</v>
      </c>
      <c r="H19" s="109">
        <v>11.550352373060999</v>
      </c>
      <c r="I19" s="109"/>
      <c r="J19" s="109">
        <v>12.6036303540457</v>
      </c>
      <c r="K19" s="328">
        <v>11.9503822035062</v>
      </c>
      <c r="L19" s="328"/>
      <c r="M19" s="328"/>
      <c r="N19" s="328"/>
      <c r="O19" s="328"/>
      <c r="P19" s="328"/>
      <c r="Q19" s="168"/>
    </row>
    <row r="20" spans="1:17">
      <c r="A20" s="920"/>
      <c r="B20" s="540" t="s">
        <v>299</v>
      </c>
      <c r="C20" s="538"/>
      <c r="D20" s="765"/>
      <c r="E20" s="765">
        <v>8.9017072709454403</v>
      </c>
      <c r="F20" s="765">
        <v>8.7325944372347504</v>
      </c>
      <c r="G20" s="109">
        <v>8.7115228430926308</v>
      </c>
      <c r="H20" s="109">
        <v>7.8716647213702098</v>
      </c>
      <c r="I20" s="109"/>
      <c r="J20" s="109">
        <v>7.9933051930734402</v>
      </c>
      <c r="K20" s="328">
        <v>7.9027806079916996</v>
      </c>
      <c r="L20" s="328"/>
      <c r="M20" s="328"/>
      <c r="N20" s="328"/>
      <c r="O20" s="328"/>
      <c r="P20" s="328"/>
      <c r="Q20" s="168"/>
    </row>
    <row r="21" spans="1:17">
      <c r="A21" s="920"/>
      <c r="B21" s="536" t="s">
        <v>71</v>
      </c>
      <c r="C21" s="538"/>
      <c r="D21" s="765"/>
      <c r="E21" s="765">
        <v>10.8528418132461</v>
      </c>
      <c r="F21" s="765">
        <v>10.455838599691599</v>
      </c>
      <c r="G21" s="109">
        <v>10.416897096364499</v>
      </c>
      <c r="H21" s="109">
        <v>9.7251775437462396</v>
      </c>
      <c r="I21" s="109"/>
      <c r="J21" s="109">
        <v>10.313065409287701</v>
      </c>
      <c r="K21" s="328">
        <v>9.9384429803358199</v>
      </c>
      <c r="L21" s="328"/>
      <c r="M21" s="328"/>
      <c r="N21" s="328"/>
      <c r="O21" s="328"/>
      <c r="P21" s="328"/>
      <c r="Q21" s="168"/>
    </row>
    <row r="22" spans="1:17">
      <c r="A22" s="920" t="s">
        <v>174</v>
      </c>
      <c r="B22" s="540" t="s">
        <v>298</v>
      </c>
      <c r="C22" s="538">
        <v>3.48259681035386</v>
      </c>
      <c r="D22" s="765">
        <v>3.8866763795095398</v>
      </c>
      <c r="E22" s="765">
        <v>3.9214584577517901</v>
      </c>
      <c r="F22" s="765">
        <v>4.1006315162399201</v>
      </c>
      <c r="G22" s="109">
        <v>4.5389355236029596</v>
      </c>
      <c r="H22" s="109">
        <v>4.47684205028904</v>
      </c>
      <c r="I22" s="109">
        <v>4.5158453081300003</v>
      </c>
      <c r="J22" s="109">
        <v>4.9487314657380601</v>
      </c>
      <c r="K22" s="328">
        <v>5.0408489397231202</v>
      </c>
      <c r="L22" s="328">
        <v>5.2468600273132298</v>
      </c>
      <c r="M22" s="328">
        <v>5.1342173018564896</v>
      </c>
      <c r="N22" s="328">
        <v>5.2769140642602803</v>
      </c>
      <c r="O22" s="328">
        <v>5.9405842167630203</v>
      </c>
      <c r="P22" s="328">
        <v>6.2210962004597201</v>
      </c>
      <c r="Q22" s="168"/>
    </row>
    <row r="23" spans="1:17">
      <c r="A23" s="920"/>
      <c r="B23" s="540" t="s">
        <v>299</v>
      </c>
      <c r="C23" s="538">
        <v>3.7356073399924301</v>
      </c>
      <c r="D23" s="765">
        <v>4.0962576634365604</v>
      </c>
      <c r="E23" s="765">
        <v>4.1758771360434404</v>
      </c>
      <c r="F23" s="765">
        <v>4.2712038823997904</v>
      </c>
      <c r="G23" s="109">
        <v>4.8290683956451304</v>
      </c>
      <c r="H23" s="109">
        <v>4.83804511183238</v>
      </c>
      <c r="I23" s="109">
        <v>4.79846478242112</v>
      </c>
      <c r="J23" s="109">
        <v>5.1996155190747899</v>
      </c>
      <c r="K23" s="328">
        <v>5.19539762367791</v>
      </c>
      <c r="L23" s="328">
        <v>5.3242201805114702</v>
      </c>
      <c r="M23" s="328">
        <v>5.2118687145816596</v>
      </c>
      <c r="N23" s="328">
        <v>5.3496484745603299</v>
      </c>
      <c r="O23" s="328">
        <v>5.81164443922213</v>
      </c>
      <c r="P23" s="328">
        <v>6.0733132454569096</v>
      </c>
      <c r="Q23" s="168"/>
    </row>
    <row r="24" spans="1:17">
      <c r="A24" s="920"/>
      <c r="B24" s="536" t="s">
        <v>71</v>
      </c>
      <c r="C24" s="538">
        <v>3.6103285542536199</v>
      </c>
      <c r="D24" s="765">
        <v>3.9924675706515198</v>
      </c>
      <c r="E24" s="765">
        <v>4.0498758355239204</v>
      </c>
      <c r="F24" s="765">
        <v>4.1867200532139899</v>
      </c>
      <c r="G24" s="109">
        <v>4.6853314408228401</v>
      </c>
      <c r="H24" s="109">
        <v>4.6590465223784499</v>
      </c>
      <c r="I24" s="109">
        <v>4.6583858057242997</v>
      </c>
      <c r="J24" s="109">
        <v>5.0752505806979702</v>
      </c>
      <c r="K24" s="328">
        <v>5.1187784920079</v>
      </c>
      <c r="L24" s="328">
        <v>5.2858600616454998</v>
      </c>
      <c r="M24" s="328">
        <v>5.1733611727584004</v>
      </c>
      <c r="N24" s="328">
        <v>5.3135678666921997</v>
      </c>
      <c r="O24" s="328">
        <v>5.8756267302292597</v>
      </c>
      <c r="P24" s="328">
        <v>6.1466638463035999</v>
      </c>
      <c r="Q24" s="168"/>
    </row>
    <row r="25" spans="1:17">
      <c r="A25" s="920" t="s">
        <v>175</v>
      </c>
      <c r="B25" s="540" t="s">
        <v>298</v>
      </c>
      <c r="C25" s="538">
        <v>0.92712703588137402</v>
      </c>
      <c r="D25" s="765">
        <v>1.2077070122910201</v>
      </c>
      <c r="E25" s="765">
        <v>0.66076647408398004</v>
      </c>
      <c r="F25" s="765"/>
      <c r="G25" s="109">
        <v>0.71975582418956796</v>
      </c>
      <c r="H25" s="109">
        <v>0.86451262174307397</v>
      </c>
      <c r="I25" s="109"/>
      <c r="J25" s="109"/>
      <c r="K25" s="328">
        <v>1.2560848024762801</v>
      </c>
      <c r="L25" s="328"/>
      <c r="M25" s="328">
        <v>1.86576323450353</v>
      </c>
      <c r="N25" s="328">
        <v>1.9003507615527599</v>
      </c>
      <c r="O25" s="328">
        <v>2.2262109304293598</v>
      </c>
      <c r="P25" s="328"/>
      <c r="Q25" s="168"/>
    </row>
    <row r="26" spans="1:17">
      <c r="A26" s="920"/>
      <c r="B26" s="540" t="s">
        <v>299</v>
      </c>
      <c r="C26" s="538">
        <v>1.6382266480595</v>
      </c>
      <c r="D26" s="765">
        <v>1.9326497017802899</v>
      </c>
      <c r="E26" s="765">
        <v>1.03308269033202</v>
      </c>
      <c r="F26" s="765"/>
      <c r="G26" s="109">
        <v>0.942437649509697</v>
      </c>
      <c r="H26" s="109">
        <v>0.75238570356027901</v>
      </c>
      <c r="I26" s="109"/>
      <c r="J26" s="109"/>
      <c r="K26" s="328">
        <v>2.1431964890248798</v>
      </c>
      <c r="L26" s="328"/>
      <c r="M26" s="328">
        <v>2.9487302714328298</v>
      </c>
      <c r="N26" s="328">
        <v>2.9047437822201299</v>
      </c>
      <c r="O26" s="328">
        <v>3.1991449121014801</v>
      </c>
      <c r="P26" s="328"/>
      <c r="Q26" s="168"/>
    </row>
    <row r="27" spans="1:17">
      <c r="A27" s="920"/>
      <c r="B27" s="536" t="s">
        <v>71</v>
      </c>
      <c r="C27" s="538">
        <v>1.2622588983210801</v>
      </c>
      <c r="D27" s="765">
        <v>1.5518303717475299</v>
      </c>
      <c r="E27" s="765">
        <v>0.83882028117041496</v>
      </c>
      <c r="F27" s="765"/>
      <c r="G27" s="109">
        <v>0.82777786722115998</v>
      </c>
      <c r="H27" s="109">
        <v>0.809801002249246</v>
      </c>
      <c r="I27" s="109"/>
      <c r="J27" s="109"/>
      <c r="K27" s="328">
        <v>1.6942403485732001</v>
      </c>
      <c r="L27" s="328"/>
      <c r="M27" s="328">
        <v>2.4021738073213399</v>
      </c>
      <c r="N27" s="328">
        <v>2.39798041885226</v>
      </c>
      <c r="O27" s="328">
        <v>2.7081368454682302</v>
      </c>
      <c r="P27" s="328"/>
      <c r="Q27" s="168"/>
    </row>
    <row r="28" spans="1:17">
      <c r="A28" s="920" t="s">
        <v>176</v>
      </c>
      <c r="B28" s="540" t="s">
        <v>298</v>
      </c>
      <c r="C28" s="519"/>
      <c r="D28" s="760"/>
      <c r="E28" s="760"/>
      <c r="F28" s="760"/>
      <c r="G28" s="106"/>
      <c r="H28" s="106"/>
      <c r="I28" s="106"/>
      <c r="J28" s="106"/>
      <c r="K28" s="247"/>
      <c r="L28" s="247"/>
      <c r="M28" s="247"/>
      <c r="N28" s="247"/>
      <c r="O28" s="247"/>
      <c r="P28" s="247"/>
      <c r="Q28" s="173"/>
    </row>
    <row r="29" spans="1:17">
      <c r="A29" s="920"/>
      <c r="B29" s="540" t="s">
        <v>299</v>
      </c>
      <c r="C29" s="519"/>
      <c r="D29" s="760"/>
      <c r="E29" s="760"/>
      <c r="F29" s="760"/>
      <c r="G29" s="106"/>
      <c r="H29" s="106"/>
      <c r="I29" s="106"/>
      <c r="J29" s="106"/>
      <c r="K29" s="247"/>
      <c r="L29" s="247"/>
      <c r="M29" s="247"/>
      <c r="N29" s="247"/>
      <c r="O29" s="247"/>
      <c r="P29" s="247"/>
      <c r="Q29" s="173"/>
    </row>
    <row r="30" spans="1:17">
      <c r="A30" s="920"/>
      <c r="B30" s="536" t="s">
        <v>71</v>
      </c>
      <c r="C30" s="519"/>
      <c r="D30" s="760"/>
      <c r="E30" s="760"/>
      <c r="F30" s="760"/>
      <c r="G30" s="106"/>
      <c r="H30" s="106"/>
      <c r="I30" s="106"/>
      <c r="J30" s="106"/>
      <c r="K30" s="247"/>
      <c r="L30" s="247"/>
      <c r="M30" s="247"/>
      <c r="N30" s="247"/>
      <c r="O30" s="247"/>
      <c r="P30" s="247"/>
      <c r="Q30" s="173"/>
    </row>
    <row r="31" spans="1:17">
      <c r="A31" s="920" t="s">
        <v>177</v>
      </c>
      <c r="B31" s="540" t="s">
        <v>298</v>
      </c>
      <c r="C31" s="538">
        <v>3.6158188132562499</v>
      </c>
      <c r="D31" s="765">
        <v>3.7458125991865199</v>
      </c>
      <c r="E31" s="765">
        <v>4.0650501088600404</v>
      </c>
      <c r="F31" s="765">
        <v>4.45499040594225</v>
      </c>
      <c r="G31" s="109">
        <v>5.1796387644482804</v>
      </c>
      <c r="H31" s="109">
        <v>5.6585461137935402</v>
      </c>
      <c r="I31" s="109">
        <v>6.4437520978643503</v>
      </c>
      <c r="J31" s="109">
        <v>6.4661387153630301</v>
      </c>
      <c r="K31" s="328">
        <v>6.6845262111075598</v>
      </c>
      <c r="L31" s="328"/>
      <c r="M31" s="328"/>
      <c r="N31" s="328"/>
      <c r="O31" s="328"/>
      <c r="P31" s="328"/>
      <c r="Q31" s="168"/>
    </row>
    <row r="32" spans="1:17">
      <c r="A32" s="920"/>
      <c r="B32" s="540" t="s">
        <v>299</v>
      </c>
      <c r="C32" s="538">
        <v>5.6146718507110096</v>
      </c>
      <c r="D32" s="765">
        <v>6.0896586295315496</v>
      </c>
      <c r="E32" s="765">
        <v>6.3591990540329304</v>
      </c>
      <c r="F32" s="765">
        <v>6.7556044946565397</v>
      </c>
      <c r="G32" s="109">
        <v>7.3425409801228003</v>
      </c>
      <c r="H32" s="109">
        <v>7.82554604337244</v>
      </c>
      <c r="I32" s="109">
        <v>8.2568606985630204</v>
      </c>
      <c r="J32" s="109">
        <v>8.0392346889329804</v>
      </c>
      <c r="K32" s="328">
        <v>8.2544108760691692</v>
      </c>
      <c r="L32" s="328"/>
      <c r="M32" s="328"/>
      <c r="N32" s="328"/>
      <c r="O32" s="328"/>
      <c r="P32" s="328"/>
      <c r="Q32" s="168"/>
    </row>
    <row r="33" spans="1:17">
      <c r="A33" s="920"/>
      <c r="B33" s="536" t="s">
        <v>71</v>
      </c>
      <c r="C33" s="538">
        <v>4.6029332896013999</v>
      </c>
      <c r="D33" s="765">
        <v>4.9037034924149996</v>
      </c>
      <c r="E33" s="765">
        <v>5.1995137335817798</v>
      </c>
      <c r="F33" s="765">
        <v>5.59344755668074</v>
      </c>
      <c r="G33" s="109">
        <v>6.2504913252799597</v>
      </c>
      <c r="H33" s="109">
        <v>6.7318171770285904</v>
      </c>
      <c r="I33" s="109">
        <v>7.34197304077012</v>
      </c>
      <c r="J33" s="109">
        <v>7.2457309919135504</v>
      </c>
      <c r="K33" s="328">
        <v>7.4630510423432996</v>
      </c>
      <c r="L33" s="328"/>
      <c r="M33" s="328"/>
      <c r="N33" s="328"/>
      <c r="O33" s="328"/>
      <c r="P33" s="328"/>
      <c r="Q33" s="168"/>
    </row>
    <row r="34" spans="1:17">
      <c r="A34" s="920" t="s">
        <v>178</v>
      </c>
      <c r="B34" s="540" t="s">
        <v>298</v>
      </c>
      <c r="C34" s="538"/>
      <c r="D34" s="765"/>
      <c r="E34" s="765">
        <v>20.4403963670892</v>
      </c>
      <c r="F34" s="765">
        <v>21.602464704569499</v>
      </c>
      <c r="G34" s="109">
        <v>22.888670733251999</v>
      </c>
      <c r="H34" s="109">
        <v>24.7542862096122</v>
      </c>
      <c r="I34" s="109">
        <v>27.029047787859302</v>
      </c>
      <c r="J34" s="109">
        <v>29.737263203147702</v>
      </c>
      <c r="K34" s="328">
        <v>31.407100931677199</v>
      </c>
      <c r="L34" s="328">
        <v>34.453331090995398</v>
      </c>
      <c r="M34" s="328">
        <v>34.1721952361302</v>
      </c>
      <c r="N34" s="328">
        <v>34.755283037020497</v>
      </c>
      <c r="O34" s="328">
        <v>33.119326590742801</v>
      </c>
      <c r="P34" s="328"/>
      <c r="Q34" s="168"/>
    </row>
    <row r="35" spans="1:17">
      <c r="A35" s="920"/>
      <c r="B35" s="540" t="s">
        <v>299</v>
      </c>
      <c r="C35" s="538"/>
      <c r="D35" s="765"/>
      <c r="E35" s="765">
        <v>13.241478919371801</v>
      </c>
      <c r="F35" s="765">
        <v>13.168520876015201</v>
      </c>
      <c r="G35" s="109">
        <v>13.883062932976999</v>
      </c>
      <c r="H35" s="109">
        <v>14.3812625095632</v>
      </c>
      <c r="I35" s="109">
        <v>15.6714477346235</v>
      </c>
      <c r="J35" s="109">
        <v>15.030846835069701</v>
      </c>
      <c r="K35" s="328">
        <v>15.8383733155041</v>
      </c>
      <c r="L35" s="328">
        <v>17.235994360768501</v>
      </c>
      <c r="M35" s="328">
        <v>17.7585797433049</v>
      </c>
      <c r="N35" s="328">
        <v>18.459519722348201</v>
      </c>
      <c r="O35" s="328">
        <v>19.151727471459001</v>
      </c>
      <c r="P35" s="328"/>
      <c r="Q35" s="168"/>
    </row>
    <row r="36" spans="1:17">
      <c r="A36" s="920"/>
      <c r="B36" s="536" t="s">
        <v>71</v>
      </c>
      <c r="C36" s="538"/>
      <c r="D36" s="765"/>
      <c r="E36" s="765">
        <v>16.904860310668202</v>
      </c>
      <c r="F36" s="765">
        <v>17.460399983866299</v>
      </c>
      <c r="G36" s="109">
        <v>18.465306928106699</v>
      </c>
      <c r="H36" s="109">
        <v>19.655150499336099</v>
      </c>
      <c r="I36" s="109">
        <v>21.436703619299902</v>
      </c>
      <c r="J36" s="109">
        <v>22.480175547100799</v>
      </c>
      <c r="K36" s="328">
        <v>23.700169040403399</v>
      </c>
      <c r="L36" s="328">
        <v>25.896651120182401</v>
      </c>
      <c r="M36" s="328">
        <v>25.9870484145025</v>
      </c>
      <c r="N36" s="328">
        <v>26.605734568293201</v>
      </c>
      <c r="O36" s="328">
        <v>26.109265465803102</v>
      </c>
      <c r="P36" s="328"/>
      <c r="Q36" s="168"/>
    </row>
    <row r="37" spans="1:17">
      <c r="A37" s="920" t="s">
        <v>179</v>
      </c>
      <c r="B37" s="540" t="s">
        <v>298</v>
      </c>
      <c r="C37" s="538"/>
      <c r="D37" s="765">
        <v>4.6449900464498999</v>
      </c>
      <c r="E37" s="765">
        <v>2.5066844919786102</v>
      </c>
      <c r="F37" s="765">
        <v>5.0284629981024596</v>
      </c>
      <c r="G37" s="109">
        <v>10.714285714285699</v>
      </c>
      <c r="H37" s="109">
        <v>23.1338264963012</v>
      </c>
      <c r="I37" s="109">
        <v>36.420863309352498</v>
      </c>
      <c r="J37" s="109">
        <v>66.448326055312904</v>
      </c>
      <c r="K37" s="328">
        <v>64.973730297723193</v>
      </c>
      <c r="L37" s="328">
        <v>61.9791666666666</v>
      </c>
      <c r="M37" s="328">
        <v>39.340256566890602</v>
      </c>
      <c r="N37" s="328">
        <v>41.251848201084201</v>
      </c>
      <c r="O37" s="328">
        <v>19.5909899229401</v>
      </c>
      <c r="P37" s="328">
        <v>18.5635679119606</v>
      </c>
      <c r="Q37" s="168">
        <v>20.1056804656982</v>
      </c>
    </row>
    <row r="38" spans="1:17">
      <c r="A38" s="920"/>
      <c r="B38" s="540" t="s">
        <v>299</v>
      </c>
      <c r="C38" s="538"/>
      <c r="D38" s="765">
        <v>1.41454965357967</v>
      </c>
      <c r="E38" s="765">
        <v>0.72780203784570596</v>
      </c>
      <c r="F38" s="765">
        <v>2.1733149931224198</v>
      </c>
      <c r="G38" s="109">
        <v>4.1895405952036899</v>
      </c>
      <c r="H38" s="109">
        <v>10.5595667870036</v>
      </c>
      <c r="I38" s="109">
        <v>16.973636691946499</v>
      </c>
      <c r="J38" s="109">
        <v>23.663697104676999</v>
      </c>
      <c r="K38" s="328">
        <v>21.796338672768801</v>
      </c>
      <c r="L38" s="328">
        <v>24.264705882352899</v>
      </c>
      <c r="M38" s="328">
        <v>15.657967795669</v>
      </c>
      <c r="N38" s="328">
        <v>12.042682926829199</v>
      </c>
      <c r="O38" s="328">
        <v>9.3667861409796895</v>
      </c>
      <c r="P38" s="328">
        <v>10.053448714685601</v>
      </c>
      <c r="Q38" s="168">
        <v>9.8397197723388601</v>
      </c>
    </row>
    <row r="39" spans="1:17">
      <c r="A39" s="920"/>
      <c r="B39" s="536" t="s">
        <v>71</v>
      </c>
      <c r="C39" s="538"/>
      <c r="D39" s="765">
        <v>2.91756715035504</v>
      </c>
      <c r="E39" s="765">
        <v>1.5559358954411</v>
      </c>
      <c r="F39" s="765">
        <v>3.5015447991761</v>
      </c>
      <c r="G39" s="109">
        <v>7.2911929664999198</v>
      </c>
      <c r="H39" s="109">
        <v>16.497300730390599</v>
      </c>
      <c r="I39" s="109">
        <v>25.6358902463448</v>
      </c>
      <c r="J39" s="109">
        <v>42.208201892744398</v>
      </c>
      <c r="K39" s="328">
        <v>38.858131487889203</v>
      </c>
      <c r="L39" s="328">
        <v>41.297043010752603</v>
      </c>
      <c r="M39" s="328">
        <v>26.934264107038899</v>
      </c>
      <c r="N39" s="328">
        <v>26.8701526144608</v>
      </c>
      <c r="O39" s="328">
        <v>13.9304140759359</v>
      </c>
      <c r="P39" s="328">
        <v>14.034137090219399</v>
      </c>
      <c r="Q39" s="168">
        <v>14.5342502593994</v>
      </c>
    </row>
    <row r="40" spans="1:17">
      <c r="A40" s="920" t="s">
        <v>180</v>
      </c>
      <c r="B40" s="540" t="s">
        <v>298</v>
      </c>
      <c r="C40" s="538"/>
      <c r="D40" s="765"/>
      <c r="E40" s="765">
        <v>21.1330153272371</v>
      </c>
      <c r="F40" s="765">
        <v>21.904478472074601</v>
      </c>
      <c r="G40" s="109">
        <v>21.680626216209799</v>
      </c>
      <c r="H40" s="109">
        <v>22.392253547703199</v>
      </c>
      <c r="I40" s="109">
        <v>22.3406763607837</v>
      </c>
      <c r="J40" s="109">
        <v>24.859117604054902</v>
      </c>
      <c r="K40" s="328">
        <v>26.524964540143099</v>
      </c>
      <c r="L40" s="328">
        <v>26.585834576098101</v>
      </c>
      <c r="M40" s="328">
        <v>27.589869450334501</v>
      </c>
      <c r="N40" s="328">
        <v>27.575311610905899</v>
      </c>
      <c r="O40" s="328">
        <v>29.6822978431337</v>
      </c>
      <c r="P40" s="328">
        <v>29.843469621832199</v>
      </c>
      <c r="Q40" s="168"/>
    </row>
    <row r="41" spans="1:17">
      <c r="A41" s="920"/>
      <c r="B41" s="540" t="s">
        <v>299</v>
      </c>
      <c r="C41" s="538"/>
      <c r="D41" s="765"/>
      <c r="E41" s="765">
        <v>14.84862946901</v>
      </c>
      <c r="F41" s="765">
        <v>15.392546798207899</v>
      </c>
      <c r="G41" s="109">
        <v>15.341413659134901</v>
      </c>
      <c r="H41" s="109">
        <v>15.749609759207599</v>
      </c>
      <c r="I41" s="109">
        <v>15.6321666081943</v>
      </c>
      <c r="J41" s="109">
        <v>17.376621339873601</v>
      </c>
      <c r="K41" s="328">
        <v>18.217471741866099</v>
      </c>
      <c r="L41" s="328">
        <v>17.937215494483102</v>
      </c>
      <c r="M41" s="328">
        <v>17.685890088333</v>
      </c>
      <c r="N41" s="328">
        <v>17.176806755432601</v>
      </c>
      <c r="O41" s="328">
        <v>17.871225005524899</v>
      </c>
      <c r="P41" s="328">
        <v>17.2971690130159</v>
      </c>
      <c r="Q41" s="168"/>
    </row>
    <row r="42" spans="1:17">
      <c r="A42" s="920"/>
      <c r="B42" s="536" t="s">
        <v>71</v>
      </c>
      <c r="C42" s="538"/>
      <c r="D42" s="765"/>
      <c r="E42" s="765">
        <v>17.9447234835981</v>
      </c>
      <c r="F42" s="765">
        <v>18.608822530534201</v>
      </c>
      <c r="G42" s="109">
        <v>18.481335637006602</v>
      </c>
      <c r="H42" s="109">
        <v>19.033294953766099</v>
      </c>
      <c r="I42" s="109">
        <v>18.9292980324153</v>
      </c>
      <c r="J42" s="109">
        <v>21.090290960321099</v>
      </c>
      <c r="K42" s="328">
        <v>22.351542518423098</v>
      </c>
      <c r="L42" s="328">
        <v>22.244246510402299</v>
      </c>
      <c r="M42" s="328">
        <v>22.614874257200899</v>
      </c>
      <c r="N42" s="328">
        <v>22.343128999129</v>
      </c>
      <c r="O42" s="328">
        <v>23.727103620186501</v>
      </c>
      <c r="P42" s="328">
        <v>23.493768799339001</v>
      </c>
      <c r="Q42" s="168"/>
    </row>
    <row r="43" spans="1:17" ht="15" customHeight="1">
      <c r="A43" s="928" t="s">
        <v>344</v>
      </c>
      <c r="B43" s="686" t="s">
        <v>298</v>
      </c>
      <c r="C43" s="538">
        <v>1.9091246331379701</v>
      </c>
      <c r="D43" s="765"/>
      <c r="E43" s="765">
        <v>2.7799627494557502</v>
      </c>
      <c r="F43" s="765">
        <v>2.5547916405402802</v>
      </c>
      <c r="G43" s="109"/>
      <c r="H43" s="109">
        <v>2.7678196599375302</v>
      </c>
      <c r="I43" s="109">
        <v>2.7419560496067099</v>
      </c>
      <c r="J43" s="109">
        <v>4.00357728903146</v>
      </c>
      <c r="K43" s="328">
        <v>3.3038031389026101</v>
      </c>
      <c r="L43" s="328">
        <v>2.26994821048048</v>
      </c>
      <c r="M43" s="328">
        <v>6.5440969820813901</v>
      </c>
      <c r="N43" s="328">
        <v>3.0977083064492699</v>
      </c>
      <c r="O43" s="328">
        <v>4.8054602367224399</v>
      </c>
      <c r="P43" s="328">
        <v>4.6630739210322396</v>
      </c>
      <c r="Q43" s="168">
        <v>3.6270699501037602</v>
      </c>
    </row>
    <row r="44" spans="1:17">
      <c r="A44" s="928"/>
      <c r="B44" s="686" t="s">
        <v>299</v>
      </c>
      <c r="C44" s="538">
        <v>2.3741853522200298</v>
      </c>
      <c r="D44" s="765"/>
      <c r="E44" s="765">
        <v>5.1697682899745097</v>
      </c>
      <c r="F44" s="765">
        <v>4.8073979240080504</v>
      </c>
      <c r="G44" s="109"/>
      <c r="H44" s="109">
        <v>5.2067027749775798</v>
      </c>
      <c r="I44" s="109">
        <v>4.7136659607915998</v>
      </c>
      <c r="J44" s="109">
        <v>5.5542615055972604</v>
      </c>
      <c r="K44" s="328">
        <v>5.2446482246745703</v>
      </c>
      <c r="L44" s="328">
        <v>3.43560554087568</v>
      </c>
      <c r="M44" s="328">
        <v>7.8141149391414899</v>
      </c>
      <c r="N44" s="328">
        <v>4.0819457871999099</v>
      </c>
      <c r="O44" s="328">
        <v>5.8346356898060003</v>
      </c>
      <c r="P44" s="328">
        <v>5.6726242801631397</v>
      </c>
      <c r="Q44" s="168">
        <v>4.4096097946166903</v>
      </c>
    </row>
    <row r="45" spans="1:17">
      <c r="A45" s="928"/>
      <c r="B45" s="687" t="s">
        <v>71</v>
      </c>
      <c r="C45" s="538">
        <v>2.1391362175342601</v>
      </c>
      <c r="D45" s="765"/>
      <c r="E45" s="765">
        <v>3.9646194716133301</v>
      </c>
      <c r="F45" s="765">
        <v>3.6733741764548098</v>
      </c>
      <c r="G45" s="109"/>
      <c r="H45" s="109">
        <v>3.983610771325</v>
      </c>
      <c r="I45" s="109">
        <v>3.7289393992540298</v>
      </c>
      <c r="J45" s="109">
        <v>4.7820536115313699</v>
      </c>
      <c r="K45" s="328">
        <v>4.2799651111812302</v>
      </c>
      <c r="L45" s="328">
        <v>2.8558889882660701</v>
      </c>
      <c r="M45" s="328">
        <v>7.18188265775186</v>
      </c>
      <c r="N45" s="328">
        <v>3.5916431976246002</v>
      </c>
      <c r="O45" s="328">
        <v>5.3215901887440804</v>
      </c>
      <c r="P45" s="328">
        <v>5.1688778494030103</v>
      </c>
      <c r="Q45" s="168">
        <v>4.0188097953796298</v>
      </c>
    </row>
    <row r="46" spans="1:17">
      <c r="A46" s="920" t="s">
        <v>182</v>
      </c>
      <c r="B46" s="540" t="s">
        <v>298</v>
      </c>
      <c r="C46" s="538"/>
      <c r="D46" s="765">
        <v>2.1957874867770801</v>
      </c>
      <c r="E46" s="765">
        <v>3.4067375348928399</v>
      </c>
      <c r="F46" s="765"/>
      <c r="G46" s="109"/>
      <c r="H46" s="109"/>
      <c r="I46" s="109"/>
      <c r="J46" s="109"/>
      <c r="K46" s="328"/>
      <c r="L46" s="328"/>
      <c r="M46" s="328"/>
      <c r="N46" s="328"/>
      <c r="O46" s="328"/>
      <c r="P46" s="328"/>
      <c r="Q46" s="168"/>
    </row>
    <row r="47" spans="1:17">
      <c r="A47" s="920"/>
      <c r="B47" s="540" t="s">
        <v>299</v>
      </c>
      <c r="C47" s="538"/>
      <c r="D47" s="765">
        <v>5.7999445256439497</v>
      </c>
      <c r="E47" s="765">
        <v>4.5220997851770699</v>
      </c>
      <c r="F47" s="765"/>
      <c r="G47" s="109"/>
      <c r="H47" s="109"/>
      <c r="I47" s="109"/>
      <c r="J47" s="109"/>
      <c r="K47" s="328"/>
      <c r="L47" s="328"/>
      <c r="M47" s="328"/>
      <c r="N47" s="328"/>
      <c r="O47" s="328"/>
      <c r="P47" s="328"/>
      <c r="Q47" s="168"/>
    </row>
    <row r="48" spans="1:17">
      <c r="A48" s="920"/>
      <c r="B48" s="536" t="s">
        <v>71</v>
      </c>
      <c r="C48" s="538"/>
      <c r="D48" s="765">
        <v>3.99062158481189</v>
      </c>
      <c r="E48" s="765">
        <v>3.9615973876382502</v>
      </c>
      <c r="F48" s="765"/>
      <c r="G48" s="109"/>
      <c r="H48" s="109"/>
      <c r="I48" s="109"/>
      <c r="J48" s="109"/>
      <c r="K48" s="328"/>
      <c r="L48" s="328"/>
      <c r="M48" s="328"/>
      <c r="N48" s="328"/>
      <c r="O48" s="328"/>
      <c r="P48" s="328"/>
      <c r="Q48" s="168"/>
    </row>
    <row r="49" spans="1:18">
      <c r="A49" s="920" t="s">
        <v>183</v>
      </c>
      <c r="B49" s="540" t="s">
        <v>298</v>
      </c>
      <c r="C49" s="538">
        <v>5.8631163517897296</v>
      </c>
      <c r="D49" s="765">
        <v>5.8624499477747101</v>
      </c>
      <c r="E49" s="765">
        <v>5.8770492039395403</v>
      </c>
      <c r="F49" s="765">
        <v>6.3575523022321798</v>
      </c>
      <c r="G49" s="109"/>
      <c r="H49" s="109">
        <v>9.93009645190938</v>
      </c>
      <c r="I49" s="109"/>
      <c r="J49" s="109"/>
      <c r="K49" s="328"/>
      <c r="L49" s="328"/>
      <c r="M49" s="328"/>
      <c r="N49" s="328"/>
      <c r="O49" s="328"/>
      <c r="P49" s="328"/>
      <c r="Q49" s="168">
        <v>8.6605145647648598</v>
      </c>
    </row>
    <row r="50" spans="1:18">
      <c r="A50" s="920"/>
      <c r="B50" s="540" t="s">
        <v>299</v>
      </c>
      <c r="C50" s="538">
        <v>8.1811651495693898</v>
      </c>
      <c r="D50" s="765">
        <v>8.5227420360650594</v>
      </c>
      <c r="E50" s="765">
        <v>8.5434702628434493</v>
      </c>
      <c r="F50" s="765">
        <v>8.4152103053447807</v>
      </c>
      <c r="G50" s="109"/>
      <c r="H50" s="109">
        <v>12.3253493013972</v>
      </c>
      <c r="I50" s="109"/>
      <c r="J50" s="109"/>
      <c r="K50" s="328"/>
      <c r="L50" s="328"/>
      <c r="M50" s="328"/>
      <c r="N50" s="328"/>
      <c r="O50" s="328"/>
      <c r="P50" s="328"/>
      <c r="Q50" s="168">
        <v>6.8108268946081898</v>
      </c>
    </row>
    <row r="51" spans="1:18" ht="15" thickBot="1">
      <c r="A51" s="921"/>
      <c r="B51" s="537" t="s">
        <v>71</v>
      </c>
      <c r="C51" s="539">
        <v>6.9457720142893002</v>
      </c>
      <c r="D51" s="766">
        <v>7.1112266437159901</v>
      </c>
      <c r="E51" s="766">
        <v>7.12874147164551</v>
      </c>
      <c r="F51" s="766">
        <v>7.3187365565894602</v>
      </c>
      <c r="G51" s="169"/>
      <c r="H51" s="169">
        <v>11.048902037007601</v>
      </c>
      <c r="I51" s="169"/>
      <c r="J51" s="169"/>
      <c r="K51" s="329"/>
      <c r="L51" s="329"/>
      <c r="M51" s="329"/>
      <c r="N51" s="329"/>
      <c r="O51" s="329"/>
      <c r="P51" s="329"/>
      <c r="Q51" s="170">
        <v>7.7491295784596996</v>
      </c>
    </row>
    <row r="52" spans="1:18">
      <c r="B52" s="24"/>
      <c r="C52" s="24"/>
      <c r="D52" s="24"/>
      <c r="E52" s="24"/>
      <c r="F52" s="24"/>
      <c r="G52" s="24"/>
      <c r="H52" s="24"/>
      <c r="I52" s="24"/>
    </row>
    <row r="53" spans="1:18" ht="15" customHeight="1">
      <c r="A53" s="136" t="s">
        <v>338</v>
      </c>
      <c r="I53" s="24"/>
    </row>
    <row r="54" spans="1:18" ht="15" customHeight="1">
      <c r="A54" s="139" t="s">
        <v>346</v>
      </c>
      <c r="B54" s="138"/>
      <c r="C54" s="138"/>
      <c r="D54" s="138"/>
      <c r="E54" s="138"/>
      <c r="F54" s="138"/>
      <c r="G54" s="138"/>
      <c r="H54" s="138"/>
      <c r="I54" s="78"/>
      <c r="J54" s="73"/>
      <c r="K54" s="73"/>
      <c r="L54" s="73"/>
      <c r="M54" s="73"/>
      <c r="N54" s="73"/>
      <c r="O54" s="73"/>
      <c r="P54" s="73"/>
      <c r="Q54" s="73"/>
      <c r="R54" s="24"/>
    </row>
    <row r="55" spans="1:18" ht="15" customHeight="1">
      <c r="A55" s="138"/>
      <c r="B55" s="138"/>
      <c r="C55" s="138"/>
      <c r="D55" s="138"/>
      <c r="E55" s="138"/>
      <c r="F55" s="138"/>
      <c r="G55" s="138"/>
      <c r="H55" s="138"/>
      <c r="I55" s="78"/>
      <c r="J55" s="73"/>
      <c r="K55" s="73"/>
      <c r="L55" s="73"/>
      <c r="M55" s="73"/>
      <c r="N55" s="73"/>
      <c r="O55" s="73"/>
      <c r="P55" s="73"/>
      <c r="Q55" s="73"/>
      <c r="R55" s="24"/>
    </row>
    <row r="56" spans="1:18" ht="15" customHeight="1">
      <c r="A56" s="138"/>
      <c r="B56" s="138"/>
      <c r="C56" s="138"/>
      <c r="D56" s="138"/>
      <c r="E56" s="138"/>
      <c r="F56" s="138"/>
      <c r="G56" s="138"/>
      <c r="H56" s="138"/>
      <c r="I56" s="24"/>
      <c r="R56" s="24"/>
    </row>
    <row r="57" spans="1:18" ht="15" customHeight="1">
      <c r="C57" s="24"/>
      <c r="D57" s="24"/>
      <c r="E57" s="24"/>
      <c r="F57" s="24"/>
      <c r="G57" s="24"/>
      <c r="H57" s="24"/>
      <c r="I57" s="78"/>
      <c r="J57" s="73"/>
      <c r="K57" s="73"/>
      <c r="L57" s="73"/>
      <c r="M57" s="73"/>
      <c r="N57" s="73"/>
      <c r="O57" s="73"/>
      <c r="P57" s="73"/>
      <c r="Q57" s="73"/>
      <c r="R57" s="24"/>
    </row>
    <row r="58" spans="1:18" ht="15" customHeight="1">
      <c r="C58" s="24"/>
      <c r="D58" s="24"/>
      <c r="E58" s="24"/>
      <c r="F58" s="24"/>
      <c r="G58" s="24"/>
      <c r="H58" s="24"/>
      <c r="I58" s="78"/>
      <c r="J58" s="73"/>
      <c r="K58" s="73"/>
      <c r="L58" s="73"/>
      <c r="M58" s="73"/>
      <c r="N58" s="73"/>
      <c r="O58" s="73"/>
      <c r="P58" s="73"/>
      <c r="Q58" s="73"/>
      <c r="R58" s="24"/>
    </row>
    <row r="59" spans="1:18" ht="15" customHeight="1">
      <c r="C59" s="24"/>
      <c r="D59" s="24"/>
      <c r="E59" s="24"/>
      <c r="F59" s="24"/>
      <c r="G59" s="24"/>
      <c r="H59" s="24"/>
      <c r="I59" s="78"/>
      <c r="J59" s="73"/>
      <c r="K59" s="73"/>
      <c r="L59" s="73"/>
      <c r="M59" s="73"/>
      <c r="N59" s="73"/>
      <c r="O59" s="73"/>
      <c r="P59" s="73"/>
      <c r="Q59" s="73"/>
      <c r="R59" s="24"/>
    </row>
    <row r="60" spans="1:18" ht="15" customHeight="1">
      <c r="B60" s="11"/>
      <c r="C60" s="24"/>
      <c r="D60" s="24"/>
      <c r="E60" s="24"/>
      <c r="F60" s="24"/>
      <c r="G60" s="24"/>
      <c r="H60" s="24"/>
      <c r="I60" s="24"/>
      <c r="R60" s="24"/>
    </row>
    <row r="61" spans="1:18" ht="15" customHeight="1">
      <c r="B61" s="24"/>
      <c r="C61" s="28"/>
      <c r="D61" s="28"/>
      <c r="E61" s="28"/>
      <c r="F61" s="28"/>
      <c r="G61" s="28"/>
      <c r="H61" s="28"/>
      <c r="I61" s="43"/>
    </row>
    <row r="62" spans="1:18" ht="15" customHeight="1">
      <c r="B62" s="24"/>
      <c r="C62" s="28"/>
      <c r="D62" s="28"/>
      <c r="E62" s="28"/>
      <c r="F62" s="28"/>
      <c r="G62" s="28"/>
      <c r="H62" s="28"/>
      <c r="I62" s="43"/>
    </row>
    <row r="63" spans="1:18">
      <c r="B63" s="24"/>
      <c r="C63" s="28"/>
      <c r="D63" s="28"/>
      <c r="E63" s="28"/>
      <c r="F63" s="28"/>
      <c r="G63" s="28"/>
      <c r="H63" s="28"/>
      <c r="I63" s="43"/>
    </row>
    <row r="64" spans="1:18">
      <c r="B64" s="24"/>
      <c r="C64" s="28"/>
      <c r="D64" s="28"/>
      <c r="E64" s="28"/>
      <c r="F64" s="28"/>
      <c r="G64" s="28"/>
      <c r="H64" s="28"/>
      <c r="I64" s="43"/>
    </row>
    <row r="65" spans="1:17">
      <c r="B65" s="24"/>
      <c r="C65" s="24"/>
      <c r="D65" s="24"/>
      <c r="E65" s="24"/>
      <c r="F65" s="24"/>
      <c r="G65" s="24"/>
      <c r="H65" s="24"/>
      <c r="I65" s="24"/>
    </row>
    <row r="66" spans="1:17">
      <c r="A66" s="24"/>
      <c r="B66" s="24"/>
      <c r="C66" s="24"/>
      <c r="D66" s="24"/>
      <c r="E66" s="24"/>
      <c r="F66" s="24"/>
      <c r="G66" s="24"/>
      <c r="H66" s="24"/>
      <c r="I66" s="24"/>
      <c r="J66" s="24"/>
      <c r="K66" s="24"/>
      <c r="L66" s="24"/>
      <c r="M66" s="24"/>
      <c r="N66" s="24"/>
      <c r="O66" s="24"/>
      <c r="P66" s="24"/>
      <c r="Q66" s="24"/>
    </row>
    <row r="67" spans="1:17">
      <c r="A67" s="24"/>
      <c r="B67" s="24"/>
      <c r="C67" s="24"/>
      <c r="D67" s="24"/>
      <c r="E67" s="24"/>
      <c r="F67" s="24"/>
      <c r="G67" s="24"/>
      <c r="H67" s="24"/>
      <c r="I67" s="24"/>
      <c r="J67" s="24"/>
      <c r="K67" s="24"/>
      <c r="L67" s="24"/>
      <c r="M67" s="24"/>
      <c r="N67" s="24"/>
      <c r="O67" s="24"/>
      <c r="P67" s="24"/>
      <c r="Q67" s="24"/>
    </row>
    <row r="68" spans="1:17">
      <c r="A68" s="24"/>
      <c r="B68" s="24"/>
      <c r="C68" s="24"/>
      <c r="D68" s="24"/>
      <c r="E68" s="24"/>
      <c r="F68" s="24"/>
      <c r="G68" s="24"/>
      <c r="H68" s="24"/>
      <c r="I68" s="24"/>
      <c r="J68" s="24"/>
      <c r="K68" s="24"/>
      <c r="L68" s="24"/>
      <c r="M68" s="24"/>
      <c r="N68" s="24"/>
      <c r="O68" s="24"/>
      <c r="P68" s="24"/>
      <c r="Q68" s="24"/>
    </row>
  </sheetData>
  <mergeCells count="16">
    <mergeCell ref="A40:A42"/>
    <mergeCell ref="A43:A45"/>
    <mergeCell ref="A46:A48"/>
    <mergeCell ref="A49:A51"/>
    <mergeCell ref="A37:A39"/>
    <mergeCell ref="A4:A6"/>
    <mergeCell ref="A7:A9"/>
    <mergeCell ref="A10:A12"/>
    <mergeCell ref="A13:A15"/>
    <mergeCell ref="A16:A18"/>
    <mergeCell ref="A34:A36"/>
    <mergeCell ref="A19:A21"/>
    <mergeCell ref="A22:A24"/>
    <mergeCell ref="A25:A27"/>
    <mergeCell ref="A28:A30"/>
    <mergeCell ref="A31:A33"/>
  </mergeCells>
  <hyperlinks>
    <hyperlink ref="T3" location="'TC1'!A1" display="Back to Content Page" xr:uid="{24030A3D-5307-4143-8467-17424C7D07D4}"/>
  </hyperlinks>
  <pageMargins left="0.7" right="0.7" top="0.75" bottom="0.75" header="0.3" footer="0.3"/>
  <pageSetup paperSize="9" scale="61" orientation="landscape" r:id="rId1"/>
  <headerFoot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B67"/>
  <sheetViews>
    <sheetView zoomScale="90" zoomScaleNormal="90" workbookViewId="0">
      <pane xSplit="2" ySplit="3" topLeftCell="L4" activePane="bottomRight" state="frozen"/>
      <selection pane="topRight" activeCell="C1" sqref="C1"/>
      <selection pane="bottomLeft" activeCell="A4" sqref="A4"/>
      <selection pane="bottomRight" activeCell="AA3" sqref="AA3"/>
    </sheetView>
  </sheetViews>
  <sheetFormatPr defaultColWidth="9.21875" defaultRowHeight="14.4"/>
  <cols>
    <col min="1" max="1" width="33.77734375" customWidth="1"/>
    <col min="2" max="2" width="9" customWidth="1"/>
    <col min="3" max="20" width="7" customWidth="1"/>
  </cols>
  <sheetData>
    <row r="1" spans="1:28">
      <c r="A1" s="29" t="s">
        <v>349</v>
      </c>
      <c r="B1" s="24"/>
      <c r="C1" s="24"/>
      <c r="D1" s="24"/>
      <c r="E1" s="24"/>
      <c r="F1" s="24"/>
      <c r="G1" s="24"/>
      <c r="H1" s="24"/>
      <c r="I1" s="24"/>
      <c r="J1" s="24"/>
    </row>
    <row r="2" spans="1:28" ht="15" thickBot="1">
      <c r="A2" s="24"/>
      <c r="B2" s="24"/>
      <c r="C2" s="24"/>
      <c r="D2" s="24"/>
      <c r="E2" s="24"/>
      <c r="F2" s="24"/>
      <c r="G2" s="24"/>
      <c r="H2" s="24"/>
      <c r="I2" s="24"/>
      <c r="J2" s="24"/>
    </row>
    <row r="3" spans="1:28">
      <c r="A3" s="214" t="s">
        <v>187</v>
      </c>
      <c r="B3" s="685" t="s">
        <v>297</v>
      </c>
      <c r="C3" s="465">
        <v>2007</v>
      </c>
      <c r="D3" s="195">
        <v>2008</v>
      </c>
      <c r="E3" s="195">
        <v>2009</v>
      </c>
      <c r="F3" s="195">
        <v>2010</v>
      </c>
      <c r="G3" s="195">
        <v>2011</v>
      </c>
      <c r="H3" s="195">
        <v>2012</v>
      </c>
      <c r="I3" s="195">
        <v>2013</v>
      </c>
      <c r="J3" s="196">
        <v>2014</v>
      </c>
      <c r="K3" s="196">
        <v>2015</v>
      </c>
      <c r="L3" s="196">
        <v>2016</v>
      </c>
      <c r="M3" s="196">
        <v>2017</v>
      </c>
      <c r="N3" s="196">
        <v>2018</v>
      </c>
      <c r="O3" s="196">
        <v>2019</v>
      </c>
      <c r="P3" s="196">
        <v>2020</v>
      </c>
      <c r="Q3" s="196">
        <v>2021</v>
      </c>
      <c r="R3" s="196">
        <v>2022</v>
      </c>
      <c r="S3" s="196">
        <v>2023</v>
      </c>
      <c r="T3" s="197">
        <v>2024</v>
      </c>
      <c r="AA3" s="856" t="s">
        <v>166</v>
      </c>
    </row>
    <row r="4" spans="1:28">
      <c r="A4" s="920" t="s">
        <v>167</v>
      </c>
      <c r="B4" s="540" t="s">
        <v>298</v>
      </c>
      <c r="C4" s="538"/>
      <c r="D4" s="109">
        <v>36.558399200439503</v>
      </c>
      <c r="E4" s="109">
        <v>36.457679748535199</v>
      </c>
      <c r="F4" s="109">
        <v>36.21923828125</v>
      </c>
      <c r="G4" s="109">
        <v>35.863651275634801</v>
      </c>
      <c r="H4" s="109"/>
      <c r="I4" s="109"/>
      <c r="J4" s="109"/>
      <c r="K4" s="109">
        <v>56.54213</v>
      </c>
      <c r="L4" s="109"/>
      <c r="M4" s="109"/>
      <c r="N4" s="109"/>
      <c r="O4" s="109">
        <v>56.1</v>
      </c>
      <c r="P4" s="109"/>
      <c r="Q4" s="109">
        <v>59.030548095703097</v>
      </c>
      <c r="R4" s="109">
        <v>60.200428009033203</v>
      </c>
      <c r="S4" s="109">
        <v>54.8899116516113</v>
      </c>
      <c r="T4" s="168"/>
      <c r="AB4" s="48"/>
    </row>
    <row r="5" spans="1:28">
      <c r="A5" s="920"/>
      <c r="B5" s="540" t="s">
        <v>299</v>
      </c>
      <c r="C5" s="538"/>
      <c r="D5" s="109">
        <v>45.810619354247997</v>
      </c>
      <c r="E5" s="109">
        <v>45.491348266601598</v>
      </c>
      <c r="F5" s="109">
        <v>48.372688293457003</v>
      </c>
      <c r="G5" s="109">
        <v>62.360710144042997</v>
      </c>
      <c r="H5" s="109"/>
      <c r="I5" s="109"/>
      <c r="J5" s="109"/>
      <c r="K5" s="109">
        <v>63.406640000000003</v>
      </c>
      <c r="L5" s="109"/>
      <c r="M5" s="109"/>
      <c r="N5" s="109"/>
      <c r="O5" s="109">
        <v>62.2</v>
      </c>
      <c r="P5" s="109"/>
      <c r="Q5" s="109">
        <v>60.212970733642599</v>
      </c>
      <c r="R5" s="109">
        <v>61.855335235595703</v>
      </c>
      <c r="S5" s="109">
        <v>55.628189086913999</v>
      </c>
      <c r="T5" s="168"/>
      <c r="U5" s="72"/>
    </row>
    <row r="6" spans="1:28">
      <c r="A6" s="920"/>
      <c r="B6" s="540" t="s">
        <v>71</v>
      </c>
      <c r="C6" s="538"/>
      <c r="D6" s="109">
        <v>41.175411224365199</v>
      </c>
      <c r="E6" s="109">
        <v>40.965740203857401</v>
      </c>
      <c r="F6" s="109">
        <v>42.285900115966797</v>
      </c>
      <c r="G6" s="109">
        <v>49.0943412780762</v>
      </c>
      <c r="H6" s="109"/>
      <c r="I6" s="109"/>
      <c r="J6" s="109"/>
      <c r="K6" s="109">
        <v>59.874200000000002</v>
      </c>
      <c r="L6" s="109"/>
      <c r="M6" s="109"/>
      <c r="N6" s="109"/>
      <c r="O6" s="109">
        <v>60.7</v>
      </c>
      <c r="P6" s="109"/>
      <c r="Q6" s="109">
        <v>59.623260498046903</v>
      </c>
      <c r="R6" s="109">
        <v>61.030284881591797</v>
      </c>
      <c r="S6" s="109">
        <v>55.250381469726499</v>
      </c>
      <c r="T6" s="168"/>
      <c r="V6" s="143" t="s">
        <v>192</v>
      </c>
    </row>
    <row r="7" spans="1:28">
      <c r="A7" s="920" t="s">
        <v>168</v>
      </c>
      <c r="B7" s="540" t="s">
        <v>298</v>
      </c>
      <c r="C7" s="538"/>
      <c r="D7" s="109">
        <v>95.388648986816406</v>
      </c>
      <c r="E7" s="109">
        <v>97.632888793945298</v>
      </c>
      <c r="F7" s="109"/>
      <c r="G7" s="109"/>
      <c r="H7" s="109">
        <v>98.461471557617202</v>
      </c>
      <c r="I7" s="109">
        <v>97.118400573730497</v>
      </c>
      <c r="J7" s="109">
        <v>71.609970092773395</v>
      </c>
      <c r="K7" s="109"/>
      <c r="L7" s="109"/>
      <c r="M7" s="109"/>
      <c r="N7" s="109"/>
      <c r="O7" s="109"/>
      <c r="P7" s="109"/>
      <c r="Q7" s="109"/>
      <c r="R7" s="109">
        <v>93.382957458496094</v>
      </c>
      <c r="S7" s="109">
        <v>97.850028991699205</v>
      </c>
      <c r="T7" s="168"/>
      <c r="V7" s="137"/>
    </row>
    <row r="8" spans="1:28" ht="15" customHeight="1">
      <c r="A8" s="920"/>
      <c r="B8" s="540" t="s">
        <v>299</v>
      </c>
      <c r="C8" s="538"/>
      <c r="D8" s="109">
        <v>91.479476928710895</v>
      </c>
      <c r="E8" s="109">
        <v>95.501922607421903</v>
      </c>
      <c r="F8" s="109"/>
      <c r="G8" s="109"/>
      <c r="H8" s="109">
        <v>94.591499328613295</v>
      </c>
      <c r="I8" s="109">
        <v>93.377830505371094</v>
      </c>
      <c r="J8" s="109"/>
      <c r="K8" s="109"/>
      <c r="L8" s="109"/>
      <c r="M8" s="109"/>
      <c r="N8" s="109"/>
      <c r="O8" s="109"/>
      <c r="P8" s="109"/>
      <c r="Q8" s="109"/>
      <c r="R8" s="109">
        <v>88.6053466796875</v>
      </c>
      <c r="S8" s="109">
        <v>95.416168212890597</v>
      </c>
      <c r="T8" s="168"/>
      <c r="V8" s="874" t="s">
        <v>350</v>
      </c>
      <c r="W8" s="874"/>
      <c r="X8" s="874"/>
      <c r="Y8" s="874"/>
      <c r="Z8" s="874"/>
    </row>
    <row r="9" spans="1:28">
      <c r="A9" s="920"/>
      <c r="B9" s="540" t="s">
        <v>71</v>
      </c>
      <c r="C9" s="538"/>
      <c r="D9" s="109">
        <v>93.413322448730497</v>
      </c>
      <c r="E9" s="109">
        <v>96.555419921875</v>
      </c>
      <c r="F9" s="109"/>
      <c r="G9" s="109"/>
      <c r="H9" s="109">
        <v>96.503150939941406</v>
      </c>
      <c r="I9" s="109">
        <v>95.225120544433594</v>
      </c>
      <c r="J9" s="109">
        <v>81.8389892578125</v>
      </c>
      <c r="K9" s="109"/>
      <c r="L9" s="109"/>
      <c r="M9" s="109"/>
      <c r="N9" s="109"/>
      <c r="O9" s="109"/>
      <c r="P9" s="109"/>
      <c r="Q9" s="109"/>
      <c r="R9" s="109">
        <v>90.964385986328097</v>
      </c>
      <c r="S9" s="109">
        <v>96.565513610839801</v>
      </c>
      <c r="T9" s="168"/>
      <c r="V9" s="874"/>
      <c r="W9" s="874"/>
      <c r="X9" s="874"/>
      <c r="Y9" s="874"/>
      <c r="Z9" s="874"/>
    </row>
    <row r="10" spans="1:28">
      <c r="A10" s="920" t="s">
        <v>188</v>
      </c>
      <c r="B10" s="540" t="s">
        <v>298</v>
      </c>
      <c r="C10" s="538">
        <v>60.058929443359403</v>
      </c>
      <c r="D10" s="109"/>
      <c r="E10" s="109"/>
      <c r="F10" s="109"/>
      <c r="G10" s="109"/>
      <c r="H10" s="109">
        <v>77.78049</v>
      </c>
      <c r="I10" s="109">
        <v>77.365531921386705</v>
      </c>
      <c r="J10" s="109">
        <v>84.209281921386705</v>
      </c>
      <c r="K10" s="109"/>
      <c r="L10" s="109"/>
      <c r="M10" s="109">
        <v>81.856163024902301</v>
      </c>
      <c r="N10" s="109"/>
      <c r="O10" s="109"/>
      <c r="P10" s="109"/>
      <c r="Q10" s="109"/>
      <c r="R10" s="109">
        <v>84.879318237304602</v>
      </c>
      <c r="S10" s="109"/>
      <c r="T10" s="168"/>
      <c r="V10" s="874"/>
      <c r="W10" s="874"/>
      <c r="X10" s="874"/>
      <c r="Y10" s="874"/>
      <c r="Z10" s="874"/>
    </row>
    <row r="11" spans="1:28">
      <c r="A11" s="920"/>
      <c r="B11" s="540" t="s">
        <v>299</v>
      </c>
      <c r="C11" s="538">
        <v>75.544326782226605</v>
      </c>
      <c r="D11" s="109"/>
      <c r="E11" s="109"/>
      <c r="F11" s="109"/>
      <c r="G11" s="109"/>
      <c r="H11" s="109">
        <v>75.457470000000001</v>
      </c>
      <c r="I11" s="109">
        <v>70.708930969238295</v>
      </c>
      <c r="J11" s="109">
        <v>75.065879821777301</v>
      </c>
      <c r="K11" s="109"/>
      <c r="L11" s="109"/>
      <c r="M11" s="109">
        <v>80.975822448730497</v>
      </c>
      <c r="N11" s="109"/>
      <c r="O11" s="109"/>
      <c r="P11" s="109"/>
      <c r="Q11" s="109"/>
      <c r="R11" s="109">
        <v>78.229721069335895</v>
      </c>
      <c r="S11" s="109"/>
      <c r="T11" s="168"/>
      <c r="V11" s="874"/>
      <c r="W11" s="874"/>
      <c r="X11" s="874"/>
      <c r="Y11" s="874"/>
      <c r="Z11" s="874"/>
    </row>
    <row r="12" spans="1:28">
      <c r="A12" s="920"/>
      <c r="B12" s="540" t="s">
        <v>71</v>
      </c>
      <c r="C12" s="538">
        <v>67.990798950195298</v>
      </c>
      <c r="D12" s="109"/>
      <c r="E12" s="109"/>
      <c r="F12" s="109"/>
      <c r="G12" s="109"/>
      <c r="H12" s="109">
        <v>76.621340000000004</v>
      </c>
      <c r="I12" s="109">
        <v>73.917442321777301</v>
      </c>
      <c r="J12" s="109">
        <v>79.4605712890625</v>
      </c>
      <c r="K12" s="109"/>
      <c r="L12" s="109"/>
      <c r="M12" s="109">
        <v>81.409049987792997</v>
      </c>
      <c r="N12" s="109"/>
      <c r="O12" s="109"/>
      <c r="P12" s="109"/>
      <c r="Q12" s="109"/>
      <c r="R12" s="109">
        <v>81.517028808593693</v>
      </c>
      <c r="S12" s="109"/>
      <c r="T12" s="168"/>
      <c r="V12" s="874"/>
      <c r="W12" s="874"/>
      <c r="X12" s="874"/>
      <c r="Y12" s="874"/>
      <c r="Z12" s="874"/>
    </row>
    <row r="13" spans="1:28" ht="15" customHeight="1">
      <c r="A13" s="920" t="s">
        <v>189</v>
      </c>
      <c r="B13" s="540" t="s">
        <v>298</v>
      </c>
      <c r="C13" s="538">
        <v>45.555289999999999</v>
      </c>
      <c r="D13" s="109"/>
      <c r="E13" s="109"/>
      <c r="F13" s="109">
        <v>42.67512</v>
      </c>
      <c r="G13" s="109"/>
      <c r="H13" s="109"/>
      <c r="I13" s="109">
        <v>66.519139999999993</v>
      </c>
      <c r="J13" s="109">
        <v>58.992115020752003</v>
      </c>
      <c r="K13" s="109">
        <v>67.471252441406193</v>
      </c>
      <c r="L13" s="109"/>
      <c r="M13" s="109"/>
      <c r="N13" s="109">
        <v>66.3</v>
      </c>
      <c r="O13" s="109"/>
      <c r="P13" s="109">
        <v>74.740753173828097</v>
      </c>
      <c r="Q13" s="109">
        <v>79.1898193359375</v>
      </c>
      <c r="R13" s="109"/>
      <c r="S13" s="109">
        <v>70.197860717773395</v>
      </c>
      <c r="T13" s="191"/>
      <c r="V13" s="908" t="s">
        <v>351</v>
      </c>
      <c r="W13" s="908"/>
      <c r="X13" s="908"/>
      <c r="Y13" s="908"/>
      <c r="Z13" s="908"/>
      <c r="AA13" s="908"/>
      <c r="AB13" s="908"/>
    </row>
    <row r="14" spans="1:28" ht="15" customHeight="1">
      <c r="A14" s="920"/>
      <c r="B14" s="540" t="s">
        <v>299</v>
      </c>
      <c r="C14" s="538">
        <v>50.239559999999997</v>
      </c>
      <c r="D14" s="109"/>
      <c r="E14" s="109"/>
      <c r="F14" s="109">
        <v>46.07497</v>
      </c>
      <c r="G14" s="109"/>
      <c r="H14" s="109"/>
      <c r="I14" s="109">
        <v>71.196110000000004</v>
      </c>
      <c r="J14" s="109">
        <v>70.988220214843807</v>
      </c>
      <c r="K14" s="109">
        <v>67.521949768066406</v>
      </c>
      <c r="L14" s="109"/>
      <c r="M14" s="109"/>
      <c r="N14" s="109">
        <v>67.099999999999994</v>
      </c>
      <c r="O14" s="109"/>
      <c r="P14" s="109">
        <v>82.725502014160199</v>
      </c>
      <c r="Q14" s="109">
        <v>86.112052917480497</v>
      </c>
      <c r="R14" s="109"/>
      <c r="S14" s="109">
        <v>69.783340454101506</v>
      </c>
      <c r="T14" s="191"/>
      <c r="V14" s="908"/>
      <c r="W14" s="908"/>
      <c r="X14" s="908"/>
      <c r="Y14" s="908"/>
      <c r="Z14" s="908"/>
      <c r="AA14" s="908"/>
      <c r="AB14" s="908"/>
    </row>
    <row r="15" spans="1:28">
      <c r="A15" s="920"/>
      <c r="B15" s="540" t="s">
        <v>71</v>
      </c>
      <c r="C15" s="538">
        <v>48.037120000000002</v>
      </c>
      <c r="D15" s="109"/>
      <c r="E15" s="109"/>
      <c r="F15" s="109">
        <v>44.465620000000001</v>
      </c>
      <c r="G15" s="109"/>
      <c r="H15" s="109"/>
      <c r="I15" s="109">
        <v>68.945300000000003</v>
      </c>
      <c r="J15" s="109">
        <v>64.991142272949205</v>
      </c>
      <c r="K15" s="109">
        <v>67.496589660644503</v>
      </c>
      <c r="L15" s="109"/>
      <c r="M15" s="109"/>
      <c r="N15" s="109">
        <v>66.7</v>
      </c>
      <c r="O15" s="109"/>
      <c r="P15" s="109">
        <v>78.728996276855497</v>
      </c>
      <c r="Q15" s="109">
        <v>82.647560119628906</v>
      </c>
      <c r="R15" s="109"/>
      <c r="S15" s="109">
        <v>69.993667602539006</v>
      </c>
      <c r="T15" s="191"/>
      <c r="V15" s="908"/>
      <c r="W15" s="908"/>
      <c r="X15" s="908"/>
      <c r="Y15" s="908"/>
      <c r="Z15" s="908"/>
      <c r="AA15" s="908"/>
      <c r="AB15" s="908"/>
    </row>
    <row r="16" spans="1:28">
      <c r="A16" s="920" t="s">
        <v>172</v>
      </c>
      <c r="B16" s="540" t="s">
        <v>298</v>
      </c>
      <c r="C16" s="538"/>
      <c r="D16" s="109"/>
      <c r="E16" s="109"/>
      <c r="F16" s="109">
        <v>73.750919999999994</v>
      </c>
      <c r="G16" s="109"/>
      <c r="H16" s="109"/>
      <c r="I16" s="109"/>
      <c r="J16" s="109">
        <v>76.721320000000006</v>
      </c>
      <c r="K16" s="109">
        <v>93.61572265625</v>
      </c>
      <c r="L16" s="109">
        <v>99.582069396972699</v>
      </c>
      <c r="M16" s="109">
        <v>102.62722015380901</v>
      </c>
      <c r="N16" s="109">
        <v>102.443962097168</v>
      </c>
      <c r="O16" s="109">
        <v>100.767379760742</v>
      </c>
      <c r="P16" s="109"/>
      <c r="Q16" s="109"/>
      <c r="R16" s="109"/>
      <c r="S16" s="109">
        <v>91.114021301269503</v>
      </c>
      <c r="T16" s="168"/>
      <c r="V16" s="138"/>
      <c r="W16" s="138"/>
      <c r="X16" s="138"/>
      <c r="Y16" s="138"/>
      <c r="Z16" s="138"/>
    </row>
    <row r="17" spans="1:28" ht="14.55" customHeight="1">
      <c r="A17" s="920"/>
      <c r="B17" s="540" t="s">
        <v>299</v>
      </c>
      <c r="C17" s="538"/>
      <c r="D17" s="109"/>
      <c r="E17" s="109"/>
      <c r="F17" s="109">
        <v>58.679250000000003</v>
      </c>
      <c r="G17" s="109"/>
      <c r="H17" s="109"/>
      <c r="I17" s="109"/>
      <c r="J17" s="109">
        <v>64.053899999999999</v>
      </c>
      <c r="K17" s="109">
        <v>92.761848449707003</v>
      </c>
      <c r="L17" s="109">
        <v>100.63291168212901</v>
      </c>
      <c r="M17" s="109">
        <v>100.54254150390599</v>
      </c>
      <c r="N17" s="109">
        <v>100.83831787109401</v>
      </c>
      <c r="O17" s="109">
        <v>95.318702697753906</v>
      </c>
      <c r="P17" s="109"/>
      <c r="Q17" s="109"/>
      <c r="R17" s="109"/>
      <c r="S17" s="109">
        <v>89.203933715820298</v>
      </c>
      <c r="T17" s="168"/>
      <c r="V17" s="908" t="s">
        <v>352</v>
      </c>
      <c r="W17" s="908"/>
      <c r="X17" s="908"/>
      <c r="Y17" s="908"/>
      <c r="Z17" s="908"/>
      <c r="AA17" s="908"/>
      <c r="AB17" s="908"/>
    </row>
    <row r="18" spans="1:28">
      <c r="A18" s="920"/>
      <c r="B18" s="540" t="s">
        <v>71</v>
      </c>
      <c r="C18" s="538"/>
      <c r="D18" s="109"/>
      <c r="E18" s="109"/>
      <c r="F18" s="109">
        <v>66.182649999999995</v>
      </c>
      <c r="G18" s="109"/>
      <c r="H18" s="109"/>
      <c r="I18" s="109"/>
      <c r="J18" s="109">
        <v>70.226799999999997</v>
      </c>
      <c r="K18" s="109">
        <v>93.190162658691406</v>
      </c>
      <c r="L18" s="109">
        <v>100.106567382812</v>
      </c>
      <c r="M18" s="109">
        <v>101.58538818359401</v>
      </c>
      <c r="N18" s="109">
        <v>101.640510559082</v>
      </c>
      <c r="O18" s="109">
        <v>98.037010192871094</v>
      </c>
      <c r="P18" s="109"/>
      <c r="Q18" s="109"/>
      <c r="R18" s="109"/>
      <c r="S18" s="109">
        <v>90.158866882324205</v>
      </c>
      <c r="T18" s="168"/>
      <c r="V18" s="908"/>
      <c r="W18" s="908"/>
      <c r="X18" s="908"/>
      <c r="Y18" s="908"/>
      <c r="Z18" s="908"/>
      <c r="AA18" s="908"/>
      <c r="AB18" s="908"/>
    </row>
    <row r="19" spans="1:28">
      <c r="A19" s="920" t="s">
        <v>173</v>
      </c>
      <c r="B19" s="540" t="s">
        <v>298</v>
      </c>
      <c r="C19" s="538"/>
      <c r="D19" s="109"/>
      <c r="E19" s="109">
        <v>79.266800000000003</v>
      </c>
      <c r="F19" s="109"/>
      <c r="G19" s="109"/>
      <c r="H19" s="109"/>
      <c r="I19" s="109">
        <v>74.8</v>
      </c>
      <c r="J19" s="109">
        <v>76.099999999999994</v>
      </c>
      <c r="K19" s="109">
        <v>77.900000000000006</v>
      </c>
      <c r="L19" s="109">
        <v>78.3</v>
      </c>
      <c r="M19" s="109">
        <v>82.8</v>
      </c>
      <c r="N19" s="109">
        <v>82.6</v>
      </c>
      <c r="O19" s="109">
        <v>81.7</v>
      </c>
      <c r="P19" s="109">
        <v>68.400000000000006</v>
      </c>
      <c r="Q19" s="109">
        <v>80.099999999999994</v>
      </c>
      <c r="R19" s="109">
        <v>84.3</v>
      </c>
      <c r="S19" s="109">
        <v>84.3</v>
      </c>
      <c r="T19" s="168">
        <v>94.791908264160099</v>
      </c>
      <c r="V19" s="908"/>
      <c r="W19" s="908"/>
      <c r="X19" s="908"/>
      <c r="Y19" s="908"/>
      <c r="Z19" s="908"/>
      <c r="AA19" s="908"/>
      <c r="AB19" s="908"/>
    </row>
    <row r="20" spans="1:28" ht="15" customHeight="1">
      <c r="A20" s="920"/>
      <c r="B20" s="540" t="s">
        <v>299</v>
      </c>
      <c r="C20" s="538"/>
      <c r="D20" s="109"/>
      <c r="E20" s="109">
        <v>49.369289999999999</v>
      </c>
      <c r="F20" s="109"/>
      <c r="G20" s="109"/>
      <c r="H20" s="109"/>
      <c r="I20" s="109">
        <v>74.3</v>
      </c>
      <c r="J20" s="109">
        <v>74.400000000000006</v>
      </c>
      <c r="K20" s="109">
        <v>75.599999999999994</v>
      </c>
      <c r="L20" s="109">
        <v>75.900000000000006</v>
      </c>
      <c r="M20" s="109">
        <v>77.900000000000006</v>
      </c>
      <c r="N20" s="109">
        <v>75.5</v>
      </c>
      <c r="O20" s="109">
        <v>74.7</v>
      </c>
      <c r="P20" s="109">
        <v>61.8</v>
      </c>
      <c r="Q20" s="109">
        <v>73.7</v>
      </c>
      <c r="R20" s="109">
        <v>78.8</v>
      </c>
      <c r="S20" s="109">
        <v>78.8</v>
      </c>
      <c r="T20" s="168">
        <v>81.866523742675696</v>
      </c>
      <c r="V20" s="908"/>
      <c r="W20" s="908"/>
      <c r="X20" s="908"/>
      <c r="Y20" s="908"/>
      <c r="Z20" s="908"/>
      <c r="AA20" s="908"/>
      <c r="AB20" s="908"/>
    </row>
    <row r="21" spans="1:28">
      <c r="A21" s="920"/>
      <c r="B21" s="540" t="s">
        <v>71</v>
      </c>
      <c r="C21" s="538"/>
      <c r="D21" s="109"/>
      <c r="E21" s="109">
        <v>64.101230000000001</v>
      </c>
      <c r="F21" s="109"/>
      <c r="G21" s="109"/>
      <c r="H21" s="109"/>
      <c r="I21" s="109">
        <v>74.599999999999994</v>
      </c>
      <c r="J21" s="109">
        <v>75.400000000000006</v>
      </c>
      <c r="K21" s="109">
        <v>76.900000000000006</v>
      </c>
      <c r="L21" s="109">
        <v>77.3</v>
      </c>
      <c r="M21" s="109">
        <v>80.5</v>
      </c>
      <c r="N21" s="109">
        <v>79.3</v>
      </c>
      <c r="O21" s="109">
        <v>78.400000000000006</v>
      </c>
      <c r="P21" s="109">
        <v>65.3</v>
      </c>
      <c r="Q21" s="109">
        <v>77.099999999999994</v>
      </c>
      <c r="R21" s="109">
        <v>81.7</v>
      </c>
      <c r="S21" s="109">
        <v>81.7</v>
      </c>
      <c r="T21" s="168">
        <v>87.868209838867102</v>
      </c>
      <c r="V21" s="908"/>
      <c r="W21" s="908"/>
      <c r="X21" s="908"/>
      <c r="Y21" s="908"/>
      <c r="Z21" s="908"/>
      <c r="AA21" s="908"/>
      <c r="AB21" s="908"/>
    </row>
    <row r="22" spans="1:28">
      <c r="A22" s="920" t="s">
        <v>174</v>
      </c>
      <c r="B22" s="540" t="s">
        <v>298</v>
      </c>
      <c r="C22" s="538"/>
      <c r="D22" s="109"/>
      <c r="E22" s="109">
        <v>42.620559999999998</v>
      </c>
      <c r="F22" s="109">
        <v>70.591506958007798</v>
      </c>
      <c r="G22" s="109">
        <v>71.695327758789105</v>
      </c>
      <c r="H22" s="109">
        <v>70.342880249023395</v>
      </c>
      <c r="I22" s="109">
        <v>69.686546325683594</v>
      </c>
      <c r="J22" s="109">
        <v>69.799972534179702</v>
      </c>
      <c r="K22" s="109">
        <v>69.976509094238295</v>
      </c>
      <c r="L22" s="109">
        <v>68.459449768066406</v>
      </c>
      <c r="M22" s="109">
        <v>67.779602050781193</v>
      </c>
      <c r="N22" s="109">
        <v>49.8</v>
      </c>
      <c r="O22" s="109">
        <v>63.328098297119098</v>
      </c>
      <c r="P22" s="109">
        <v>61.751224517822301</v>
      </c>
      <c r="Q22" s="109">
        <v>65.6064453125</v>
      </c>
      <c r="R22" s="109">
        <v>61.977252960205099</v>
      </c>
      <c r="S22" s="109">
        <v>63.250656127929702</v>
      </c>
      <c r="T22" s="168"/>
      <c r="V22" s="908"/>
      <c r="W22" s="908"/>
      <c r="X22" s="908"/>
      <c r="Y22" s="908"/>
      <c r="Z22" s="908"/>
      <c r="AA22" s="908"/>
      <c r="AB22" s="908"/>
    </row>
    <row r="23" spans="1:28">
      <c r="A23" s="920"/>
      <c r="B23" s="540" t="s">
        <v>299</v>
      </c>
      <c r="C23" s="538"/>
      <c r="D23" s="109"/>
      <c r="E23" s="109">
        <v>35.425229999999999</v>
      </c>
      <c r="F23" s="109">
        <v>67.904472351074205</v>
      </c>
      <c r="G23" s="109">
        <v>68.610160827636705</v>
      </c>
      <c r="H23" s="109">
        <v>66.668556213378906</v>
      </c>
      <c r="I23" s="109">
        <v>65.426986694335895</v>
      </c>
      <c r="J23" s="109">
        <v>65.181541442871094</v>
      </c>
      <c r="K23" s="109">
        <v>65.274131774902301</v>
      </c>
      <c r="L23" s="109">
        <v>63.672950744628899</v>
      </c>
      <c r="M23" s="109">
        <v>62.251125335693402</v>
      </c>
      <c r="N23" s="109">
        <v>44.1</v>
      </c>
      <c r="O23" s="109">
        <v>58.2387084960938</v>
      </c>
      <c r="P23" s="109">
        <v>56.625785827636697</v>
      </c>
      <c r="Q23" s="109">
        <v>60.788200378417997</v>
      </c>
      <c r="R23" s="109">
        <v>56.738758087158203</v>
      </c>
      <c r="S23" s="109">
        <v>57.614501953125</v>
      </c>
      <c r="T23" s="168"/>
      <c r="V23" s="908"/>
      <c r="W23" s="908"/>
      <c r="X23" s="908"/>
      <c r="Y23" s="908"/>
      <c r="Z23" s="908"/>
      <c r="AA23" s="908"/>
      <c r="AB23" s="908"/>
    </row>
    <row r="24" spans="1:28">
      <c r="A24" s="920"/>
      <c r="B24" s="540" t="s">
        <v>71</v>
      </c>
      <c r="C24" s="538"/>
      <c r="D24" s="109"/>
      <c r="E24" s="109">
        <v>38.96172</v>
      </c>
      <c r="F24" s="109">
        <v>69.234237670898395</v>
      </c>
      <c r="G24" s="109">
        <v>70.137710571289105</v>
      </c>
      <c r="H24" s="109">
        <v>68.488517761230497</v>
      </c>
      <c r="I24" s="109">
        <v>67.537872314453097</v>
      </c>
      <c r="J24" s="109">
        <v>67.470687866210895</v>
      </c>
      <c r="K24" s="109">
        <v>67.60498046875</v>
      </c>
      <c r="L24" s="109">
        <v>66.045127868652301</v>
      </c>
      <c r="M24" s="109">
        <v>64.991195678710895</v>
      </c>
      <c r="N24" s="109">
        <v>46.9</v>
      </c>
      <c r="O24" s="109">
        <v>60.759941101074197</v>
      </c>
      <c r="P24" s="109">
        <v>59.163398742675803</v>
      </c>
      <c r="Q24" s="109">
        <v>63.171989440917997</v>
      </c>
      <c r="R24" s="109">
        <v>59.328971862792997</v>
      </c>
      <c r="S24" s="109">
        <v>60.400619506835902</v>
      </c>
      <c r="T24" s="168"/>
      <c r="V24" s="908"/>
      <c r="W24" s="908"/>
      <c r="X24" s="908"/>
      <c r="Y24" s="908"/>
      <c r="Z24" s="908"/>
      <c r="AA24" s="908"/>
      <c r="AB24" s="908"/>
    </row>
    <row r="25" spans="1:28">
      <c r="A25" s="920" t="s">
        <v>175</v>
      </c>
      <c r="B25" s="540" t="s">
        <v>298</v>
      </c>
      <c r="C25" s="538"/>
      <c r="D25" s="109">
        <v>52.33643</v>
      </c>
      <c r="E25" s="109"/>
      <c r="F25" s="109">
        <v>58.464799999999997</v>
      </c>
      <c r="G25" s="109"/>
      <c r="H25" s="109"/>
      <c r="I25" s="109"/>
      <c r="J25" s="109">
        <v>51.43</v>
      </c>
      <c r="K25" s="109"/>
      <c r="L25" s="109">
        <v>51.674869999999999</v>
      </c>
      <c r="M25" s="109"/>
      <c r="N25" s="109"/>
      <c r="O25" s="109">
        <v>79.841270446777301</v>
      </c>
      <c r="P25" s="109"/>
      <c r="Q25" s="109">
        <v>91.359184265136705</v>
      </c>
      <c r="R25" s="102"/>
      <c r="S25" s="109">
        <v>73.002365112304702</v>
      </c>
      <c r="T25" s="168"/>
      <c r="V25" s="142"/>
    </row>
    <row r="26" spans="1:28" ht="14.55" customHeight="1">
      <c r="A26" s="920"/>
      <c r="B26" s="540" t="s">
        <v>299</v>
      </c>
      <c r="C26" s="538"/>
      <c r="D26" s="109">
        <v>46.832999999999998</v>
      </c>
      <c r="E26" s="109"/>
      <c r="F26" s="109">
        <v>50.483629999999998</v>
      </c>
      <c r="G26" s="109"/>
      <c r="H26" s="109"/>
      <c r="I26" s="109"/>
      <c r="J26" s="109">
        <v>45.19</v>
      </c>
      <c r="K26" s="109"/>
      <c r="L26" s="109">
        <v>42.58511</v>
      </c>
      <c r="M26" s="109"/>
      <c r="N26" s="109"/>
      <c r="O26" s="109">
        <v>72.693870544433594</v>
      </c>
      <c r="P26" s="109"/>
      <c r="Q26" s="109">
        <v>81.739891052246094</v>
      </c>
      <c r="R26" s="109">
        <v>59.732612609863303</v>
      </c>
      <c r="S26" s="109">
        <v>63.909778594970703</v>
      </c>
      <c r="T26" s="168"/>
      <c r="V26" s="908" t="s">
        <v>353</v>
      </c>
      <c r="W26" s="908"/>
      <c r="X26" s="908"/>
      <c r="Y26" s="908"/>
      <c r="Z26" s="908"/>
      <c r="AA26" s="908"/>
      <c r="AB26" s="908"/>
    </row>
    <row r="27" spans="1:28">
      <c r="A27" s="920"/>
      <c r="B27" s="540" t="s">
        <v>71</v>
      </c>
      <c r="C27" s="538"/>
      <c r="D27" s="109">
        <v>49.608899999999998</v>
      </c>
      <c r="E27" s="109"/>
      <c r="F27" s="109">
        <v>54.323790000000002</v>
      </c>
      <c r="G27" s="109"/>
      <c r="H27" s="109"/>
      <c r="I27" s="109"/>
      <c r="J27" s="109">
        <v>48.07</v>
      </c>
      <c r="K27" s="109"/>
      <c r="L27" s="109">
        <v>46.747489999999999</v>
      </c>
      <c r="M27" s="109"/>
      <c r="N27" s="109"/>
      <c r="O27" s="109">
        <v>76.293670654296903</v>
      </c>
      <c r="P27" s="109"/>
      <c r="Q27" s="109">
        <v>86.574348449707003</v>
      </c>
      <c r="R27" s="109">
        <v>73.895370483398395</v>
      </c>
      <c r="S27" s="109">
        <v>68.4686279296875</v>
      </c>
      <c r="T27" s="168"/>
      <c r="V27" s="908"/>
      <c r="W27" s="908"/>
      <c r="X27" s="908"/>
      <c r="Y27" s="908"/>
      <c r="Z27" s="908"/>
      <c r="AA27" s="908"/>
      <c r="AB27" s="908"/>
    </row>
    <row r="28" spans="1:28" ht="13.95" customHeight="1">
      <c r="A28" s="920" t="s">
        <v>176</v>
      </c>
      <c r="B28" s="540" t="s">
        <v>298</v>
      </c>
      <c r="C28" s="538">
        <v>72.8</v>
      </c>
      <c r="D28" s="109">
        <v>73.099999999999994</v>
      </c>
      <c r="E28" s="109">
        <v>72.8</v>
      </c>
      <c r="F28" s="109">
        <v>78.099999999999994</v>
      </c>
      <c r="G28" s="109">
        <v>76.900000000000006</v>
      </c>
      <c r="H28" s="109">
        <v>75.400000000000006</v>
      </c>
      <c r="I28" s="109">
        <v>81.900000000000006</v>
      </c>
      <c r="J28" s="109">
        <v>77.7</v>
      </c>
      <c r="K28" s="109">
        <v>82.6</v>
      </c>
      <c r="L28" s="109">
        <v>79.5</v>
      </c>
      <c r="M28" s="109">
        <v>77.7</v>
      </c>
      <c r="N28" s="109">
        <v>81.3</v>
      </c>
      <c r="O28" s="109">
        <v>75.900000000000006</v>
      </c>
      <c r="P28" s="109">
        <v>75.5</v>
      </c>
      <c r="Q28" s="109">
        <v>98.1</v>
      </c>
      <c r="R28" s="109">
        <v>98.1</v>
      </c>
      <c r="S28" s="109">
        <v>91.631504922644154</v>
      </c>
      <c r="T28" s="168">
        <v>82.5</v>
      </c>
      <c r="V28" s="908"/>
      <c r="W28" s="908"/>
      <c r="X28" s="908"/>
      <c r="Y28" s="908"/>
      <c r="Z28" s="908"/>
      <c r="AA28" s="908"/>
      <c r="AB28" s="908"/>
    </row>
    <row r="29" spans="1:28">
      <c r="A29" s="920"/>
      <c r="B29" s="540" t="s">
        <v>299</v>
      </c>
      <c r="C29" s="538">
        <v>62.7</v>
      </c>
      <c r="D29" s="109">
        <v>64.7</v>
      </c>
      <c r="E29" s="109">
        <v>64.2</v>
      </c>
      <c r="F29" s="109">
        <v>68.5</v>
      </c>
      <c r="G29" s="109">
        <v>65.8</v>
      </c>
      <c r="H29" s="109">
        <v>62.6</v>
      </c>
      <c r="I29" s="109">
        <v>71</v>
      </c>
      <c r="J29" s="109">
        <v>68.099999999999994</v>
      </c>
      <c r="K29" s="109">
        <v>69.099999999999994</v>
      </c>
      <c r="L29" s="109">
        <v>70.7</v>
      </c>
      <c r="M29" s="109">
        <v>68.400000000000006</v>
      </c>
      <c r="N29" s="109">
        <v>67.900000000000006</v>
      </c>
      <c r="O29" s="109">
        <v>64.2</v>
      </c>
      <c r="P29" s="109">
        <v>66.400000000000006</v>
      </c>
      <c r="Q29" s="109">
        <v>82.5</v>
      </c>
      <c r="R29" s="109">
        <v>82.5</v>
      </c>
      <c r="S29" s="109">
        <v>80.159384446276448</v>
      </c>
      <c r="T29" s="168">
        <v>72.5</v>
      </c>
      <c r="V29" s="908"/>
      <c r="W29" s="908"/>
      <c r="X29" s="908"/>
      <c r="Y29" s="908"/>
      <c r="Z29" s="908"/>
      <c r="AA29" s="908"/>
      <c r="AB29" s="908"/>
    </row>
    <row r="30" spans="1:28">
      <c r="A30" s="920"/>
      <c r="B30" s="540" t="s">
        <v>71</v>
      </c>
      <c r="C30" s="538">
        <v>67.7</v>
      </c>
      <c r="D30" s="109">
        <v>68.900000000000006</v>
      </c>
      <c r="E30" s="109">
        <v>68.400000000000006</v>
      </c>
      <c r="F30" s="109">
        <v>73.2</v>
      </c>
      <c r="G30" s="109">
        <v>71.2</v>
      </c>
      <c r="H30" s="109">
        <v>68.900000000000006</v>
      </c>
      <c r="I30" s="109">
        <v>76.400000000000006</v>
      </c>
      <c r="J30" s="109">
        <v>72.900000000000006</v>
      </c>
      <c r="K30" s="109">
        <v>75.7</v>
      </c>
      <c r="L30" s="109">
        <v>75</v>
      </c>
      <c r="M30" s="109">
        <v>72.900000000000006</v>
      </c>
      <c r="N30" s="109">
        <v>74.400000000000006</v>
      </c>
      <c r="O30" s="109">
        <v>70</v>
      </c>
      <c r="P30" s="109">
        <v>70.900000000000006</v>
      </c>
      <c r="Q30" s="109">
        <v>90.2</v>
      </c>
      <c r="R30" s="109">
        <v>90.2</v>
      </c>
      <c r="S30" s="109">
        <v>85.828468167917706</v>
      </c>
      <c r="T30" s="168">
        <v>73.3</v>
      </c>
      <c r="V30" s="908"/>
      <c r="W30" s="908"/>
      <c r="X30" s="908"/>
      <c r="Y30" s="908"/>
      <c r="Z30" s="908"/>
      <c r="AA30" s="908"/>
      <c r="AB30" s="908"/>
    </row>
    <row r="31" spans="1:28">
      <c r="A31" s="920" t="s">
        <v>177</v>
      </c>
      <c r="B31" s="540" t="s">
        <v>298</v>
      </c>
      <c r="C31" s="538"/>
      <c r="D31" s="109">
        <v>32.389879999999998</v>
      </c>
      <c r="E31" s="109"/>
      <c r="F31" s="109"/>
      <c r="G31" s="109">
        <v>39.419119999999999</v>
      </c>
      <c r="H31" s="109">
        <v>49.548919677734403</v>
      </c>
      <c r="I31" s="109">
        <v>42.38580882801979</v>
      </c>
      <c r="J31" s="109">
        <v>41.461732506554995</v>
      </c>
      <c r="K31" s="109">
        <v>34.779914133279043</v>
      </c>
      <c r="L31" s="109">
        <v>43.15967969309699</v>
      </c>
      <c r="M31" s="109">
        <v>41.758085117681745</v>
      </c>
      <c r="N31" s="109">
        <v>45.767017287012479</v>
      </c>
      <c r="O31" s="109">
        <v>45.692360285526227</v>
      </c>
      <c r="P31" s="109">
        <v>45.58738947293056</v>
      </c>
      <c r="Q31" s="109">
        <v>47.752713859446793</v>
      </c>
      <c r="R31" s="109">
        <v>55.934990318382368</v>
      </c>
      <c r="S31" s="109">
        <v>66.284361767344805</v>
      </c>
      <c r="T31" s="191">
        <v>63.5</v>
      </c>
      <c r="V31" s="908"/>
      <c r="W31" s="908"/>
      <c r="X31" s="908"/>
      <c r="Y31" s="908"/>
      <c r="Z31" s="908"/>
      <c r="AA31" s="908"/>
      <c r="AB31" s="908"/>
    </row>
    <row r="32" spans="1:28">
      <c r="A32" s="920"/>
      <c r="B32" s="540" t="s">
        <v>299</v>
      </c>
      <c r="C32" s="538"/>
      <c r="D32" s="109">
        <v>36.051920000000003</v>
      </c>
      <c r="E32" s="109"/>
      <c r="F32" s="109"/>
      <c r="G32" s="109">
        <v>43.735289999999999</v>
      </c>
      <c r="H32" s="109">
        <v>58.134170532226598</v>
      </c>
      <c r="I32" s="109">
        <v>47.883308374611225</v>
      </c>
      <c r="J32" s="109">
        <v>46.312245974372502</v>
      </c>
      <c r="K32" s="109">
        <v>39.112182601081884</v>
      </c>
      <c r="L32" s="109">
        <v>48.67508307964026</v>
      </c>
      <c r="M32" s="109">
        <v>47.32255067257482</v>
      </c>
      <c r="N32" s="109">
        <v>52.285371622747114</v>
      </c>
      <c r="O32" s="109">
        <v>50.346176206331592</v>
      </c>
      <c r="P32" s="109">
        <v>50.380359283716146</v>
      </c>
      <c r="Q32" s="109">
        <v>51.426451263106628</v>
      </c>
      <c r="R32" s="109">
        <v>59.231072656645253</v>
      </c>
      <c r="S32" s="109">
        <v>70.014287157432932</v>
      </c>
      <c r="T32" s="191">
        <v>65.900000000000006</v>
      </c>
      <c r="V32" s="221"/>
      <c r="W32" s="221"/>
      <c r="X32" s="221"/>
      <c r="Y32" s="221"/>
      <c r="Z32" s="221"/>
      <c r="AA32" s="221"/>
      <c r="AB32" s="221"/>
    </row>
    <row r="33" spans="1:28">
      <c r="A33" s="920"/>
      <c r="B33" s="540" t="s">
        <v>71</v>
      </c>
      <c r="C33" s="538"/>
      <c r="D33" s="109">
        <v>34.257829999999998</v>
      </c>
      <c r="E33" s="109"/>
      <c r="F33" s="109"/>
      <c r="G33" s="109">
        <v>41.533070000000002</v>
      </c>
      <c r="H33" s="109">
        <v>53.829849243164098</v>
      </c>
      <c r="I33" s="109">
        <v>45.140698384802747</v>
      </c>
      <c r="J33" s="109">
        <v>43.88856290418223</v>
      </c>
      <c r="K33" s="109">
        <v>36.944380357693959</v>
      </c>
      <c r="L33" s="109">
        <v>45.909712405274497</v>
      </c>
      <c r="M33" s="109">
        <v>44.525857103925695</v>
      </c>
      <c r="N33" s="109">
        <v>48.99967920343321</v>
      </c>
      <c r="O33" s="109">
        <v>48.035078339682691</v>
      </c>
      <c r="P33" s="109">
        <v>47.987805677103005</v>
      </c>
      <c r="Q33" s="109">
        <v>49.585918476840327</v>
      </c>
      <c r="R33" s="109">
        <v>57.572365877788698</v>
      </c>
      <c r="S33" s="109">
        <v>68.13487481039239</v>
      </c>
      <c r="T33" s="191">
        <v>64.7</v>
      </c>
      <c r="V33" s="874" t="s">
        <v>354</v>
      </c>
      <c r="W33" s="874"/>
      <c r="X33" s="874"/>
      <c r="Y33" s="874"/>
      <c r="Z33" s="874"/>
      <c r="AA33" s="874"/>
      <c r="AB33" s="874"/>
    </row>
    <row r="34" spans="1:28">
      <c r="A34" s="920" t="s">
        <v>178</v>
      </c>
      <c r="B34" s="540" t="s">
        <v>298</v>
      </c>
      <c r="C34" s="538">
        <v>84.737340000000003</v>
      </c>
      <c r="D34" s="109"/>
      <c r="E34" s="109"/>
      <c r="F34" s="109"/>
      <c r="G34" s="109"/>
      <c r="H34" s="109"/>
      <c r="I34" s="109">
        <v>87.891750000000002</v>
      </c>
      <c r="J34" s="109"/>
      <c r="K34" s="109"/>
      <c r="L34" s="109"/>
      <c r="M34" s="109"/>
      <c r="N34" s="109">
        <v>102.17739105224599</v>
      </c>
      <c r="O34" s="109"/>
      <c r="P34" s="109"/>
      <c r="Q34" s="109"/>
      <c r="R34" s="109">
        <v>115.014282226562</v>
      </c>
      <c r="S34" s="109"/>
      <c r="T34" s="168"/>
      <c r="V34" s="874"/>
      <c r="W34" s="874"/>
      <c r="X34" s="874"/>
      <c r="Y34" s="874"/>
      <c r="Z34" s="874"/>
      <c r="AA34" s="874"/>
      <c r="AB34" s="874"/>
    </row>
    <row r="35" spans="1:28">
      <c r="A35" s="920"/>
      <c r="B35" s="540" t="s">
        <v>299</v>
      </c>
      <c r="C35" s="538">
        <v>72.783540000000002</v>
      </c>
      <c r="D35" s="109"/>
      <c r="E35" s="109"/>
      <c r="F35" s="109"/>
      <c r="G35" s="109"/>
      <c r="H35" s="109"/>
      <c r="I35" s="109">
        <v>77.983549999999994</v>
      </c>
      <c r="J35" s="109"/>
      <c r="K35" s="109"/>
      <c r="L35" s="109"/>
      <c r="M35" s="109"/>
      <c r="N35" s="109">
        <v>98.410148620605497</v>
      </c>
      <c r="O35" s="109"/>
      <c r="P35" s="109"/>
      <c r="Q35" s="109"/>
      <c r="R35" s="109">
        <v>109.973068237305</v>
      </c>
      <c r="S35" s="109"/>
      <c r="T35" s="168"/>
      <c r="V35" s="874"/>
      <c r="W35" s="874"/>
      <c r="X35" s="874"/>
      <c r="Y35" s="874"/>
      <c r="Z35" s="874"/>
      <c r="AA35" s="874"/>
      <c r="AB35" s="874"/>
    </row>
    <row r="36" spans="1:28">
      <c r="A36" s="920"/>
      <c r="B36" s="540" t="s">
        <v>71</v>
      </c>
      <c r="C36" s="538">
        <v>79.118769999999998</v>
      </c>
      <c r="D36" s="109"/>
      <c r="E36" s="109"/>
      <c r="F36" s="109"/>
      <c r="G36" s="109"/>
      <c r="H36" s="109"/>
      <c r="I36" s="109">
        <v>83.109769999999997</v>
      </c>
      <c r="J36" s="109"/>
      <c r="K36" s="109"/>
      <c r="L36" s="109"/>
      <c r="M36" s="109"/>
      <c r="N36" s="109">
        <v>100.32016754150401</v>
      </c>
      <c r="O36" s="109"/>
      <c r="P36" s="109"/>
      <c r="Q36" s="109"/>
      <c r="R36" s="109">
        <v>112.52203369140599</v>
      </c>
      <c r="S36" s="109"/>
      <c r="T36" s="168"/>
      <c r="V36" s="874"/>
      <c r="W36" s="874"/>
      <c r="X36" s="874"/>
      <c r="Y36" s="874"/>
      <c r="Z36" s="874"/>
      <c r="AA36" s="874"/>
      <c r="AB36" s="874"/>
    </row>
    <row r="37" spans="1:28">
      <c r="A37" s="920" t="s">
        <v>179</v>
      </c>
      <c r="B37" s="540" t="s">
        <v>298</v>
      </c>
      <c r="C37" s="538"/>
      <c r="D37" s="109">
        <v>92.355117797851605</v>
      </c>
      <c r="E37" s="109">
        <v>101.911758422852</v>
      </c>
      <c r="F37" s="109">
        <v>104.977378845215</v>
      </c>
      <c r="G37" s="109">
        <v>107.196403503418</v>
      </c>
      <c r="H37" s="109">
        <v>96.454948425292997</v>
      </c>
      <c r="I37" s="109">
        <v>99.384620666503906</v>
      </c>
      <c r="J37" s="109">
        <v>101.634468078613</v>
      </c>
      <c r="K37" s="109">
        <v>105.12445068359401</v>
      </c>
      <c r="L37" s="109">
        <v>110.38011932373</v>
      </c>
      <c r="M37" s="109">
        <v>92.847503662109403</v>
      </c>
      <c r="N37" s="109">
        <v>105.04908752441401</v>
      </c>
      <c r="O37" s="109">
        <v>99.604217529296903</v>
      </c>
      <c r="P37" s="109">
        <v>101.898727416992</v>
      </c>
      <c r="Q37" s="109">
        <v>92.088996887207003</v>
      </c>
      <c r="R37" s="109">
        <v>103.72339630127</v>
      </c>
      <c r="S37" s="109">
        <v>93.463302612304702</v>
      </c>
      <c r="T37" s="168"/>
      <c r="V37" s="874"/>
      <c r="W37" s="874"/>
      <c r="X37" s="874"/>
      <c r="Y37" s="874"/>
      <c r="Z37" s="874"/>
      <c r="AA37" s="874"/>
      <c r="AB37" s="874"/>
    </row>
    <row r="38" spans="1:28">
      <c r="A38" s="920"/>
      <c r="B38" s="540" t="s">
        <v>299</v>
      </c>
      <c r="C38" s="538"/>
      <c r="D38" s="109">
        <v>94.964027404785199</v>
      </c>
      <c r="E38" s="109">
        <v>103.81894683837901</v>
      </c>
      <c r="F38" s="109">
        <v>109.752548217773</v>
      </c>
      <c r="G38" s="109">
        <v>104.063858032227</v>
      </c>
      <c r="H38" s="109">
        <v>100</v>
      </c>
      <c r="I38" s="109">
        <v>104.776123046875</v>
      </c>
      <c r="J38" s="109">
        <v>110.130249023438</v>
      </c>
      <c r="K38" s="109">
        <v>103.13836669921901</v>
      </c>
      <c r="L38" s="109">
        <v>112.125526428223</v>
      </c>
      <c r="M38" s="109">
        <v>99.210533142089801</v>
      </c>
      <c r="N38" s="109">
        <v>100.136238098145</v>
      </c>
      <c r="O38" s="109">
        <v>93.444732666015597</v>
      </c>
      <c r="P38" s="109">
        <v>94.103187561035199</v>
      </c>
      <c r="Q38" s="109">
        <v>94.251502990722699</v>
      </c>
      <c r="R38" s="109">
        <v>98.451606750488295</v>
      </c>
      <c r="S38" s="109">
        <v>94.638687133789105</v>
      </c>
      <c r="T38" s="168"/>
      <c r="V38" s="874"/>
      <c r="W38" s="874"/>
      <c r="X38" s="874"/>
      <c r="Y38" s="874"/>
      <c r="Z38" s="874"/>
      <c r="AA38" s="874"/>
      <c r="AB38" s="874"/>
    </row>
    <row r="39" spans="1:28">
      <c r="A39" s="920"/>
      <c r="B39" s="540" t="s">
        <v>71</v>
      </c>
      <c r="C39" s="538"/>
      <c r="D39" s="109">
        <v>93.677810668945298</v>
      </c>
      <c r="E39" s="109">
        <v>102.883918762207</v>
      </c>
      <c r="F39" s="109">
        <v>107.40740966796901</v>
      </c>
      <c r="G39" s="109">
        <v>105.60472106933599</v>
      </c>
      <c r="H39" s="109">
        <v>98.254547119140597</v>
      </c>
      <c r="I39" s="109">
        <v>102.121208190918</v>
      </c>
      <c r="J39" s="109">
        <v>105.938423156738</v>
      </c>
      <c r="K39" s="109">
        <v>104.11849975585901</v>
      </c>
      <c r="L39" s="109">
        <v>111.263542175293</v>
      </c>
      <c r="M39" s="109">
        <v>96.069290161132798</v>
      </c>
      <c r="N39" s="109">
        <v>102.557006835938</v>
      </c>
      <c r="O39" s="109">
        <v>96.484382629394503</v>
      </c>
      <c r="P39" s="109">
        <v>97.942642211914105</v>
      </c>
      <c r="Q39" s="109">
        <v>93.187347412109403</v>
      </c>
      <c r="R39" s="109">
        <v>101.047813415527</v>
      </c>
      <c r="S39" s="109">
        <v>94.046241760253906</v>
      </c>
      <c r="T39" s="168"/>
    </row>
    <row r="40" spans="1:28">
      <c r="A40" s="920" t="s">
        <v>180</v>
      </c>
      <c r="B40" s="540" t="s">
        <v>298</v>
      </c>
      <c r="C40" s="538"/>
      <c r="D40" s="109"/>
      <c r="E40" s="109"/>
      <c r="F40" s="109"/>
      <c r="G40" s="109">
        <v>94.793710000000004</v>
      </c>
      <c r="H40" s="109"/>
      <c r="I40" s="109"/>
      <c r="J40" s="109"/>
      <c r="K40" s="109"/>
      <c r="L40" s="109">
        <v>97.786739999999995</v>
      </c>
      <c r="M40" s="109"/>
      <c r="N40" s="109">
        <v>99.221122741699205</v>
      </c>
      <c r="O40" s="109">
        <v>98.829597473144503</v>
      </c>
      <c r="P40" s="109">
        <v>97.596031188964801</v>
      </c>
      <c r="Q40" s="109">
        <v>98.648956298828097</v>
      </c>
      <c r="R40" s="109">
        <v>90.690376281738295</v>
      </c>
      <c r="S40" s="109">
        <v>98.597183227539006</v>
      </c>
      <c r="T40" s="168">
        <v>98.382469177246094</v>
      </c>
    </row>
    <row r="41" spans="1:28">
      <c r="A41" s="920"/>
      <c r="B41" s="540" t="s">
        <v>299</v>
      </c>
      <c r="C41" s="538"/>
      <c r="D41" s="109"/>
      <c r="E41" s="109"/>
      <c r="F41" s="109"/>
      <c r="G41" s="109">
        <v>91.310329999999993</v>
      </c>
      <c r="H41" s="109"/>
      <c r="I41" s="109"/>
      <c r="J41" s="109"/>
      <c r="K41" s="109"/>
      <c r="L41" s="109">
        <v>94.52216</v>
      </c>
      <c r="M41" s="109"/>
      <c r="N41" s="109">
        <v>93.663040161132798</v>
      </c>
      <c r="O41" s="109">
        <v>94.519012451171903</v>
      </c>
      <c r="P41" s="109">
        <v>93.436050415039105</v>
      </c>
      <c r="Q41" s="109">
        <v>95.434280395507798</v>
      </c>
      <c r="R41" s="109">
        <v>92.3604736328125</v>
      </c>
      <c r="S41" s="109">
        <v>96.884590148925696</v>
      </c>
      <c r="T41" s="168">
        <v>96.739906311035099</v>
      </c>
    </row>
    <row r="42" spans="1:28">
      <c r="A42" s="920"/>
      <c r="B42" s="540" t="s">
        <v>71</v>
      </c>
      <c r="C42" s="538"/>
      <c r="D42" s="109"/>
      <c r="E42" s="109"/>
      <c r="F42" s="109"/>
      <c r="G42" s="109">
        <v>93.052890000000005</v>
      </c>
      <c r="H42" s="109"/>
      <c r="I42" s="109"/>
      <c r="J42" s="109"/>
      <c r="K42" s="109"/>
      <c r="L42" s="109">
        <v>96.131820000000005</v>
      </c>
      <c r="M42" s="109"/>
      <c r="N42" s="109">
        <v>96.393173217773395</v>
      </c>
      <c r="O42" s="109">
        <v>96.636131286621094</v>
      </c>
      <c r="P42" s="109">
        <v>95.480659484863295</v>
      </c>
      <c r="Q42" s="109">
        <v>97.013748168945298</v>
      </c>
      <c r="R42" s="109">
        <v>91.539779663085895</v>
      </c>
      <c r="S42" s="109">
        <v>97.751800537109304</v>
      </c>
      <c r="T42" s="168">
        <v>97.565422058105398</v>
      </c>
    </row>
    <row r="43" spans="1:28" ht="15" customHeight="1">
      <c r="A43" s="920" t="s">
        <v>190</v>
      </c>
      <c r="B43" s="540" t="s">
        <v>298</v>
      </c>
      <c r="C43" s="538"/>
      <c r="D43" s="109"/>
      <c r="E43" s="109"/>
      <c r="F43" s="109">
        <v>90.432548522949205</v>
      </c>
      <c r="G43" s="109">
        <v>86.747596740722699</v>
      </c>
      <c r="H43" s="109">
        <v>83.669036865234403</v>
      </c>
      <c r="I43" s="109">
        <v>79.220390319824205</v>
      </c>
      <c r="J43" s="109"/>
      <c r="K43" s="109">
        <v>63.131298065185497</v>
      </c>
      <c r="L43" s="109">
        <v>64.806175231933594</v>
      </c>
      <c r="M43" s="109">
        <v>70.956047058105497</v>
      </c>
      <c r="N43" s="109">
        <v>31.637948868627692</v>
      </c>
      <c r="O43" s="109">
        <v>32.046828566913227</v>
      </c>
      <c r="P43" s="109">
        <v>32.309802051037444</v>
      </c>
      <c r="Q43" s="109">
        <v>33.551584359779895</v>
      </c>
      <c r="R43" s="109">
        <v>41.7</v>
      </c>
      <c r="S43" s="109">
        <v>36</v>
      </c>
      <c r="T43" s="168"/>
    </row>
    <row r="44" spans="1:28">
      <c r="A44" s="920"/>
      <c r="B44" s="540" t="s">
        <v>299</v>
      </c>
      <c r="C44" s="538"/>
      <c r="D44" s="109"/>
      <c r="E44" s="109"/>
      <c r="F44" s="109">
        <v>90.503120422363295</v>
      </c>
      <c r="G44" s="109">
        <v>82.473236083984403</v>
      </c>
      <c r="H44" s="109">
        <v>79.027503967285199</v>
      </c>
      <c r="I44" s="109">
        <v>73.963104248046903</v>
      </c>
      <c r="J44" s="109"/>
      <c r="K44" s="109">
        <v>66.191535949707003</v>
      </c>
      <c r="L44" s="109">
        <v>56.733058929443402</v>
      </c>
      <c r="M44" s="109">
        <v>62.448028564453097</v>
      </c>
      <c r="N44" s="109">
        <v>25.148032763209471</v>
      </c>
      <c r="O44" s="109">
        <v>26.140376635319029</v>
      </c>
      <c r="P44" s="109">
        <v>27.017912090151409</v>
      </c>
      <c r="Q44" s="109">
        <v>29.696686376577215</v>
      </c>
      <c r="R44" s="109">
        <v>36.6</v>
      </c>
      <c r="S44" s="109">
        <v>30.7</v>
      </c>
      <c r="T44" s="168"/>
    </row>
    <row r="45" spans="1:28">
      <c r="A45" s="920"/>
      <c r="B45" s="540" t="s">
        <v>71</v>
      </c>
      <c r="C45" s="538"/>
      <c r="D45" s="109"/>
      <c r="E45" s="109"/>
      <c r="F45" s="109">
        <v>90.467124938964801</v>
      </c>
      <c r="G45" s="109">
        <v>84.648330688476605</v>
      </c>
      <c r="H45" s="109">
        <v>81.381851196289105</v>
      </c>
      <c r="I45" s="109">
        <v>76.620689392089801</v>
      </c>
      <c r="J45" s="109"/>
      <c r="K45" s="109">
        <v>64.655738830566406</v>
      </c>
      <c r="L45" s="109">
        <v>60.753368377685497</v>
      </c>
      <c r="M45" s="109">
        <v>66.670280456542997</v>
      </c>
      <c r="N45" s="109">
        <v>28.36525885234596</v>
      </c>
      <c r="O45" s="109">
        <v>29.089884971562046</v>
      </c>
      <c r="P45" s="109">
        <v>29.632403516601347</v>
      </c>
      <c r="Q45" s="109">
        <v>31.627638450791657</v>
      </c>
      <c r="R45" s="109">
        <v>39.1</v>
      </c>
      <c r="S45" s="109">
        <v>33.299999999999997</v>
      </c>
      <c r="T45" s="168"/>
    </row>
    <row r="46" spans="1:28">
      <c r="A46" s="920" t="s">
        <v>182</v>
      </c>
      <c r="B46" s="540" t="s">
        <v>298</v>
      </c>
      <c r="C46" s="538">
        <v>63.033790000000003</v>
      </c>
      <c r="D46" s="109"/>
      <c r="E46" s="109"/>
      <c r="F46" s="109">
        <v>69.298069999999996</v>
      </c>
      <c r="G46" s="109"/>
      <c r="H46" s="109"/>
      <c r="I46" s="109">
        <v>76.048230000000004</v>
      </c>
      <c r="J46" s="109"/>
      <c r="K46" s="109"/>
      <c r="L46" s="109"/>
      <c r="M46" s="109"/>
      <c r="N46" s="109">
        <v>73.131749999999997</v>
      </c>
      <c r="O46" s="109"/>
      <c r="P46" s="109"/>
      <c r="Q46" s="109"/>
      <c r="R46" s="109"/>
      <c r="S46" s="109"/>
      <c r="T46" s="168">
        <v>76.254241943359304</v>
      </c>
    </row>
    <row r="47" spans="1:28">
      <c r="A47" s="920"/>
      <c r="B47" s="540" t="s">
        <v>299</v>
      </c>
      <c r="C47" s="538">
        <v>60.184280000000001</v>
      </c>
      <c r="D47" s="109"/>
      <c r="E47" s="109"/>
      <c r="F47" s="109">
        <v>69.581500000000005</v>
      </c>
      <c r="G47" s="109"/>
      <c r="H47" s="109"/>
      <c r="I47" s="109">
        <v>73.890910000000005</v>
      </c>
      <c r="J47" s="109"/>
      <c r="K47" s="109"/>
      <c r="L47" s="109"/>
      <c r="M47" s="109"/>
      <c r="N47" s="109">
        <v>71.0886</v>
      </c>
      <c r="O47" s="109"/>
      <c r="P47" s="109"/>
      <c r="Q47" s="109"/>
      <c r="R47" s="109"/>
      <c r="S47" s="109"/>
      <c r="T47" s="168">
        <v>72.211509704589801</v>
      </c>
    </row>
    <row r="48" spans="1:28">
      <c r="A48" s="920"/>
      <c r="B48" s="540" t="s">
        <v>71</v>
      </c>
      <c r="C48" s="538">
        <v>61.622230000000002</v>
      </c>
      <c r="D48" s="109"/>
      <c r="E48" s="109"/>
      <c r="F48" s="109">
        <v>69.436130000000006</v>
      </c>
      <c r="G48" s="109"/>
      <c r="H48" s="109"/>
      <c r="I48" s="109">
        <v>74.977410000000006</v>
      </c>
      <c r="J48" s="109"/>
      <c r="K48" s="109"/>
      <c r="L48" s="109"/>
      <c r="M48" s="109"/>
      <c r="N48" s="109">
        <v>72.137839999999997</v>
      </c>
      <c r="O48" s="109"/>
      <c r="P48" s="109"/>
      <c r="Q48" s="109"/>
      <c r="R48" s="109"/>
      <c r="S48" s="109"/>
      <c r="T48" s="168">
        <v>74.314872741699205</v>
      </c>
    </row>
    <row r="49" spans="1:28">
      <c r="A49" s="920" t="s">
        <v>183</v>
      </c>
      <c r="B49" s="540" t="s">
        <v>298</v>
      </c>
      <c r="C49" s="538"/>
      <c r="D49" s="109"/>
      <c r="E49" s="109">
        <v>90.02</v>
      </c>
      <c r="F49" s="109">
        <v>90.63749</v>
      </c>
      <c r="G49" s="109"/>
      <c r="H49" s="109"/>
      <c r="I49" s="109"/>
      <c r="J49" s="109">
        <v>90.7</v>
      </c>
      <c r="K49" s="109">
        <v>89.418430000000001</v>
      </c>
      <c r="L49" s="109"/>
      <c r="M49" s="109"/>
      <c r="N49" s="109"/>
      <c r="O49" s="109">
        <v>76.75</v>
      </c>
      <c r="P49" s="109">
        <v>87.07</v>
      </c>
      <c r="Q49" s="109">
        <v>83.97</v>
      </c>
      <c r="R49" s="109">
        <v>92.38</v>
      </c>
      <c r="S49" s="109">
        <v>84.17</v>
      </c>
      <c r="T49" s="168">
        <v>92.9</v>
      </c>
    </row>
    <row r="50" spans="1:28">
      <c r="A50" s="920"/>
      <c r="B50" s="540" t="s">
        <v>299</v>
      </c>
      <c r="C50" s="538"/>
      <c r="D50" s="109"/>
      <c r="E50" s="109">
        <v>81.89</v>
      </c>
      <c r="F50" s="109">
        <v>85.981710000000007</v>
      </c>
      <c r="G50" s="109"/>
      <c r="H50" s="109"/>
      <c r="I50" s="109"/>
      <c r="J50" s="109">
        <v>83.17</v>
      </c>
      <c r="K50" s="109">
        <v>87.023269999999997</v>
      </c>
      <c r="L50" s="109"/>
      <c r="M50" s="109"/>
      <c r="N50" s="109"/>
      <c r="O50" s="109">
        <v>74.5</v>
      </c>
      <c r="P50" s="109">
        <v>86.49</v>
      </c>
      <c r="Q50" s="109">
        <v>82.71</v>
      </c>
      <c r="R50" s="109">
        <v>89.58</v>
      </c>
      <c r="S50" s="109">
        <v>80.69</v>
      </c>
      <c r="T50" s="168">
        <v>90</v>
      </c>
    </row>
    <row r="51" spans="1:28" ht="15" thickBot="1">
      <c r="A51" s="921"/>
      <c r="B51" s="541" t="s">
        <v>71</v>
      </c>
      <c r="C51" s="539"/>
      <c r="D51" s="169"/>
      <c r="E51" s="169">
        <v>85.83</v>
      </c>
      <c r="F51" s="169">
        <v>88.252430000000004</v>
      </c>
      <c r="G51" s="169"/>
      <c r="H51" s="169"/>
      <c r="I51" s="169"/>
      <c r="J51" s="169">
        <v>86.77</v>
      </c>
      <c r="K51" s="169">
        <v>88.213099999999997</v>
      </c>
      <c r="L51" s="169"/>
      <c r="M51" s="169"/>
      <c r="N51" s="169"/>
      <c r="O51" s="169">
        <v>75.650000000000006</v>
      </c>
      <c r="P51" s="169">
        <v>86.78</v>
      </c>
      <c r="Q51" s="169">
        <v>83.34</v>
      </c>
      <c r="R51" s="169">
        <v>90.98</v>
      </c>
      <c r="S51" s="169">
        <v>82.43</v>
      </c>
      <c r="T51" s="170">
        <v>91.4</v>
      </c>
    </row>
    <row r="52" spans="1:28">
      <c r="A52" s="11"/>
      <c r="B52" s="11"/>
      <c r="C52" s="11"/>
      <c r="D52" s="11"/>
      <c r="E52" s="11"/>
      <c r="F52" s="11"/>
      <c r="G52" s="24"/>
      <c r="H52" s="24"/>
      <c r="I52" s="24"/>
      <c r="J52" s="24"/>
    </row>
    <row r="53" spans="1:28" ht="14.7" customHeight="1">
      <c r="B53" s="24"/>
      <c r="C53" s="28"/>
      <c r="D53" s="28"/>
      <c r="E53" s="28"/>
      <c r="F53" s="28"/>
      <c r="G53" s="28"/>
      <c r="H53" s="28"/>
      <c r="I53" s="24"/>
      <c r="J53" s="24"/>
    </row>
    <row r="54" spans="1:28">
      <c r="B54" s="24"/>
      <c r="C54" s="28"/>
      <c r="D54" s="28"/>
      <c r="E54" s="28"/>
      <c r="F54" s="28"/>
      <c r="G54" s="28"/>
      <c r="H54" s="28"/>
      <c r="I54" s="24"/>
      <c r="J54" s="24"/>
    </row>
    <row r="55" spans="1:28" ht="15" customHeight="1">
      <c r="C55" s="28"/>
      <c r="D55" s="28"/>
      <c r="E55" s="28"/>
      <c r="F55" s="28"/>
      <c r="G55" s="28"/>
      <c r="H55" s="28"/>
      <c r="I55" s="24"/>
      <c r="J55" s="213"/>
      <c r="O55" s="24"/>
      <c r="P55" s="24"/>
      <c r="Q55" s="24"/>
      <c r="R55" s="24"/>
      <c r="S55" s="24"/>
      <c r="T55" s="24"/>
      <c r="U55" s="24"/>
      <c r="V55" s="24"/>
      <c r="W55" s="24"/>
      <c r="X55" s="24"/>
      <c r="Y55" s="24"/>
      <c r="Z55" s="24"/>
      <c r="AA55" s="24"/>
      <c r="AB55" s="24"/>
    </row>
    <row r="56" spans="1:28" ht="15" customHeight="1">
      <c r="C56" s="28"/>
      <c r="D56" s="28"/>
      <c r="E56" s="28"/>
      <c r="F56" s="28"/>
      <c r="G56" s="28"/>
      <c r="H56" s="28"/>
      <c r="I56" s="24"/>
      <c r="J56" s="213"/>
      <c r="O56" s="24"/>
      <c r="P56" s="24"/>
      <c r="Q56" s="24"/>
      <c r="R56" s="24"/>
      <c r="S56" s="24"/>
      <c r="T56" s="24"/>
      <c r="U56" s="24"/>
      <c r="V56" s="24"/>
      <c r="W56" s="24"/>
      <c r="X56" s="24"/>
      <c r="Y56" s="24"/>
      <c r="Z56" s="24"/>
      <c r="AA56" s="24"/>
      <c r="AB56" s="24"/>
    </row>
    <row r="57" spans="1:28" ht="15" customHeight="1">
      <c r="C57" s="28"/>
      <c r="D57" s="28"/>
      <c r="E57" s="28"/>
      <c r="F57" s="28"/>
      <c r="G57" s="28"/>
      <c r="H57" s="28"/>
      <c r="I57" s="24"/>
      <c r="J57" s="24"/>
      <c r="O57" s="24"/>
      <c r="P57" s="24"/>
      <c r="Q57" s="24"/>
      <c r="R57" s="24"/>
      <c r="S57" s="24"/>
      <c r="T57" s="24"/>
      <c r="U57" s="24"/>
      <c r="V57" s="24"/>
      <c r="W57" s="24"/>
      <c r="X57" s="24"/>
      <c r="Y57" s="24"/>
      <c r="Z57" s="24"/>
      <c r="AA57" s="24"/>
      <c r="AB57" s="24"/>
    </row>
    <row r="58" spans="1:28" ht="15" customHeight="1">
      <c r="C58" s="28"/>
      <c r="D58" s="28"/>
      <c r="E58" s="28"/>
      <c r="F58" s="28"/>
      <c r="G58" s="28"/>
      <c r="H58" s="28"/>
      <c r="I58" s="24"/>
      <c r="J58" s="213"/>
      <c r="O58" s="24"/>
      <c r="P58" s="24"/>
      <c r="Q58" s="24"/>
      <c r="R58" s="24"/>
      <c r="S58" s="24"/>
      <c r="T58" s="24"/>
      <c r="U58" s="24"/>
      <c r="V58" s="24"/>
      <c r="W58" s="24"/>
      <c r="X58" s="24"/>
      <c r="Y58" s="24"/>
      <c r="Z58" s="24"/>
      <c r="AA58" s="24"/>
      <c r="AB58" s="24"/>
    </row>
    <row r="59" spans="1:28" ht="15" customHeight="1">
      <c r="C59" s="28"/>
      <c r="D59" s="28"/>
      <c r="E59" s="28"/>
      <c r="F59" s="28"/>
      <c r="G59" s="28"/>
      <c r="H59" s="28"/>
      <c r="I59" s="24"/>
      <c r="J59" s="213"/>
      <c r="O59" s="24"/>
      <c r="P59" s="24"/>
      <c r="Q59" s="24"/>
      <c r="R59" s="24"/>
      <c r="S59" s="24"/>
      <c r="T59" s="24"/>
      <c r="U59" s="24"/>
      <c r="V59" s="24"/>
      <c r="W59" s="24"/>
      <c r="X59" s="24"/>
      <c r="Y59" s="24"/>
      <c r="Z59" s="24"/>
      <c r="AA59" s="24"/>
      <c r="AB59" s="24"/>
    </row>
    <row r="60" spans="1:28" ht="15" customHeight="1">
      <c r="B60" s="11"/>
      <c r="C60" s="24"/>
      <c r="D60" s="24"/>
      <c r="E60" s="24"/>
      <c r="F60" s="24"/>
      <c r="G60" s="24"/>
      <c r="H60" s="24"/>
      <c r="I60" s="24"/>
      <c r="J60" s="24"/>
      <c r="O60" s="24"/>
      <c r="P60" s="24"/>
      <c r="Q60" s="24"/>
      <c r="R60" s="24"/>
      <c r="S60" s="24"/>
      <c r="T60" s="24"/>
      <c r="U60" s="24"/>
      <c r="V60" s="24"/>
      <c r="W60" s="24"/>
      <c r="X60" s="24"/>
      <c r="Y60" s="24"/>
      <c r="Z60" s="24"/>
      <c r="AA60" s="24"/>
      <c r="AB60" s="24"/>
    </row>
    <row r="61" spans="1:28" ht="14.7" customHeight="1">
      <c r="B61" s="24"/>
      <c r="C61" s="28"/>
      <c r="D61" s="28"/>
      <c r="E61" s="28"/>
      <c r="F61" s="28"/>
      <c r="G61" s="28"/>
      <c r="H61" s="28"/>
      <c r="I61" s="24"/>
      <c r="J61" s="24"/>
    </row>
    <row r="62" spans="1:28" ht="14.7" customHeight="1">
      <c r="B62" s="24"/>
      <c r="C62" s="28"/>
      <c r="D62" s="28"/>
      <c r="E62" s="28"/>
      <c r="F62" s="28"/>
      <c r="G62" s="28"/>
      <c r="H62" s="28"/>
      <c r="I62" s="24"/>
      <c r="J62" s="24"/>
    </row>
    <row r="63" spans="1:28">
      <c r="B63" s="24"/>
      <c r="C63" s="28"/>
      <c r="D63" s="28"/>
      <c r="E63" s="28"/>
      <c r="F63" s="28"/>
      <c r="G63" s="28"/>
      <c r="H63" s="28"/>
      <c r="I63" s="24"/>
      <c r="J63" s="24"/>
    </row>
    <row r="64" spans="1:28">
      <c r="B64" s="24"/>
      <c r="C64" s="28"/>
      <c r="D64" s="28"/>
      <c r="E64" s="28"/>
      <c r="F64" s="28"/>
      <c r="G64" s="28"/>
      <c r="H64" s="28"/>
      <c r="I64" s="24"/>
      <c r="J64" s="24"/>
      <c r="K64" s="24"/>
      <c r="L64" s="24"/>
      <c r="M64" s="24"/>
      <c r="N64" s="24"/>
    </row>
    <row r="65" spans="1:14">
      <c r="A65" s="28"/>
      <c r="B65" s="24"/>
      <c r="C65" s="28"/>
      <c r="D65" s="28"/>
      <c r="E65" s="28"/>
      <c r="F65" s="28"/>
      <c r="G65" s="28"/>
      <c r="H65" s="28"/>
      <c r="I65" s="24"/>
      <c r="J65" s="24"/>
      <c r="K65" s="24"/>
      <c r="L65" s="24"/>
      <c r="M65" s="24"/>
      <c r="N65" s="24"/>
    </row>
    <row r="66" spans="1:14">
      <c r="A66" s="24"/>
      <c r="B66" s="24"/>
      <c r="C66" s="24"/>
      <c r="D66" s="24"/>
      <c r="E66" s="24"/>
      <c r="F66" s="24"/>
      <c r="G66" s="24"/>
      <c r="H66" s="24"/>
      <c r="I66" s="24"/>
      <c r="J66" s="24"/>
      <c r="K66" s="24"/>
      <c r="L66" s="24"/>
      <c r="M66" s="24"/>
      <c r="N66" s="24"/>
    </row>
    <row r="67" spans="1:14">
      <c r="K67" s="24"/>
      <c r="L67" s="24"/>
      <c r="M67" s="24"/>
      <c r="N67" s="24"/>
    </row>
  </sheetData>
  <mergeCells count="21">
    <mergeCell ref="V33:AB38"/>
    <mergeCell ref="A37:A39"/>
    <mergeCell ref="A40:A42"/>
    <mergeCell ref="A43:A45"/>
    <mergeCell ref="A46:A48"/>
    <mergeCell ref="A49:A51"/>
    <mergeCell ref="A34:A36"/>
    <mergeCell ref="A4:A6"/>
    <mergeCell ref="A7:A9"/>
    <mergeCell ref="V8:Z12"/>
    <mergeCell ref="A10:A12"/>
    <mergeCell ref="A13:A15"/>
    <mergeCell ref="A16:A18"/>
    <mergeCell ref="A19:A21"/>
    <mergeCell ref="A22:A24"/>
    <mergeCell ref="A25:A27"/>
    <mergeCell ref="A28:A30"/>
    <mergeCell ref="A31:A33"/>
    <mergeCell ref="V17:AB24"/>
    <mergeCell ref="V13:AB15"/>
    <mergeCell ref="V26:AB31"/>
  </mergeCells>
  <hyperlinks>
    <hyperlink ref="AA3" location="'TC1'!A1" display="Back to Content Page" xr:uid="{E997A772-3595-4F27-AF2E-2548BE7577D1}"/>
  </hyperlinks>
  <pageMargins left="0.7" right="0.7" top="0.75" bottom="0.75" header="0.3" footer="0.3"/>
  <pageSetup scale="64" orientation="landscape"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B67"/>
  <sheetViews>
    <sheetView workbookViewId="0">
      <pane xSplit="2" ySplit="3" topLeftCell="Q4" activePane="bottomRight" state="frozen"/>
      <selection pane="topRight" activeCell="C1" sqref="C1"/>
      <selection pane="bottomLeft" activeCell="A4" sqref="A4"/>
      <selection pane="bottomRight" activeCell="AB3" sqref="AB3"/>
    </sheetView>
  </sheetViews>
  <sheetFormatPr defaultColWidth="9.21875" defaultRowHeight="14.4"/>
  <cols>
    <col min="1" max="1" width="33.77734375" customWidth="1"/>
    <col min="2" max="2" width="9" customWidth="1"/>
    <col min="3" max="20" width="7" customWidth="1"/>
  </cols>
  <sheetData>
    <row r="1" spans="1:28">
      <c r="A1" s="29" t="s">
        <v>355</v>
      </c>
      <c r="B1" s="24"/>
      <c r="C1" s="24"/>
      <c r="D1" s="24"/>
      <c r="E1" s="24"/>
      <c r="F1" s="24"/>
      <c r="G1" s="24"/>
      <c r="H1" s="24"/>
      <c r="I1" s="24"/>
      <c r="J1" s="24"/>
    </row>
    <row r="2" spans="1:28" ht="15" thickBot="1">
      <c r="A2" s="24"/>
      <c r="B2" s="24"/>
      <c r="C2" s="24"/>
      <c r="D2" s="24"/>
      <c r="E2" s="24"/>
      <c r="F2" s="24"/>
      <c r="G2" s="24"/>
      <c r="H2" s="24"/>
      <c r="I2" s="24"/>
      <c r="J2" s="24"/>
    </row>
    <row r="3" spans="1:28">
      <c r="A3" s="214" t="s">
        <v>187</v>
      </c>
      <c r="B3" s="685" t="s">
        <v>297</v>
      </c>
      <c r="C3" s="465">
        <v>2007</v>
      </c>
      <c r="D3" s="195">
        <v>2008</v>
      </c>
      <c r="E3" s="195">
        <v>2009</v>
      </c>
      <c r="F3" s="195">
        <v>2010</v>
      </c>
      <c r="G3" s="195">
        <v>2011</v>
      </c>
      <c r="H3" s="195">
        <v>2012</v>
      </c>
      <c r="I3" s="195">
        <v>2013</v>
      </c>
      <c r="J3" s="196">
        <v>2014</v>
      </c>
      <c r="K3" s="196">
        <v>2015</v>
      </c>
      <c r="L3" s="196">
        <v>2016</v>
      </c>
      <c r="M3" s="196">
        <v>2017</v>
      </c>
      <c r="N3" s="196">
        <v>2018</v>
      </c>
      <c r="O3" s="196">
        <v>2019</v>
      </c>
      <c r="P3" s="196">
        <v>2020</v>
      </c>
      <c r="Q3" s="196">
        <v>2021</v>
      </c>
      <c r="R3" s="196">
        <v>2022</v>
      </c>
      <c r="S3" s="196">
        <v>2023</v>
      </c>
      <c r="T3" s="197">
        <v>2024</v>
      </c>
      <c r="AB3" s="856" t="s">
        <v>166</v>
      </c>
    </row>
    <row r="4" spans="1:28">
      <c r="A4" s="920" t="s">
        <v>167</v>
      </c>
      <c r="B4" s="540" t="s">
        <v>298</v>
      </c>
      <c r="C4" s="538"/>
      <c r="D4" s="109">
        <v>18.113620758056602</v>
      </c>
      <c r="E4" s="109">
        <v>14.613989830017101</v>
      </c>
      <c r="F4" s="109"/>
      <c r="G4" s="109">
        <v>17.776170730590799</v>
      </c>
      <c r="H4" s="109"/>
      <c r="I4" s="109"/>
      <c r="J4" s="109"/>
      <c r="K4" s="109">
        <v>31.89791</v>
      </c>
      <c r="L4" s="109"/>
      <c r="M4" s="109"/>
      <c r="N4" s="109"/>
      <c r="O4" s="109"/>
      <c r="P4" s="109"/>
      <c r="Q4" s="109">
        <v>42.700958251953097</v>
      </c>
      <c r="R4" s="102"/>
      <c r="S4" s="109">
        <v>37.708141326904297</v>
      </c>
      <c r="T4" s="191"/>
      <c r="AB4" s="48"/>
    </row>
    <row r="5" spans="1:28">
      <c r="A5" s="920"/>
      <c r="B5" s="540" t="s">
        <v>299</v>
      </c>
      <c r="C5" s="538"/>
      <c r="D5" s="109">
        <v>18.413820266723601</v>
      </c>
      <c r="E5" s="109">
        <v>22.589290618896499</v>
      </c>
      <c r="F5" s="109"/>
      <c r="G5" s="109">
        <v>25.952499389648398</v>
      </c>
      <c r="H5" s="109"/>
      <c r="I5" s="109"/>
      <c r="J5" s="109"/>
      <c r="K5" s="109">
        <v>41.731569999999998</v>
      </c>
      <c r="L5" s="109"/>
      <c r="M5" s="109"/>
      <c r="N5" s="109"/>
      <c r="O5" s="109"/>
      <c r="P5" s="109"/>
      <c r="Q5" s="109">
        <v>46.186210632324197</v>
      </c>
      <c r="R5" s="102"/>
      <c r="S5" s="109">
        <v>38.725471496582003</v>
      </c>
      <c r="T5" s="191"/>
      <c r="U5" s="72"/>
    </row>
    <row r="6" spans="1:28">
      <c r="A6" s="920"/>
      <c r="B6" s="540" t="s">
        <v>71</v>
      </c>
      <c r="C6" s="538"/>
      <c r="D6" s="109">
        <v>18.263309478759801</v>
      </c>
      <c r="E6" s="109">
        <v>18.591060638427699</v>
      </c>
      <c r="F6" s="109"/>
      <c r="G6" s="109">
        <v>21.854099273681602</v>
      </c>
      <c r="H6" s="109"/>
      <c r="I6" s="109"/>
      <c r="J6" s="109"/>
      <c r="K6" s="109">
        <v>36.477580000000003</v>
      </c>
      <c r="L6" s="109"/>
      <c r="M6" s="109"/>
      <c r="N6" s="109"/>
      <c r="O6" s="109"/>
      <c r="P6" s="109"/>
      <c r="Q6" s="109">
        <v>44.445598602294901</v>
      </c>
      <c r="R6" s="102"/>
      <c r="S6" s="109">
        <v>38.218540191650298</v>
      </c>
      <c r="T6" s="191"/>
      <c r="V6" s="143" t="s">
        <v>192</v>
      </c>
    </row>
    <row r="7" spans="1:28">
      <c r="A7" s="920" t="s">
        <v>168</v>
      </c>
      <c r="B7" s="540" t="s">
        <v>298</v>
      </c>
      <c r="C7" s="538"/>
      <c r="D7" s="109">
        <v>88.483467102050795</v>
      </c>
      <c r="E7" s="109"/>
      <c r="F7" s="109"/>
      <c r="G7" s="109"/>
      <c r="H7" s="109">
        <v>90.648208618164105</v>
      </c>
      <c r="I7" s="109">
        <v>88.827278137207003</v>
      </c>
      <c r="J7" s="109">
        <v>93.493247985839801</v>
      </c>
      <c r="K7" s="109"/>
      <c r="L7" s="109"/>
      <c r="M7" s="109"/>
      <c r="N7" s="109"/>
      <c r="O7" s="109"/>
      <c r="P7" s="109"/>
      <c r="Q7" s="102"/>
      <c r="R7" s="102">
        <v>90.297103881835895</v>
      </c>
      <c r="S7" s="109">
        <v>93.6844482421875</v>
      </c>
      <c r="T7" s="191"/>
      <c r="V7" s="137"/>
    </row>
    <row r="8" spans="1:28" ht="15" customHeight="1">
      <c r="A8" s="920"/>
      <c r="B8" s="540" t="s">
        <v>299</v>
      </c>
      <c r="C8" s="538"/>
      <c r="D8" s="109">
        <v>82.124137878417997</v>
      </c>
      <c r="E8" s="109"/>
      <c r="F8" s="109"/>
      <c r="G8" s="109"/>
      <c r="H8" s="109">
        <v>87.920646667480497</v>
      </c>
      <c r="I8" s="109">
        <v>87.265678405761705</v>
      </c>
      <c r="J8" s="109">
        <v>89.418113708496094</v>
      </c>
      <c r="K8" s="109"/>
      <c r="L8" s="109"/>
      <c r="M8" s="109"/>
      <c r="N8" s="109"/>
      <c r="O8" s="109"/>
      <c r="P8" s="109"/>
      <c r="Q8" s="102"/>
      <c r="R8" s="102">
        <v>85.954841613769503</v>
      </c>
      <c r="S8" s="109">
        <v>90.498161315917898</v>
      </c>
      <c r="T8" s="191"/>
      <c r="V8" s="874" t="s">
        <v>350</v>
      </c>
      <c r="W8" s="874"/>
      <c r="X8" s="874"/>
      <c r="Y8" s="874"/>
      <c r="Z8" s="874"/>
    </row>
    <row r="9" spans="1:28">
      <c r="A9" s="920"/>
      <c r="B9" s="540" t="s">
        <v>71</v>
      </c>
      <c r="C9" s="538"/>
      <c r="D9" s="109">
        <v>85.285842895507798</v>
      </c>
      <c r="E9" s="109"/>
      <c r="F9" s="109"/>
      <c r="G9" s="109"/>
      <c r="H9" s="109">
        <v>89.271842956542997</v>
      </c>
      <c r="I9" s="109">
        <v>88.038169860839801</v>
      </c>
      <c r="J9" s="109">
        <v>91.432861328125</v>
      </c>
      <c r="K9" s="109"/>
      <c r="L9" s="109"/>
      <c r="M9" s="109"/>
      <c r="N9" s="109"/>
      <c r="O9" s="109"/>
      <c r="P9" s="109"/>
      <c r="Q9" s="102"/>
      <c r="R9" s="102">
        <v>88.102882385253906</v>
      </c>
      <c r="S9" s="109">
        <v>92.017028808593693</v>
      </c>
      <c r="T9" s="191"/>
      <c r="V9" s="874"/>
      <c r="W9" s="874"/>
      <c r="X9" s="874"/>
      <c r="Y9" s="874"/>
      <c r="Z9" s="874"/>
    </row>
    <row r="10" spans="1:28">
      <c r="A10" s="920" t="s">
        <v>188</v>
      </c>
      <c r="B10" s="540" t="s">
        <v>298</v>
      </c>
      <c r="C10" s="538"/>
      <c r="D10" s="109"/>
      <c r="E10" s="109"/>
      <c r="F10" s="109"/>
      <c r="G10" s="109"/>
      <c r="H10" s="109">
        <v>45.474269999999997</v>
      </c>
      <c r="I10" s="109">
        <v>47.892860412597699</v>
      </c>
      <c r="J10" s="109">
        <v>48.659191131591797</v>
      </c>
      <c r="K10" s="109"/>
      <c r="L10" s="109"/>
      <c r="M10" s="109"/>
      <c r="N10" s="109"/>
      <c r="O10" s="109"/>
      <c r="P10" s="109"/>
      <c r="Q10" s="102">
        <v>51.331024169921903</v>
      </c>
      <c r="R10" s="109">
        <v>65.231971740722599</v>
      </c>
      <c r="S10" s="102"/>
      <c r="T10" s="191"/>
      <c r="V10" s="874"/>
      <c r="W10" s="874"/>
      <c r="X10" s="874"/>
      <c r="Y10" s="874"/>
      <c r="Z10" s="874"/>
    </row>
    <row r="11" spans="1:28">
      <c r="A11" s="920"/>
      <c r="B11" s="540" t="s">
        <v>299</v>
      </c>
      <c r="C11" s="538"/>
      <c r="D11" s="109"/>
      <c r="E11" s="109"/>
      <c r="F11" s="109"/>
      <c r="G11" s="109"/>
      <c r="H11" s="109">
        <v>45.148870000000002</v>
      </c>
      <c r="I11" s="109">
        <v>41.3007202148438</v>
      </c>
      <c r="J11" s="109">
        <v>46.317901611328097</v>
      </c>
      <c r="K11" s="109"/>
      <c r="L11" s="109"/>
      <c r="M11" s="109"/>
      <c r="N11" s="109"/>
      <c r="O11" s="109"/>
      <c r="P11" s="109"/>
      <c r="Q11" s="102">
        <v>48.834182739257798</v>
      </c>
      <c r="R11" s="109">
        <v>54.540958404541001</v>
      </c>
      <c r="S11" s="102"/>
      <c r="T11" s="191"/>
      <c r="V11" s="874"/>
      <c r="W11" s="874"/>
      <c r="X11" s="874"/>
      <c r="Y11" s="874"/>
      <c r="Z11" s="874"/>
    </row>
    <row r="12" spans="1:28">
      <c r="A12" s="920"/>
      <c r="B12" s="540" t="s">
        <v>71</v>
      </c>
      <c r="C12" s="538"/>
      <c r="D12" s="109"/>
      <c r="E12" s="109"/>
      <c r="F12" s="109"/>
      <c r="G12" s="109"/>
      <c r="H12" s="109">
        <v>45.324950000000001</v>
      </c>
      <c r="I12" s="109">
        <v>44.548698425292997</v>
      </c>
      <c r="J12" s="109">
        <v>47.468700408935497</v>
      </c>
      <c r="K12" s="109"/>
      <c r="L12" s="109"/>
      <c r="M12" s="109"/>
      <c r="N12" s="109"/>
      <c r="O12" s="109"/>
      <c r="P12" s="109"/>
      <c r="Q12" s="102">
        <v>50.077262878417997</v>
      </c>
      <c r="R12" s="109">
        <v>60.0447998046875</v>
      </c>
      <c r="S12" s="102"/>
      <c r="T12" s="191"/>
      <c r="V12" s="874"/>
      <c r="W12" s="874"/>
      <c r="X12" s="874"/>
      <c r="Y12" s="874"/>
      <c r="Z12" s="874"/>
    </row>
    <row r="13" spans="1:28" ht="15" customHeight="1">
      <c r="A13" s="920" t="s">
        <v>189</v>
      </c>
      <c r="B13" s="540" t="s">
        <v>298</v>
      </c>
      <c r="C13" s="538">
        <v>32.327660000000002</v>
      </c>
      <c r="D13" s="109"/>
      <c r="E13" s="109"/>
      <c r="F13" s="109">
        <v>31.53256</v>
      </c>
      <c r="G13" s="109"/>
      <c r="H13" s="109"/>
      <c r="I13" s="109">
        <v>48.804789999999997</v>
      </c>
      <c r="J13" s="109">
        <v>34.196140289306598</v>
      </c>
      <c r="K13" s="109"/>
      <c r="L13" s="109"/>
      <c r="M13" s="109"/>
      <c r="N13" s="109"/>
      <c r="O13" s="109"/>
      <c r="P13" s="109">
        <v>51.424530029296903</v>
      </c>
      <c r="Q13" s="102"/>
      <c r="R13" s="102"/>
      <c r="S13" s="109">
        <v>59.151069641113203</v>
      </c>
      <c r="T13" s="191"/>
      <c r="V13" s="138"/>
      <c r="W13" s="138"/>
      <c r="X13" s="138"/>
      <c r="Y13" s="138"/>
      <c r="Z13" s="138"/>
    </row>
    <row r="14" spans="1:28" ht="15" customHeight="1">
      <c r="A14" s="920"/>
      <c r="B14" s="540" t="s">
        <v>299</v>
      </c>
      <c r="C14" s="538">
        <v>38.903080000000003</v>
      </c>
      <c r="D14" s="109"/>
      <c r="E14" s="109"/>
      <c r="F14" s="109">
        <v>37.131079999999997</v>
      </c>
      <c r="G14" s="109"/>
      <c r="H14" s="109"/>
      <c r="I14" s="109">
        <v>58.374139999999997</v>
      </c>
      <c r="J14" s="109">
        <v>61.767051696777301</v>
      </c>
      <c r="K14" s="109"/>
      <c r="L14" s="109"/>
      <c r="M14" s="109"/>
      <c r="N14" s="109"/>
      <c r="O14" s="109"/>
      <c r="P14" s="109">
        <v>63.476711273193402</v>
      </c>
      <c r="Q14" s="102"/>
      <c r="R14" s="102"/>
      <c r="S14" s="109">
        <v>61.373939514160099</v>
      </c>
      <c r="T14" s="191"/>
      <c r="V14" s="908" t="s">
        <v>356</v>
      </c>
      <c r="W14" s="908"/>
      <c r="X14" s="908"/>
      <c r="Y14" s="908"/>
      <c r="Z14" s="908"/>
      <c r="AA14" s="908"/>
      <c r="AB14" s="908"/>
    </row>
    <row r="15" spans="1:28">
      <c r="A15" s="920"/>
      <c r="B15" s="540" t="s">
        <v>71</v>
      </c>
      <c r="C15" s="538">
        <v>35.709560000000003</v>
      </c>
      <c r="D15" s="109"/>
      <c r="E15" s="109"/>
      <c r="F15" s="109">
        <v>34.389060000000001</v>
      </c>
      <c r="G15" s="109"/>
      <c r="H15" s="109"/>
      <c r="I15" s="109">
        <v>53.463349999999998</v>
      </c>
      <c r="J15" s="109">
        <v>47.992210388183601</v>
      </c>
      <c r="K15" s="109"/>
      <c r="L15" s="109"/>
      <c r="M15" s="109"/>
      <c r="N15" s="109"/>
      <c r="O15" s="109"/>
      <c r="P15" s="109">
        <v>57.444511413574197</v>
      </c>
      <c r="Q15" s="102"/>
      <c r="R15" s="102"/>
      <c r="S15" s="109">
        <v>60.266441345214801</v>
      </c>
      <c r="T15" s="191"/>
      <c r="V15" s="908"/>
      <c r="W15" s="908"/>
      <c r="X15" s="908"/>
      <c r="Y15" s="908"/>
      <c r="Z15" s="908"/>
      <c r="AA15" s="908"/>
      <c r="AB15" s="908"/>
    </row>
    <row r="16" spans="1:28">
      <c r="A16" s="920" t="s">
        <v>172</v>
      </c>
      <c r="B16" s="540" t="s">
        <v>298</v>
      </c>
      <c r="C16" s="538"/>
      <c r="D16" s="109"/>
      <c r="E16" s="109"/>
      <c r="F16" s="109">
        <v>51.879309999999997</v>
      </c>
      <c r="G16" s="109"/>
      <c r="H16" s="109"/>
      <c r="I16" s="109"/>
      <c r="J16" s="109">
        <v>54.332509999999999</v>
      </c>
      <c r="K16" s="109">
        <v>50.4311714172363</v>
      </c>
      <c r="L16" s="109">
        <v>65.1800537109375</v>
      </c>
      <c r="M16" s="109">
        <v>71.329673767089801</v>
      </c>
      <c r="N16" s="109"/>
      <c r="O16" s="109">
        <v>75.591751098632798</v>
      </c>
      <c r="P16" s="109"/>
      <c r="Q16" s="102"/>
      <c r="R16" s="109">
        <v>61.5336303710937</v>
      </c>
      <c r="S16" s="109"/>
      <c r="T16" s="191"/>
      <c r="V16" s="908"/>
      <c r="W16" s="908"/>
      <c r="X16" s="908"/>
      <c r="Y16" s="908"/>
      <c r="Z16" s="908"/>
      <c r="AA16" s="908"/>
      <c r="AB16" s="908"/>
    </row>
    <row r="17" spans="1:28">
      <c r="A17" s="920"/>
      <c r="B17" s="540" t="s">
        <v>299</v>
      </c>
      <c r="C17" s="538"/>
      <c r="D17" s="109"/>
      <c r="E17" s="109"/>
      <c r="F17" s="109">
        <v>42.87518</v>
      </c>
      <c r="G17" s="109"/>
      <c r="H17" s="109"/>
      <c r="I17" s="109"/>
      <c r="J17" s="109">
        <v>47.096339999999998</v>
      </c>
      <c r="K17" s="109">
        <v>59.9953002929688</v>
      </c>
      <c r="L17" s="109">
        <v>64.454376220703097</v>
      </c>
      <c r="M17" s="109">
        <v>68.684310913085895</v>
      </c>
      <c r="N17" s="109"/>
      <c r="O17" s="109">
        <v>73.635787963867202</v>
      </c>
      <c r="P17" s="109"/>
      <c r="Q17" s="102"/>
      <c r="R17" s="109">
        <v>54.341030120849602</v>
      </c>
      <c r="S17" s="102"/>
      <c r="T17" s="191"/>
      <c r="V17" s="908"/>
      <c r="W17" s="908"/>
      <c r="X17" s="908"/>
      <c r="Y17" s="908"/>
      <c r="Z17" s="908"/>
      <c r="AA17" s="908"/>
      <c r="AB17" s="908"/>
    </row>
    <row r="18" spans="1:28">
      <c r="A18" s="920"/>
      <c r="B18" s="540" t="s">
        <v>71</v>
      </c>
      <c r="C18" s="538"/>
      <c r="D18" s="109"/>
      <c r="E18" s="109"/>
      <c r="F18" s="109">
        <v>47.358669999999996</v>
      </c>
      <c r="G18" s="109"/>
      <c r="H18" s="109"/>
      <c r="I18" s="109"/>
      <c r="J18" s="109">
        <v>50.532060000000001</v>
      </c>
      <c r="K18" s="109">
        <v>55.214168548583999</v>
      </c>
      <c r="L18" s="109">
        <v>64.816421508789105</v>
      </c>
      <c r="M18" s="109">
        <v>70.002380371093807</v>
      </c>
      <c r="N18" s="109"/>
      <c r="O18" s="109">
        <v>74.608108520507798</v>
      </c>
      <c r="P18" s="109"/>
      <c r="Q18" s="102"/>
      <c r="R18" s="109">
        <v>57.752498626708899</v>
      </c>
      <c r="S18" s="102"/>
      <c r="T18" s="191"/>
      <c r="V18" s="908"/>
      <c r="W18" s="908"/>
      <c r="X18" s="908"/>
      <c r="Y18" s="908"/>
      <c r="Z18" s="908"/>
      <c r="AA18" s="908"/>
      <c r="AB18" s="908"/>
    </row>
    <row r="19" spans="1:28">
      <c r="A19" s="920" t="s">
        <v>173</v>
      </c>
      <c r="B19" s="540" t="s">
        <v>298</v>
      </c>
      <c r="C19" s="538"/>
      <c r="D19" s="109"/>
      <c r="E19" s="109">
        <v>45.744819641113303</v>
      </c>
      <c r="F19" s="109">
        <v>50.8184814453125</v>
      </c>
      <c r="G19" s="109"/>
      <c r="H19" s="109">
        <v>52.119041442871101</v>
      </c>
      <c r="I19" s="109">
        <v>51.746166229247997</v>
      </c>
      <c r="J19" s="109">
        <v>54.256752014160199</v>
      </c>
      <c r="K19" s="109"/>
      <c r="L19" s="109">
        <v>54.213382720947301</v>
      </c>
      <c r="M19" s="109">
        <v>53.9432182312012</v>
      </c>
      <c r="N19" s="109">
        <v>55.765182495117202</v>
      </c>
      <c r="O19" s="109">
        <v>52.480552673339801</v>
      </c>
      <c r="P19" s="109">
        <v>58.462337493896499</v>
      </c>
      <c r="Q19" s="109"/>
      <c r="R19" s="109">
        <v>56.769401550292997</v>
      </c>
      <c r="S19" s="109">
        <v>50.097335815429702</v>
      </c>
      <c r="T19" s="168">
        <v>61.07373046875</v>
      </c>
      <c r="V19" s="908"/>
      <c r="W19" s="908"/>
      <c r="X19" s="908"/>
      <c r="Y19" s="908"/>
      <c r="Z19" s="908"/>
      <c r="AA19" s="908"/>
      <c r="AB19" s="908"/>
    </row>
    <row r="20" spans="1:28" ht="15" customHeight="1">
      <c r="A20" s="920"/>
      <c r="B20" s="540" t="s">
        <v>299</v>
      </c>
      <c r="C20" s="538"/>
      <c r="D20" s="109"/>
      <c r="E20" s="109">
        <v>32.655311584472699</v>
      </c>
      <c r="F20" s="109">
        <v>36.136951446533203</v>
      </c>
      <c r="G20" s="109"/>
      <c r="H20" s="109">
        <v>37.5972290039062</v>
      </c>
      <c r="I20" s="109">
        <v>37.227771759033203</v>
      </c>
      <c r="J20" s="109">
        <v>39.996505737304702</v>
      </c>
      <c r="K20" s="109"/>
      <c r="L20" s="109">
        <v>37.997135162353501</v>
      </c>
      <c r="M20" s="109">
        <v>38.397315979003899</v>
      </c>
      <c r="N20" s="109">
        <v>39.888008117675803</v>
      </c>
      <c r="O20" s="109">
        <v>37.178382873535199</v>
      </c>
      <c r="P20" s="109">
        <v>40.7402534484863</v>
      </c>
      <c r="Q20" s="109"/>
      <c r="R20" s="109">
        <v>40.209789276122997</v>
      </c>
      <c r="S20" s="109">
        <v>33.582370758056598</v>
      </c>
      <c r="T20" s="168">
        <v>50.550140380859297</v>
      </c>
      <c r="V20" s="908"/>
      <c r="W20" s="908"/>
      <c r="X20" s="908"/>
      <c r="Y20" s="908"/>
      <c r="Z20" s="908"/>
      <c r="AA20" s="908"/>
      <c r="AB20" s="908"/>
    </row>
    <row r="21" spans="1:28">
      <c r="A21" s="920"/>
      <c r="B21" s="540" t="s">
        <v>71</v>
      </c>
      <c r="C21" s="538"/>
      <c r="D21" s="109"/>
      <c r="E21" s="109">
        <v>39.217170715332003</v>
      </c>
      <c r="F21" s="109">
        <v>43.495998382568402</v>
      </c>
      <c r="G21" s="109"/>
      <c r="H21" s="109">
        <v>44.866813659667997</v>
      </c>
      <c r="I21" s="109">
        <v>44.496566772460902</v>
      </c>
      <c r="J21" s="109">
        <v>47.139839172363303</v>
      </c>
      <c r="K21" s="109"/>
      <c r="L21" s="109">
        <v>46.132041931152301</v>
      </c>
      <c r="M21" s="109">
        <v>46.202239990234403</v>
      </c>
      <c r="N21" s="109">
        <v>47.866367340087898</v>
      </c>
      <c r="O21" s="109">
        <v>44.875442504882798</v>
      </c>
      <c r="P21" s="109">
        <v>49.663612365722699</v>
      </c>
      <c r="Q21" s="109"/>
      <c r="R21" s="109">
        <v>48.5641899108887</v>
      </c>
      <c r="S21" s="109">
        <v>41.894596099853501</v>
      </c>
      <c r="T21" s="168">
        <v>55.987808227538999</v>
      </c>
      <c r="V21" s="908"/>
      <c r="W21" s="908"/>
      <c r="X21" s="908"/>
      <c r="Y21" s="908"/>
      <c r="Z21" s="908"/>
      <c r="AA21" s="908"/>
      <c r="AB21" s="908"/>
    </row>
    <row r="22" spans="1:28">
      <c r="A22" s="920" t="s">
        <v>174</v>
      </c>
      <c r="B22" s="540" t="s">
        <v>298</v>
      </c>
      <c r="C22" s="538"/>
      <c r="D22" s="109"/>
      <c r="E22" s="109">
        <v>13.54402</v>
      </c>
      <c r="F22" s="109">
        <v>26.691280364990199</v>
      </c>
      <c r="G22" s="109">
        <v>29.4647407531738</v>
      </c>
      <c r="H22" s="109">
        <v>31.729749679565401</v>
      </c>
      <c r="I22" s="109">
        <v>36.373771667480497</v>
      </c>
      <c r="J22" s="109">
        <v>36.418701171875</v>
      </c>
      <c r="K22" s="109">
        <v>37.503288269042997</v>
      </c>
      <c r="L22" s="109">
        <v>36.447109222412102</v>
      </c>
      <c r="M22" s="109"/>
      <c r="N22" s="109">
        <v>26.635059999999999</v>
      </c>
      <c r="O22" s="109">
        <v>36.233348846435497</v>
      </c>
      <c r="P22" s="109">
        <v>33.090885162353501</v>
      </c>
      <c r="Q22" s="109">
        <v>35.693470001220703</v>
      </c>
      <c r="R22" s="109">
        <v>34.638011932372997</v>
      </c>
      <c r="S22" s="109">
        <v>33.469970703125</v>
      </c>
      <c r="T22" s="168"/>
      <c r="V22" s="138"/>
      <c r="W22" s="138"/>
      <c r="X22" s="138"/>
      <c r="Y22" s="138"/>
      <c r="Z22" s="138"/>
    </row>
    <row r="23" spans="1:28" ht="14.55" customHeight="1">
      <c r="A23" s="920"/>
      <c r="B23" s="540" t="s">
        <v>299</v>
      </c>
      <c r="C23" s="538"/>
      <c r="D23" s="109"/>
      <c r="E23" s="109">
        <v>12.86664</v>
      </c>
      <c r="F23" s="109">
        <v>27.7906799316406</v>
      </c>
      <c r="G23" s="109">
        <v>30.5452995300293</v>
      </c>
      <c r="H23" s="109">
        <v>32.724338531494098</v>
      </c>
      <c r="I23" s="109">
        <v>37.2164115905762</v>
      </c>
      <c r="J23" s="109">
        <v>36.215198516845703</v>
      </c>
      <c r="K23" s="109">
        <v>37.1857299804688</v>
      </c>
      <c r="L23" s="109">
        <v>34.955371856689503</v>
      </c>
      <c r="M23" s="109"/>
      <c r="N23" s="109">
        <v>26.349900000000002</v>
      </c>
      <c r="O23" s="109">
        <v>33.639438629150398</v>
      </c>
      <c r="P23" s="109">
        <v>29.947391510009801</v>
      </c>
      <c r="Q23" s="109">
        <v>33.290287017822301</v>
      </c>
      <c r="R23" s="109">
        <v>30.902744293212901</v>
      </c>
      <c r="S23" s="109">
        <v>30.340311050415</v>
      </c>
      <c r="T23" s="168"/>
      <c r="V23" s="908" t="s">
        <v>357</v>
      </c>
      <c r="W23" s="908"/>
      <c r="X23" s="908"/>
      <c r="Y23" s="908"/>
      <c r="Z23" s="908"/>
      <c r="AA23" s="908"/>
      <c r="AB23" s="908"/>
    </row>
    <row r="24" spans="1:28">
      <c r="A24" s="920"/>
      <c r="B24" s="540" t="s">
        <v>71</v>
      </c>
      <c r="C24" s="538"/>
      <c r="D24" s="109"/>
      <c r="E24" s="109">
        <v>13.20989</v>
      </c>
      <c r="F24" s="109">
        <v>27.246990203857401</v>
      </c>
      <c r="G24" s="109">
        <v>30.010820388793899</v>
      </c>
      <c r="H24" s="109">
        <v>32.2322807312012</v>
      </c>
      <c r="I24" s="109">
        <v>36.7994194030762</v>
      </c>
      <c r="J24" s="109">
        <v>36.315959930419901</v>
      </c>
      <c r="K24" s="109">
        <v>37.343059539794901</v>
      </c>
      <c r="L24" s="109">
        <v>35.694751739502003</v>
      </c>
      <c r="M24" s="109"/>
      <c r="N24" s="109">
        <v>26.500789999999999</v>
      </c>
      <c r="O24" s="109">
        <v>34.926090240478501</v>
      </c>
      <c r="P24" s="109">
        <v>31.506494522094702</v>
      </c>
      <c r="Q24" s="109">
        <v>34.4823188781738</v>
      </c>
      <c r="R24" s="109">
        <v>32.755760192871101</v>
      </c>
      <c r="S24" s="109">
        <v>31.8920497894287</v>
      </c>
      <c r="T24" s="168"/>
      <c r="V24" s="908"/>
      <c r="W24" s="908"/>
      <c r="X24" s="908"/>
      <c r="Y24" s="908"/>
      <c r="Z24" s="908"/>
      <c r="AA24" s="908"/>
      <c r="AB24" s="908"/>
    </row>
    <row r="25" spans="1:28">
      <c r="A25" s="920" t="s">
        <v>175</v>
      </c>
      <c r="B25" s="540" t="s">
        <v>298</v>
      </c>
      <c r="C25" s="538"/>
      <c r="D25" s="109">
        <v>21.971409999999999</v>
      </c>
      <c r="E25" s="109"/>
      <c r="F25" s="109">
        <v>22.938590000000001</v>
      </c>
      <c r="G25" s="109">
        <v>18.1019096374512</v>
      </c>
      <c r="H25" s="109">
        <v>18.200099945068398</v>
      </c>
      <c r="I25" s="109">
        <v>20.2901802062988</v>
      </c>
      <c r="J25" s="109">
        <v>20.04</v>
      </c>
      <c r="K25" s="109"/>
      <c r="L25" s="109">
        <v>20.91732</v>
      </c>
      <c r="M25" s="109"/>
      <c r="N25" s="109"/>
      <c r="O25" s="109"/>
      <c r="P25" s="109"/>
      <c r="Q25" s="109">
        <v>20.067832946777301</v>
      </c>
      <c r="R25" s="109">
        <v>21.537940979003899</v>
      </c>
      <c r="S25" s="109"/>
      <c r="T25" s="168"/>
      <c r="V25" s="908"/>
      <c r="W25" s="908"/>
      <c r="X25" s="908"/>
      <c r="Y25" s="908"/>
      <c r="Z25" s="908"/>
      <c r="AA25" s="908"/>
      <c r="AB25" s="908"/>
    </row>
    <row r="26" spans="1:28">
      <c r="A26" s="920"/>
      <c r="B26" s="540" t="s">
        <v>299</v>
      </c>
      <c r="C26" s="538"/>
      <c r="D26" s="109">
        <v>27.39498</v>
      </c>
      <c r="E26" s="109"/>
      <c r="F26" s="109">
        <v>28.431139999999999</v>
      </c>
      <c r="G26" s="109">
        <v>22.744810104370099</v>
      </c>
      <c r="H26" s="109">
        <v>21.5194702148438</v>
      </c>
      <c r="I26" s="109">
        <v>23.2989101409912</v>
      </c>
      <c r="J26" s="109">
        <v>23.5</v>
      </c>
      <c r="K26" s="109"/>
      <c r="L26" s="109">
        <v>22.764980000000001</v>
      </c>
      <c r="M26" s="109"/>
      <c r="N26" s="109"/>
      <c r="O26" s="109"/>
      <c r="P26" s="109"/>
      <c r="Q26" s="109">
        <v>21.055177688598601</v>
      </c>
      <c r="R26" s="109">
        <v>22.539556503295898</v>
      </c>
      <c r="S26" s="109"/>
      <c r="T26" s="168"/>
      <c r="V26" s="908"/>
      <c r="W26" s="908"/>
      <c r="X26" s="908"/>
      <c r="Y26" s="908"/>
      <c r="Z26" s="908"/>
      <c r="AA26" s="908"/>
      <c r="AB26" s="908"/>
    </row>
    <row r="27" spans="1:28">
      <c r="A27" s="920"/>
      <c r="B27" s="540" t="s">
        <v>71</v>
      </c>
      <c r="C27" s="538"/>
      <c r="D27" s="109">
        <v>24.475339999999999</v>
      </c>
      <c r="E27" s="109"/>
      <c r="F27" s="109">
        <v>25.7515</v>
      </c>
      <c r="G27" s="109">
        <v>20.3626403808594</v>
      </c>
      <c r="H27" s="109">
        <v>19.820880889892599</v>
      </c>
      <c r="I27" s="109">
        <v>21.762479782104499</v>
      </c>
      <c r="J27" s="109">
        <v>21.77</v>
      </c>
      <c r="K27" s="109"/>
      <c r="L27" s="109">
        <v>21.80753</v>
      </c>
      <c r="M27" s="109"/>
      <c r="N27" s="109"/>
      <c r="O27" s="109"/>
      <c r="P27" s="109"/>
      <c r="Q27" s="109">
        <v>20.556728363037099</v>
      </c>
      <c r="R27" s="109">
        <v>22.034337997436499</v>
      </c>
      <c r="S27" s="109"/>
      <c r="T27" s="168"/>
      <c r="V27" s="908"/>
      <c r="W27" s="908"/>
      <c r="X27" s="908"/>
      <c r="Y27" s="908"/>
      <c r="Z27" s="908"/>
      <c r="AA27" s="908"/>
      <c r="AB27" s="908"/>
    </row>
    <row r="28" spans="1:28">
      <c r="A28" s="920" t="s">
        <v>176</v>
      </c>
      <c r="B28" s="540" t="s">
        <v>298</v>
      </c>
      <c r="C28" s="538"/>
      <c r="D28" s="109">
        <v>86.813812255859403</v>
      </c>
      <c r="E28" s="109">
        <v>91.135787963867202</v>
      </c>
      <c r="F28" s="109">
        <v>86.527549743652301</v>
      </c>
      <c r="G28" s="109">
        <v>87.314132690429702</v>
      </c>
      <c r="H28" s="109">
        <v>85.691589355468807</v>
      </c>
      <c r="I28" s="109">
        <v>85.804512023925795</v>
      </c>
      <c r="J28" s="109">
        <v>87.337890625</v>
      </c>
      <c r="K28" s="109">
        <v>89.738471984863295</v>
      </c>
      <c r="L28" s="109">
        <v>90.673263549804702</v>
      </c>
      <c r="M28" s="109">
        <v>89.579498291015597</v>
      </c>
      <c r="N28" s="109">
        <v>89.571090698242202</v>
      </c>
      <c r="O28" s="109">
        <v>91.225852966308594</v>
      </c>
      <c r="P28" s="109">
        <v>100.52222442627</v>
      </c>
      <c r="Q28" s="109">
        <v>124.53777313232401</v>
      </c>
      <c r="R28" s="109"/>
      <c r="S28" s="109">
        <v>116.41407775878901</v>
      </c>
      <c r="T28" s="168"/>
      <c r="V28" s="908"/>
      <c r="W28" s="908"/>
      <c r="X28" s="908"/>
      <c r="Y28" s="908"/>
      <c r="Z28" s="908"/>
      <c r="AA28" s="908"/>
      <c r="AB28" s="908"/>
    </row>
    <row r="29" spans="1:28">
      <c r="A29" s="920"/>
      <c r="B29" s="540" t="s">
        <v>299</v>
      </c>
      <c r="C29" s="538"/>
      <c r="D29" s="109">
        <v>80.064163208007798</v>
      </c>
      <c r="E29" s="109">
        <v>80.851913452148395</v>
      </c>
      <c r="F29" s="109">
        <v>77.135101318359403</v>
      </c>
      <c r="G29" s="109">
        <v>79.244522094726605</v>
      </c>
      <c r="H29" s="109">
        <v>76.540206909179702</v>
      </c>
      <c r="I29" s="109">
        <v>77.882331848144503</v>
      </c>
      <c r="J29" s="109">
        <v>77.539009094238295</v>
      </c>
      <c r="K29" s="109">
        <v>79.151756286621094</v>
      </c>
      <c r="L29" s="109">
        <v>84.078437805175795</v>
      </c>
      <c r="M29" s="109">
        <v>78.225807189941406</v>
      </c>
      <c r="N29" s="109">
        <v>79.429611206054702</v>
      </c>
      <c r="O29" s="109">
        <v>82.542449951171903</v>
      </c>
      <c r="P29" s="109">
        <v>102.160598754883</v>
      </c>
      <c r="Q29" s="109">
        <v>137.32029724121099</v>
      </c>
      <c r="R29" s="109"/>
      <c r="S29" s="109">
        <v>126.20204925537099</v>
      </c>
      <c r="T29" s="168"/>
      <c r="V29" s="221"/>
      <c r="W29" s="221"/>
      <c r="X29" s="221"/>
      <c r="Y29" s="221"/>
      <c r="Z29" s="221"/>
      <c r="AA29" s="221"/>
      <c r="AB29" s="221"/>
    </row>
    <row r="30" spans="1:28">
      <c r="A30" s="920"/>
      <c r="B30" s="540" t="s">
        <v>71</v>
      </c>
      <c r="C30" s="538"/>
      <c r="D30" s="109">
        <v>83.424919128417997</v>
      </c>
      <c r="E30" s="109">
        <v>85.957000732421903</v>
      </c>
      <c r="F30" s="109">
        <v>81.814971923828097</v>
      </c>
      <c r="G30" s="109">
        <v>83.209846496582003</v>
      </c>
      <c r="H30" s="109">
        <v>81.011016845703097</v>
      </c>
      <c r="I30" s="109">
        <v>81.755592346191406</v>
      </c>
      <c r="J30" s="109">
        <v>82.340873718261705</v>
      </c>
      <c r="K30" s="109">
        <v>84.372726440429702</v>
      </c>
      <c r="L30" s="109">
        <v>87.354263305664105</v>
      </c>
      <c r="M30" s="109">
        <v>83.776359558105497</v>
      </c>
      <c r="N30" s="109">
        <v>84.442771911621094</v>
      </c>
      <c r="O30" s="109">
        <v>86.764709472656193</v>
      </c>
      <c r="P30" s="109">
        <v>101.36183166503901</v>
      </c>
      <c r="Q30" s="109">
        <v>130.97178649902301</v>
      </c>
      <c r="R30" s="109"/>
      <c r="S30" s="109">
        <v>121.318717956543</v>
      </c>
      <c r="T30" s="168"/>
      <c r="V30" s="929" t="s">
        <v>358</v>
      </c>
      <c r="W30" s="929"/>
      <c r="X30" s="929"/>
      <c r="Y30" s="929"/>
      <c r="Z30" s="929"/>
      <c r="AA30" s="929"/>
      <c r="AB30" s="929"/>
    </row>
    <row r="31" spans="1:28" ht="14.55" customHeight="1">
      <c r="A31" s="920" t="s">
        <v>177</v>
      </c>
      <c r="B31" s="540" t="s">
        <v>298</v>
      </c>
      <c r="C31" s="538"/>
      <c r="D31" s="109">
        <v>6.14208</v>
      </c>
      <c r="E31" s="109"/>
      <c r="F31" s="109"/>
      <c r="G31" s="109">
        <v>11.904199999999999</v>
      </c>
      <c r="H31" s="109">
        <v>21.933559417724599</v>
      </c>
      <c r="I31" s="109">
        <v>22.881050109863299</v>
      </c>
      <c r="J31" s="109">
        <v>22.4451198577881</v>
      </c>
      <c r="K31" s="109">
        <v>23.259479522705099</v>
      </c>
      <c r="L31" s="109"/>
      <c r="M31" s="109">
        <v>24.0135192871094</v>
      </c>
      <c r="N31" s="109"/>
      <c r="O31" s="109">
        <v>25.719690322876001</v>
      </c>
      <c r="P31" s="109">
        <v>33.064647674560497</v>
      </c>
      <c r="Q31" s="109"/>
      <c r="R31" s="109">
        <v>40.840911865234403</v>
      </c>
      <c r="S31" s="109">
        <v>32.672878265380902</v>
      </c>
      <c r="T31" s="168"/>
      <c r="W31" s="221"/>
      <c r="X31" s="221"/>
      <c r="Y31" s="221"/>
      <c r="Z31" s="221"/>
      <c r="AA31" s="221"/>
      <c r="AB31" s="221"/>
    </row>
    <row r="32" spans="1:28">
      <c r="A32" s="920"/>
      <c r="B32" s="540" t="s">
        <v>299</v>
      </c>
      <c r="C32" s="538"/>
      <c r="D32" s="109">
        <v>13.576280000000001</v>
      </c>
      <c r="E32" s="109"/>
      <c r="F32" s="109"/>
      <c r="G32" s="109">
        <v>18.047519999999999</v>
      </c>
      <c r="H32" s="109">
        <v>24.697290420532202</v>
      </c>
      <c r="I32" s="109">
        <v>24.042320251464801</v>
      </c>
      <c r="J32" s="109">
        <v>23.9824409484863</v>
      </c>
      <c r="K32" s="109">
        <v>24.203929901123001</v>
      </c>
      <c r="L32" s="109"/>
      <c r="M32" s="109">
        <v>23.850410461425799</v>
      </c>
      <c r="N32" s="109"/>
      <c r="O32" s="109">
        <v>25.336250305175799</v>
      </c>
      <c r="P32" s="109">
        <v>35.185695648193402</v>
      </c>
      <c r="Q32" s="109"/>
      <c r="R32" s="109">
        <v>43.651741027832003</v>
      </c>
      <c r="S32" s="109">
        <v>30.8224067687988</v>
      </c>
      <c r="T32" s="168"/>
      <c r="V32" s="874" t="s">
        <v>359</v>
      </c>
      <c r="W32" s="874"/>
      <c r="X32" s="874"/>
      <c r="Y32" s="874"/>
      <c r="Z32" s="874"/>
      <c r="AA32" s="874"/>
      <c r="AB32" s="874"/>
    </row>
    <row r="33" spans="1:28">
      <c r="A33" s="920"/>
      <c r="B33" s="540" t="s">
        <v>71</v>
      </c>
      <c r="C33" s="538"/>
      <c r="D33" s="109">
        <v>9.4519800000000007</v>
      </c>
      <c r="E33" s="109"/>
      <c r="F33" s="109"/>
      <c r="G33" s="109">
        <v>14.743550000000001</v>
      </c>
      <c r="H33" s="109">
        <v>23.3100891113281</v>
      </c>
      <c r="I33" s="109">
        <v>23.459619522094702</v>
      </c>
      <c r="J33" s="109">
        <v>23.211389541626001</v>
      </c>
      <c r="K33" s="109">
        <v>23.730350494384801</v>
      </c>
      <c r="L33" s="109"/>
      <c r="M33" s="109">
        <v>23.9321403503418</v>
      </c>
      <c r="N33" s="109"/>
      <c r="O33" s="109">
        <v>25.528270721435501</v>
      </c>
      <c r="P33" s="109">
        <v>34.123733520507798</v>
      </c>
      <c r="Q33" s="109"/>
      <c r="R33" s="109">
        <v>42.245109558105497</v>
      </c>
      <c r="S33" s="109">
        <v>31.747901916503899</v>
      </c>
      <c r="T33" s="168"/>
      <c r="V33" s="874"/>
      <c r="W33" s="874"/>
      <c r="X33" s="874"/>
      <c r="Y33" s="874"/>
      <c r="Z33" s="874"/>
      <c r="AA33" s="874"/>
      <c r="AB33" s="874"/>
    </row>
    <row r="34" spans="1:28">
      <c r="A34" s="920" t="s">
        <v>178</v>
      </c>
      <c r="B34" s="540" t="s">
        <v>298</v>
      </c>
      <c r="C34" s="538">
        <v>47.15408</v>
      </c>
      <c r="D34" s="109">
        <v>60.043338775634801</v>
      </c>
      <c r="E34" s="109">
        <v>62.996879577636697</v>
      </c>
      <c r="F34" s="109">
        <v>61.920291900634801</v>
      </c>
      <c r="G34" s="109"/>
      <c r="H34" s="109">
        <v>64.476249694824205</v>
      </c>
      <c r="I34" s="109">
        <v>63.118519999999997</v>
      </c>
      <c r="J34" s="109"/>
      <c r="K34" s="109"/>
      <c r="L34" s="109"/>
      <c r="M34" s="109">
        <v>80.185546875</v>
      </c>
      <c r="N34" s="109"/>
      <c r="O34" s="109"/>
      <c r="P34" s="109"/>
      <c r="Q34" s="109">
        <v>104.928085327148</v>
      </c>
      <c r="R34" s="109">
        <v>100.63461303710901</v>
      </c>
      <c r="S34" s="109"/>
      <c r="T34" s="168"/>
      <c r="V34" s="874"/>
      <c r="W34" s="874"/>
      <c r="X34" s="874"/>
      <c r="Y34" s="874"/>
      <c r="Z34" s="874"/>
      <c r="AA34" s="874"/>
      <c r="AB34" s="874"/>
    </row>
    <row r="35" spans="1:28">
      <c r="A35" s="920"/>
      <c r="B35" s="540" t="s">
        <v>299</v>
      </c>
      <c r="C35" s="538">
        <v>40.420119999999997</v>
      </c>
      <c r="D35" s="109">
        <v>51.922931671142599</v>
      </c>
      <c r="E35" s="109">
        <v>55.883258819580099</v>
      </c>
      <c r="F35" s="109">
        <v>54.7327690124512</v>
      </c>
      <c r="G35" s="109"/>
      <c r="H35" s="109">
        <v>58.984439849853501</v>
      </c>
      <c r="I35" s="109">
        <v>48.817509999999999</v>
      </c>
      <c r="J35" s="109"/>
      <c r="K35" s="109"/>
      <c r="L35" s="109"/>
      <c r="M35" s="109">
        <v>73.456581115722699</v>
      </c>
      <c r="N35" s="109"/>
      <c r="O35" s="109"/>
      <c r="P35" s="109"/>
      <c r="Q35" s="109">
        <v>98.3001708984375</v>
      </c>
      <c r="R35" s="109">
        <v>92.154403686523395</v>
      </c>
      <c r="S35" s="109"/>
      <c r="T35" s="168"/>
      <c r="V35" s="874"/>
      <c r="W35" s="874"/>
      <c r="X35" s="874"/>
      <c r="Y35" s="874"/>
      <c r="Z35" s="874"/>
      <c r="AA35" s="874"/>
      <c r="AB35" s="874"/>
    </row>
    <row r="36" spans="1:28">
      <c r="A36" s="920"/>
      <c r="B36" s="540" t="s">
        <v>71</v>
      </c>
      <c r="C36" s="538">
        <v>43.898539999999997</v>
      </c>
      <c r="D36" s="109">
        <v>56.049900054931598</v>
      </c>
      <c r="E36" s="109">
        <v>59.496978759765597</v>
      </c>
      <c r="F36" s="109">
        <v>58.381458282470703</v>
      </c>
      <c r="G36" s="109"/>
      <c r="H36" s="109">
        <v>61.771049499511697</v>
      </c>
      <c r="I36" s="109">
        <v>56.435299999999998</v>
      </c>
      <c r="J36" s="109"/>
      <c r="K36" s="109">
        <v>70.443412780761705</v>
      </c>
      <c r="L36" s="109">
        <v>70.966499328613295</v>
      </c>
      <c r="M36" s="109">
        <v>76.863441467285199</v>
      </c>
      <c r="N36" s="109">
        <v>85.976257324218807</v>
      </c>
      <c r="O36" s="109"/>
      <c r="P36" s="109">
        <v>98.574310302734403</v>
      </c>
      <c r="Q36" s="109">
        <v>101.659660339355</v>
      </c>
      <c r="R36" s="109">
        <v>96.450874328613295</v>
      </c>
      <c r="S36" s="109"/>
      <c r="T36" s="168"/>
    </row>
    <row r="37" spans="1:28">
      <c r="A37" s="920" t="s">
        <v>179</v>
      </c>
      <c r="B37" s="540" t="s">
        <v>298</v>
      </c>
      <c r="C37" s="538">
        <v>102.560821533203</v>
      </c>
      <c r="D37" s="109">
        <v>89.212120056152301</v>
      </c>
      <c r="E37" s="109">
        <v>94.366203308105497</v>
      </c>
      <c r="F37" s="109">
        <v>88.972427368164105</v>
      </c>
      <c r="G37" s="109">
        <v>101.347305297852</v>
      </c>
      <c r="H37" s="109">
        <v>100.307693481445</v>
      </c>
      <c r="I37" s="109">
        <v>111.45037841796901</v>
      </c>
      <c r="J37" s="109">
        <v>109.924812316895</v>
      </c>
      <c r="K37" s="109">
        <v>111.875</v>
      </c>
      <c r="L37" s="109">
        <v>101.960777282715</v>
      </c>
      <c r="M37" s="109">
        <v>107.418403625488</v>
      </c>
      <c r="N37" s="109">
        <v>108.753707885742</v>
      </c>
      <c r="O37" s="109">
        <v>93.160049438476605</v>
      </c>
      <c r="P37" s="109">
        <v>107.112380981445</v>
      </c>
      <c r="Q37" s="109">
        <v>102.803741455078</v>
      </c>
      <c r="R37" s="109"/>
      <c r="S37" s="109">
        <v>91.294120788574205</v>
      </c>
      <c r="T37" s="168"/>
    </row>
    <row r="38" spans="1:28">
      <c r="A38" s="920"/>
      <c r="B38" s="540" t="s">
        <v>299</v>
      </c>
      <c r="C38" s="538">
        <v>101.115242004395</v>
      </c>
      <c r="D38" s="109">
        <v>92.654029846191406</v>
      </c>
      <c r="E38" s="109">
        <v>98.143562316894503</v>
      </c>
      <c r="F38" s="109">
        <v>92.436973571777301</v>
      </c>
      <c r="G38" s="109">
        <v>99.151344299316406</v>
      </c>
      <c r="H38" s="109">
        <v>105.985397338867</v>
      </c>
      <c r="I38" s="109">
        <v>98.9810791015625</v>
      </c>
      <c r="J38" s="109">
        <v>98.852218627929702</v>
      </c>
      <c r="K38" s="109">
        <v>104.32836151123</v>
      </c>
      <c r="L38" s="109">
        <v>101.44718170166</v>
      </c>
      <c r="M38" s="109">
        <v>100</v>
      </c>
      <c r="N38" s="109">
        <v>108.844512939453</v>
      </c>
      <c r="O38" s="109">
        <v>97.894737243652301</v>
      </c>
      <c r="P38" s="109">
        <v>100.40927886962901</v>
      </c>
      <c r="Q38" s="109">
        <v>93.050193786621094</v>
      </c>
      <c r="R38" s="109"/>
      <c r="S38" s="109">
        <v>95.171539306640597</v>
      </c>
      <c r="T38" s="168"/>
    </row>
    <row r="39" spans="1:28">
      <c r="A39" s="920"/>
      <c r="B39" s="540" t="s">
        <v>71</v>
      </c>
      <c r="C39" s="538">
        <v>101.826202392578</v>
      </c>
      <c r="D39" s="109">
        <v>90.952667236328097</v>
      </c>
      <c r="E39" s="109">
        <v>96.286972045898395</v>
      </c>
      <c r="F39" s="109">
        <v>90.741882324218807</v>
      </c>
      <c r="G39" s="109">
        <v>100.218185424805</v>
      </c>
      <c r="H39" s="109">
        <v>103.22097015380901</v>
      </c>
      <c r="I39" s="109">
        <v>105.06706237793</v>
      </c>
      <c r="J39" s="109">
        <v>104.258438110352</v>
      </c>
      <c r="K39" s="109">
        <v>108.015266418457</v>
      </c>
      <c r="L39" s="109">
        <v>101.69866943359401</v>
      </c>
      <c r="M39" s="109">
        <v>103.636360168457</v>
      </c>
      <c r="N39" s="109">
        <v>108.800003051758</v>
      </c>
      <c r="O39" s="109">
        <v>95.573440551757798</v>
      </c>
      <c r="P39" s="109">
        <v>103.690811157227</v>
      </c>
      <c r="Q39" s="109">
        <v>97.837478637695298</v>
      </c>
      <c r="R39" s="109"/>
      <c r="S39" s="109">
        <v>93.158218383789105</v>
      </c>
      <c r="T39" s="168"/>
    </row>
    <row r="40" spans="1:28">
      <c r="A40" s="920" t="s">
        <v>180</v>
      </c>
      <c r="B40" s="540" t="s">
        <v>298</v>
      </c>
      <c r="C40" s="538"/>
      <c r="D40" s="109"/>
      <c r="E40" s="109"/>
      <c r="F40" s="109"/>
      <c r="G40" s="109">
        <v>87.878290000000007</v>
      </c>
      <c r="H40" s="109"/>
      <c r="I40" s="109"/>
      <c r="J40" s="109"/>
      <c r="K40" s="109"/>
      <c r="L40" s="109">
        <v>90.493989999999997</v>
      </c>
      <c r="M40" s="109"/>
      <c r="N40" s="109">
        <v>92.777023315429702</v>
      </c>
      <c r="O40" s="109">
        <v>92.316642761230497</v>
      </c>
      <c r="P40" s="109">
        <v>95.074691772460895</v>
      </c>
      <c r="Q40" s="109">
        <v>95.275047302246094</v>
      </c>
      <c r="R40" s="109">
        <v>95.320549011230398</v>
      </c>
      <c r="S40" s="109">
        <v>93.681091308593693</v>
      </c>
      <c r="T40" s="168">
        <v>95.431396484375</v>
      </c>
    </row>
    <row r="41" spans="1:28">
      <c r="A41" s="920"/>
      <c r="B41" s="540" t="s">
        <v>299</v>
      </c>
      <c r="C41" s="538"/>
      <c r="D41" s="109"/>
      <c r="E41" s="109"/>
      <c r="F41" s="109"/>
      <c r="G41" s="109">
        <v>82.018810000000002</v>
      </c>
      <c r="H41" s="109"/>
      <c r="I41" s="109"/>
      <c r="J41" s="109"/>
      <c r="K41" s="109"/>
      <c r="L41" s="109">
        <v>84.832589999999996</v>
      </c>
      <c r="M41" s="109"/>
      <c r="N41" s="109">
        <v>83.714218139648395</v>
      </c>
      <c r="O41" s="109">
        <v>82.8927001953125</v>
      </c>
      <c r="P41" s="109">
        <v>92.714469909667898</v>
      </c>
      <c r="Q41" s="109">
        <v>92.140632629394503</v>
      </c>
      <c r="R41" s="109">
        <v>89.816200256347599</v>
      </c>
      <c r="S41" s="109">
        <v>89.604591369628906</v>
      </c>
      <c r="T41" s="168">
        <v>89.598213195800696</v>
      </c>
    </row>
    <row r="42" spans="1:28">
      <c r="A42" s="920"/>
      <c r="B42" s="540" t="s">
        <v>71</v>
      </c>
      <c r="C42" s="538"/>
      <c r="D42" s="109"/>
      <c r="E42" s="109"/>
      <c r="F42" s="109"/>
      <c r="G42" s="109">
        <v>84.939409999999995</v>
      </c>
      <c r="H42" s="109"/>
      <c r="I42" s="109"/>
      <c r="J42" s="109"/>
      <c r="K42" s="109"/>
      <c r="L42" s="109">
        <v>87.671760000000006</v>
      </c>
      <c r="M42" s="109"/>
      <c r="N42" s="109">
        <v>88.1688232421875</v>
      </c>
      <c r="O42" s="109">
        <v>87.523719787597699</v>
      </c>
      <c r="P42" s="109">
        <v>93.906791687011705</v>
      </c>
      <c r="Q42" s="109">
        <v>93.685317993164006</v>
      </c>
      <c r="R42" s="109">
        <v>92.549751281738196</v>
      </c>
      <c r="S42" s="109">
        <v>91.627113342285099</v>
      </c>
      <c r="T42" s="168">
        <v>92.491600036621094</v>
      </c>
    </row>
    <row r="43" spans="1:28" ht="15" customHeight="1">
      <c r="A43" s="920" t="s">
        <v>190</v>
      </c>
      <c r="B43" s="540" t="s">
        <v>298</v>
      </c>
      <c r="C43" s="538"/>
      <c r="D43" s="109"/>
      <c r="E43" s="109"/>
      <c r="F43" s="109">
        <v>12.66099</v>
      </c>
      <c r="G43" s="109"/>
      <c r="H43" s="109"/>
      <c r="I43" s="109"/>
      <c r="J43" s="109"/>
      <c r="K43" s="109">
        <v>26.6983</v>
      </c>
      <c r="L43" s="109">
        <v>31.718450546264599</v>
      </c>
      <c r="M43" s="109"/>
      <c r="N43" s="109">
        <v>29.535739898681602</v>
      </c>
      <c r="O43" s="109">
        <v>33.377147674560497</v>
      </c>
      <c r="P43" s="109">
        <v>33.909736633300803</v>
      </c>
      <c r="Q43" s="109">
        <v>37.3680419921875</v>
      </c>
      <c r="R43" s="109">
        <v>39.161911010742202</v>
      </c>
      <c r="S43" s="109">
        <v>38.241058349609403</v>
      </c>
      <c r="T43" s="168"/>
    </row>
    <row r="44" spans="1:28">
      <c r="A44" s="920"/>
      <c r="B44" s="540" t="s">
        <v>299</v>
      </c>
      <c r="C44" s="538"/>
      <c r="D44" s="109"/>
      <c r="E44" s="109"/>
      <c r="F44" s="109">
        <v>15.72353</v>
      </c>
      <c r="G44" s="109"/>
      <c r="H44" s="109"/>
      <c r="I44" s="109"/>
      <c r="J44" s="109"/>
      <c r="K44" s="109">
        <v>31.140519999999999</v>
      </c>
      <c r="L44" s="109">
        <v>28.837699890136701</v>
      </c>
      <c r="M44" s="109"/>
      <c r="N44" s="109">
        <v>28.290220260620099</v>
      </c>
      <c r="O44" s="109">
        <v>30.6450500488281</v>
      </c>
      <c r="P44" s="109">
        <v>30.9833469390869</v>
      </c>
      <c r="Q44" s="109">
        <v>33.624412536621101</v>
      </c>
      <c r="R44" s="109">
        <v>33.645259857177699</v>
      </c>
      <c r="S44" s="109">
        <v>32.596061706542997</v>
      </c>
      <c r="T44" s="168"/>
    </row>
    <row r="45" spans="1:28">
      <c r="A45" s="920"/>
      <c r="B45" s="540" t="s">
        <v>71</v>
      </c>
      <c r="C45" s="538"/>
      <c r="D45" s="109"/>
      <c r="E45" s="109"/>
      <c r="F45" s="109">
        <v>14.0489</v>
      </c>
      <c r="G45" s="109"/>
      <c r="H45" s="109"/>
      <c r="I45" s="109"/>
      <c r="J45" s="109"/>
      <c r="K45" s="109">
        <v>28.715720000000001</v>
      </c>
      <c r="L45" s="109">
        <v>30.289379119873001</v>
      </c>
      <c r="M45" s="109"/>
      <c r="N45" s="109">
        <v>28.907199859619102</v>
      </c>
      <c r="O45" s="109">
        <v>31.999996185302699</v>
      </c>
      <c r="P45" s="109">
        <v>32.437950134277301</v>
      </c>
      <c r="Q45" s="109">
        <v>35.486865997314503</v>
      </c>
      <c r="R45" s="109">
        <v>36.389354705810497</v>
      </c>
      <c r="S45" s="109">
        <v>35.403392791747997</v>
      </c>
      <c r="T45" s="168"/>
    </row>
    <row r="46" spans="1:28">
      <c r="A46" s="920" t="s">
        <v>182</v>
      </c>
      <c r="B46" s="540" t="s">
        <v>298</v>
      </c>
      <c r="C46" s="538">
        <v>36.50788</v>
      </c>
      <c r="D46" s="109"/>
      <c r="E46" s="109"/>
      <c r="F46" s="109">
        <v>45.397269999999999</v>
      </c>
      <c r="G46" s="109"/>
      <c r="H46" s="109"/>
      <c r="I46" s="109">
        <v>48.391599999999997</v>
      </c>
      <c r="J46" s="109"/>
      <c r="K46" s="109"/>
      <c r="L46" s="109"/>
      <c r="M46" s="109"/>
      <c r="N46" s="109">
        <v>48.352400000000003</v>
      </c>
      <c r="O46" s="109"/>
      <c r="P46" s="109"/>
      <c r="Q46" s="109"/>
      <c r="R46" s="109"/>
      <c r="S46" s="102"/>
      <c r="T46" s="168">
        <v>53.123069763183501</v>
      </c>
    </row>
    <row r="47" spans="1:28">
      <c r="A47" s="920"/>
      <c r="B47" s="540" t="s">
        <v>299</v>
      </c>
      <c r="C47" s="538">
        <v>40.223309999999998</v>
      </c>
      <c r="D47" s="109"/>
      <c r="E47" s="109"/>
      <c r="F47" s="109">
        <v>52.077179999999998</v>
      </c>
      <c r="G47" s="109"/>
      <c r="H47" s="109"/>
      <c r="I47" s="109">
        <v>54.782220000000002</v>
      </c>
      <c r="J47" s="109"/>
      <c r="K47" s="109"/>
      <c r="L47" s="109"/>
      <c r="M47" s="109"/>
      <c r="N47" s="109">
        <v>54.309600000000003</v>
      </c>
      <c r="O47" s="109"/>
      <c r="P47" s="109"/>
      <c r="Q47" s="109"/>
      <c r="R47" s="109"/>
      <c r="S47" s="102"/>
      <c r="T47" s="168">
        <v>52.790798187255803</v>
      </c>
    </row>
    <row r="48" spans="1:28">
      <c r="A48" s="920"/>
      <c r="B48" s="540" t="s">
        <v>71</v>
      </c>
      <c r="C48" s="538">
        <v>38.330179999999999</v>
      </c>
      <c r="D48" s="109"/>
      <c r="E48" s="109"/>
      <c r="F48" s="109">
        <v>48.587980000000002</v>
      </c>
      <c r="G48" s="109"/>
      <c r="H48" s="109"/>
      <c r="I48" s="109">
        <v>51.454439999999998</v>
      </c>
      <c r="J48" s="109"/>
      <c r="K48" s="109"/>
      <c r="L48" s="109"/>
      <c r="M48" s="109"/>
      <c r="N48" s="109">
        <v>51.086930000000002</v>
      </c>
      <c r="O48" s="109"/>
      <c r="P48" s="109"/>
      <c r="Q48" s="109"/>
      <c r="R48" s="109"/>
      <c r="S48" s="102"/>
      <c r="T48" s="168">
        <v>52.9705810546875</v>
      </c>
    </row>
    <row r="49" spans="1:28">
      <c r="A49" s="920" t="s">
        <v>183</v>
      </c>
      <c r="B49" s="540" t="s">
        <v>298</v>
      </c>
      <c r="C49" s="538"/>
      <c r="D49" s="109"/>
      <c r="E49" s="109">
        <v>71.11</v>
      </c>
      <c r="F49" s="109">
        <v>71.624920000000003</v>
      </c>
      <c r="G49" s="109"/>
      <c r="H49" s="109">
        <v>67.771507263183594</v>
      </c>
      <c r="I49" s="109">
        <v>66.719711303710895</v>
      </c>
      <c r="J49" s="109">
        <v>73.959999999999994</v>
      </c>
      <c r="K49" s="109">
        <v>73.0167</v>
      </c>
      <c r="L49" s="109">
        <v>56.744411468505902</v>
      </c>
      <c r="M49" s="109">
        <v>57.052860260009801</v>
      </c>
      <c r="N49" s="109">
        <v>52.218009948730497</v>
      </c>
      <c r="O49" s="109">
        <v>54.361280000000001</v>
      </c>
      <c r="P49" s="109">
        <v>61.233821868896499</v>
      </c>
      <c r="Q49" s="109">
        <v>71.749649047851605</v>
      </c>
      <c r="R49" s="109"/>
      <c r="S49" s="102"/>
      <c r="T49" s="191"/>
    </row>
    <row r="50" spans="1:28">
      <c r="A50" s="920"/>
      <c r="B50" s="540" t="s">
        <v>299</v>
      </c>
      <c r="C50" s="538"/>
      <c r="D50" s="109"/>
      <c r="E50" s="109">
        <v>68.33</v>
      </c>
      <c r="F50" s="109">
        <v>71.703810000000004</v>
      </c>
      <c r="G50" s="109"/>
      <c r="H50" s="109">
        <v>69.5228271484375</v>
      </c>
      <c r="I50" s="109">
        <v>67.753059387207003</v>
      </c>
      <c r="J50" s="109">
        <v>65.86</v>
      </c>
      <c r="K50" s="109">
        <v>72.222489999999993</v>
      </c>
      <c r="L50" s="109">
        <v>62.593441009521499</v>
      </c>
      <c r="M50" s="109">
        <v>61.950481414794901</v>
      </c>
      <c r="N50" s="109">
        <v>58.505710601806598</v>
      </c>
      <c r="O50" s="109">
        <v>53.507809999999999</v>
      </c>
      <c r="P50" s="109">
        <v>66.452537536621094</v>
      </c>
      <c r="Q50" s="109">
        <v>72.930084228515597</v>
      </c>
      <c r="R50" s="109"/>
      <c r="S50" s="102"/>
      <c r="T50" s="191"/>
    </row>
    <row r="51" spans="1:28" ht="15" thickBot="1">
      <c r="A51" s="921"/>
      <c r="B51" s="541" t="s">
        <v>71</v>
      </c>
      <c r="C51" s="539"/>
      <c r="D51" s="169"/>
      <c r="E51" s="169">
        <v>69.739999999999995</v>
      </c>
      <c r="F51" s="169">
        <v>71.662620000000004</v>
      </c>
      <c r="G51" s="169"/>
      <c r="H51" s="169">
        <v>68.625808715820298</v>
      </c>
      <c r="I51" s="169">
        <v>67.22412109375</v>
      </c>
      <c r="J51" s="169">
        <v>69.739999999999995</v>
      </c>
      <c r="K51" s="169">
        <v>72.624080000000006</v>
      </c>
      <c r="L51" s="169">
        <v>59.586311340332003</v>
      </c>
      <c r="M51" s="169">
        <v>59.435150146484403</v>
      </c>
      <c r="N51" s="169">
        <v>55.276329040527301</v>
      </c>
      <c r="O51" s="169">
        <v>53.94247</v>
      </c>
      <c r="P51" s="169">
        <v>63.7693901062012</v>
      </c>
      <c r="Q51" s="169">
        <v>72.327888488769503</v>
      </c>
      <c r="R51" s="169"/>
      <c r="S51" s="317"/>
      <c r="T51" s="318"/>
    </row>
    <row r="52" spans="1:28">
      <c r="A52" s="11"/>
      <c r="B52" s="11"/>
      <c r="C52" s="11"/>
      <c r="D52" s="11"/>
      <c r="E52" s="11"/>
      <c r="F52" s="11"/>
      <c r="G52" s="24"/>
      <c r="H52" s="24"/>
      <c r="I52" s="24"/>
      <c r="J52" s="24"/>
    </row>
    <row r="53" spans="1:28" ht="14.7" customHeight="1">
      <c r="B53" s="24"/>
      <c r="C53" s="28"/>
      <c r="D53" s="28"/>
      <c r="E53" s="28"/>
      <c r="F53" s="28"/>
      <c r="G53" s="28"/>
      <c r="H53" s="28"/>
      <c r="I53" s="24"/>
      <c r="J53" s="24"/>
    </row>
    <row r="54" spans="1:28">
      <c r="B54" s="24"/>
      <c r="C54" s="28"/>
      <c r="D54" s="28"/>
      <c r="E54" s="28"/>
      <c r="F54" s="28"/>
      <c r="G54" s="28"/>
      <c r="H54" s="28"/>
      <c r="I54" s="24"/>
      <c r="J54" s="24"/>
    </row>
    <row r="55" spans="1:28" ht="15" customHeight="1">
      <c r="C55" s="28"/>
      <c r="D55" s="28"/>
      <c r="E55" s="28"/>
      <c r="F55" s="28"/>
      <c r="G55" s="28"/>
      <c r="H55" s="28"/>
      <c r="I55" s="24"/>
      <c r="J55" s="213"/>
      <c r="O55" s="24"/>
      <c r="P55" s="24"/>
      <c r="Q55" s="24"/>
      <c r="R55" s="24"/>
      <c r="S55" s="24"/>
      <c r="T55" s="24"/>
      <c r="U55" s="24"/>
      <c r="V55" s="24"/>
      <c r="W55" s="24"/>
      <c r="X55" s="24"/>
      <c r="Y55" s="24"/>
      <c r="Z55" s="24"/>
      <c r="AA55" s="24"/>
      <c r="AB55" s="24"/>
    </row>
    <row r="56" spans="1:28" ht="15" customHeight="1">
      <c r="C56" s="28"/>
      <c r="D56" s="28"/>
      <c r="E56" s="28"/>
      <c r="F56" s="28"/>
      <c r="G56" s="28"/>
      <c r="H56" s="28"/>
      <c r="I56" s="24"/>
      <c r="J56" s="213"/>
      <c r="O56" s="24"/>
      <c r="P56" s="24"/>
      <c r="Q56" s="24"/>
      <c r="R56" s="24"/>
      <c r="S56" s="24"/>
      <c r="T56" s="24"/>
      <c r="U56" s="24"/>
      <c r="V56" s="24"/>
      <c r="W56" s="24"/>
      <c r="X56" s="24"/>
      <c r="Y56" s="24"/>
      <c r="Z56" s="24"/>
      <c r="AA56" s="24"/>
      <c r="AB56" s="24"/>
    </row>
    <row r="57" spans="1:28" ht="15" customHeight="1">
      <c r="C57" s="28"/>
      <c r="D57" s="28"/>
      <c r="E57" s="28"/>
      <c r="F57" s="28"/>
      <c r="G57" s="28"/>
      <c r="H57" s="28"/>
      <c r="I57" s="24"/>
      <c r="J57" s="24"/>
      <c r="O57" s="24"/>
      <c r="P57" s="24"/>
      <c r="Q57" s="24"/>
      <c r="R57" s="24"/>
      <c r="S57" s="24"/>
      <c r="T57" s="24"/>
      <c r="U57" s="24"/>
      <c r="V57" s="24"/>
      <c r="W57" s="24"/>
      <c r="X57" s="24"/>
      <c r="Y57" s="24"/>
      <c r="Z57" s="24"/>
      <c r="AA57" s="24"/>
      <c r="AB57" s="24"/>
    </row>
    <row r="58" spans="1:28" ht="15" customHeight="1">
      <c r="C58" s="28"/>
      <c r="D58" s="28"/>
      <c r="E58" s="28"/>
      <c r="F58" s="28"/>
      <c r="G58" s="28"/>
      <c r="H58" s="28"/>
      <c r="I58" s="24"/>
      <c r="J58" s="213"/>
      <c r="O58" s="24"/>
      <c r="P58" s="24"/>
      <c r="Q58" s="24"/>
      <c r="R58" s="24"/>
      <c r="S58" s="24"/>
      <c r="T58" s="24"/>
      <c r="U58" s="24"/>
      <c r="V58" s="24"/>
      <c r="W58" s="24"/>
      <c r="X58" s="24"/>
      <c r="Y58" s="24"/>
      <c r="Z58" s="24"/>
      <c r="AA58" s="24"/>
      <c r="AB58" s="24"/>
    </row>
    <row r="59" spans="1:28" ht="15" customHeight="1">
      <c r="C59" s="28"/>
      <c r="D59" s="28"/>
      <c r="E59" s="28"/>
      <c r="F59" s="28"/>
      <c r="G59" s="28"/>
      <c r="H59" s="28"/>
      <c r="I59" s="24"/>
      <c r="J59" s="213"/>
      <c r="O59" s="24"/>
      <c r="P59" s="24"/>
      <c r="Q59" s="24"/>
      <c r="R59" s="24"/>
      <c r="S59" s="24"/>
      <c r="T59" s="24"/>
      <c r="U59" s="24"/>
      <c r="V59" s="24"/>
      <c r="W59" s="24"/>
      <c r="X59" s="24"/>
      <c r="Y59" s="24"/>
      <c r="Z59" s="24"/>
      <c r="AA59" s="24"/>
      <c r="AB59" s="24"/>
    </row>
    <row r="60" spans="1:28" ht="15" customHeight="1">
      <c r="B60" s="11"/>
      <c r="C60" s="24"/>
      <c r="D60" s="24"/>
      <c r="E60" s="24"/>
      <c r="F60" s="24"/>
      <c r="G60" s="24"/>
      <c r="H60" s="24"/>
      <c r="I60" s="24"/>
      <c r="J60" s="24"/>
      <c r="O60" s="24"/>
      <c r="P60" s="24"/>
      <c r="Q60" s="24"/>
      <c r="R60" s="24"/>
      <c r="S60" s="24"/>
      <c r="T60" s="24"/>
      <c r="U60" s="24"/>
      <c r="V60" s="24"/>
      <c r="W60" s="24"/>
      <c r="X60" s="24"/>
      <c r="Y60" s="24"/>
      <c r="Z60" s="24"/>
      <c r="AA60" s="24"/>
      <c r="AB60" s="24"/>
    </row>
    <row r="61" spans="1:28" ht="14.7" customHeight="1">
      <c r="B61" s="24"/>
      <c r="C61" s="28"/>
      <c r="D61" s="28"/>
      <c r="E61" s="28"/>
      <c r="F61" s="28"/>
      <c r="G61" s="28"/>
      <c r="H61" s="28"/>
      <c r="I61" s="24"/>
      <c r="J61" s="24"/>
    </row>
    <row r="62" spans="1:28" ht="14.7" customHeight="1">
      <c r="B62" s="24"/>
      <c r="C62" s="28"/>
      <c r="D62" s="28"/>
      <c r="E62" s="28"/>
      <c r="F62" s="28"/>
      <c r="G62" s="28"/>
      <c r="H62" s="28"/>
      <c r="I62" s="24"/>
      <c r="J62" s="24"/>
    </row>
    <row r="63" spans="1:28">
      <c r="B63" s="24"/>
      <c r="C63" s="28"/>
      <c r="D63" s="28"/>
      <c r="E63" s="28"/>
      <c r="F63" s="28"/>
      <c r="G63" s="28"/>
      <c r="H63" s="28"/>
      <c r="I63" s="24"/>
      <c r="J63" s="24"/>
    </row>
    <row r="64" spans="1:28">
      <c r="B64" s="24"/>
      <c r="C64" s="28"/>
      <c r="D64" s="28"/>
      <c r="E64" s="28"/>
      <c r="F64" s="28"/>
      <c r="G64" s="28"/>
      <c r="H64" s="28"/>
      <c r="I64" s="24"/>
      <c r="J64" s="24"/>
      <c r="K64" s="24"/>
      <c r="L64" s="24"/>
      <c r="M64" s="24"/>
      <c r="N64" s="24"/>
    </row>
    <row r="65" spans="1:14">
      <c r="A65" s="28"/>
      <c r="B65" s="24"/>
      <c r="C65" s="28"/>
      <c r="D65" s="28"/>
      <c r="E65" s="28"/>
      <c r="F65" s="28"/>
      <c r="G65" s="28"/>
      <c r="H65" s="28"/>
      <c r="I65" s="24"/>
      <c r="J65" s="24"/>
      <c r="K65" s="24"/>
      <c r="L65" s="24"/>
      <c r="M65" s="24"/>
      <c r="N65" s="24"/>
    </row>
    <row r="66" spans="1:14">
      <c r="A66" s="24"/>
      <c r="B66" s="24"/>
      <c r="C66" s="24"/>
      <c r="D66" s="24"/>
      <c r="E66" s="24"/>
      <c r="F66" s="24"/>
      <c r="G66" s="24"/>
      <c r="H66" s="24"/>
      <c r="I66" s="24"/>
      <c r="J66" s="24"/>
      <c r="K66" s="24"/>
      <c r="L66" s="24"/>
      <c r="M66" s="24"/>
      <c r="N66" s="24"/>
    </row>
    <row r="67" spans="1:14">
      <c r="K67" s="24"/>
      <c r="L67" s="24"/>
      <c r="M67" s="24"/>
      <c r="N67" s="24"/>
    </row>
  </sheetData>
  <mergeCells count="21">
    <mergeCell ref="V30:AB30"/>
    <mergeCell ref="V32:AB35"/>
    <mergeCell ref="A37:A39"/>
    <mergeCell ref="A40:A42"/>
    <mergeCell ref="A43:A45"/>
    <mergeCell ref="A46:A48"/>
    <mergeCell ref="A49:A51"/>
    <mergeCell ref="A34:A36"/>
    <mergeCell ref="A4:A6"/>
    <mergeCell ref="A7:A9"/>
    <mergeCell ref="A22:A24"/>
    <mergeCell ref="A25:A27"/>
    <mergeCell ref="A28:A30"/>
    <mergeCell ref="A31:A33"/>
    <mergeCell ref="V23:AB28"/>
    <mergeCell ref="V8:Z12"/>
    <mergeCell ref="A10:A12"/>
    <mergeCell ref="A13:A15"/>
    <mergeCell ref="A16:A18"/>
    <mergeCell ref="A19:A21"/>
    <mergeCell ref="V14:AB21"/>
  </mergeCells>
  <hyperlinks>
    <hyperlink ref="AB3" location="'TC1'!A1" display="Back to Content Page" xr:uid="{1E2C643F-5873-4C55-AC64-B8937AFA45BA}"/>
  </hyperlinks>
  <pageMargins left="0.7" right="0.7" top="0.75" bottom="0.75" header="0.3" footer="0.3"/>
  <pageSetup scale="66" orientation="landscape"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B67"/>
  <sheetViews>
    <sheetView workbookViewId="0">
      <pane xSplit="2" ySplit="3" topLeftCell="O4" activePane="bottomRight" state="frozen"/>
      <selection pane="topRight" activeCell="C1" sqref="C1"/>
      <selection pane="bottomLeft" activeCell="A4" sqref="A4"/>
      <selection pane="bottomRight" activeCell="Z3" sqref="Z3"/>
    </sheetView>
  </sheetViews>
  <sheetFormatPr defaultColWidth="9.21875" defaultRowHeight="14.4"/>
  <cols>
    <col min="1" max="1" width="33.77734375" customWidth="1"/>
    <col min="2" max="2" width="9" customWidth="1"/>
    <col min="3" max="20" width="7" customWidth="1"/>
  </cols>
  <sheetData>
    <row r="1" spans="1:28">
      <c r="A1" s="29" t="s">
        <v>360</v>
      </c>
      <c r="B1" s="24"/>
      <c r="C1" s="24"/>
      <c r="D1" s="24"/>
      <c r="E1" s="24"/>
      <c r="F1" s="24"/>
      <c r="G1" s="24"/>
      <c r="H1" s="24"/>
      <c r="I1" s="24"/>
      <c r="J1" s="24"/>
    </row>
    <row r="2" spans="1:28" ht="15" thickBot="1">
      <c r="A2" s="24"/>
      <c r="B2" s="24"/>
      <c r="C2" s="24"/>
      <c r="D2" s="24"/>
      <c r="E2" s="24"/>
      <c r="F2" s="24"/>
      <c r="G2" s="24"/>
      <c r="H2" s="24"/>
      <c r="I2" s="24"/>
      <c r="J2" s="24"/>
    </row>
    <row r="3" spans="1:28">
      <c r="A3" s="214" t="s">
        <v>187</v>
      </c>
      <c r="B3" s="215" t="s">
        <v>297</v>
      </c>
      <c r="C3" s="195">
        <v>2007</v>
      </c>
      <c r="D3" s="195">
        <v>2008</v>
      </c>
      <c r="E3" s="195">
        <v>2009</v>
      </c>
      <c r="F3" s="195">
        <v>2010</v>
      </c>
      <c r="G3" s="195">
        <v>2011</v>
      </c>
      <c r="H3" s="195">
        <v>2012</v>
      </c>
      <c r="I3" s="195">
        <v>2013</v>
      </c>
      <c r="J3" s="196">
        <v>2014</v>
      </c>
      <c r="K3" s="196">
        <v>2015</v>
      </c>
      <c r="L3" s="196">
        <v>2016</v>
      </c>
      <c r="M3" s="196">
        <v>2017</v>
      </c>
      <c r="N3" s="196">
        <v>2018</v>
      </c>
      <c r="O3" s="196">
        <v>2019</v>
      </c>
      <c r="P3" s="196">
        <v>2020</v>
      </c>
      <c r="Q3" s="196">
        <v>2021</v>
      </c>
      <c r="R3" s="196">
        <v>2022</v>
      </c>
      <c r="S3" s="196">
        <v>2023</v>
      </c>
      <c r="T3" s="197">
        <v>2024</v>
      </c>
      <c r="Z3" s="856" t="s">
        <v>166</v>
      </c>
    </row>
    <row r="4" spans="1:28">
      <c r="A4" s="920" t="s">
        <v>167</v>
      </c>
      <c r="B4" s="93" t="s">
        <v>298</v>
      </c>
      <c r="C4" s="109"/>
      <c r="D4" s="109"/>
      <c r="E4" s="109"/>
      <c r="F4" s="109"/>
      <c r="G4" s="109"/>
      <c r="H4" s="109"/>
      <c r="I4" s="109"/>
      <c r="J4" s="109"/>
      <c r="K4" s="109">
        <v>15.144289970397899</v>
      </c>
      <c r="L4" s="109"/>
      <c r="M4" s="109"/>
      <c r="N4" s="109"/>
      <c r="O4" s="109"/>
      <c r="P4" s="109"/>
      <c r="Q4" s="109"/>
      <c r="R4" s="109"/>
      <c r="S4" s="109">
        <v>19.758840560913001</v>
      </c>
      <c r="T4" s="168"/>
      <c r="AB4" s="48"/>
    </row>
    <row r="5" spans="1:28">
      <c r="A5" s="920"/>
      <c r="B5" s="93" t="s">
        <v>299</v>
      </c>
      <c r="C5" s="109"/>
      <c r="D5" s="109"/>
      <c r="E5" s="109"/>
      <c r="F5" s="109"/>
      <c r="G5" s="109"/>
      <c r="H5" s="109"/>
      <c r="I5" s="109"/>
      <c r="J5" s="109"/>
      <c r="K5" s="109">
        <v>23.8444499969482</v>
      </c>
      <c r="L5" s="109"/>
      <c r="M5" s="109"/>
      <c r="N5" s="109"/>
      <c r="O5" s="109"/>
      <c r="P5" s="109"/>
      <c r="Q5" s="109"/>
      <c r="R5" s="109"/>
      <c r="S5" s="109">
        <v>22.648889541625898</v>
      </c>
      <c r="T5" s="168"/>
      <c r="U5" s="72"/>
    </row>
    <row r="6" spans="1:28">
      <c r="A6" s="920"/>
      <c r="B6" s="93" t="s">
        <v>71</v>
      </c>
      <c r="C6" s="109"/>
      <c r="D6" s="109"/>
      <c r="E6" s="109"/>
      <c r="F6" s="109"/>
      <c r="G6" s="109"/>
      <c r="H6" s="109"/>
      <c r="I6" s="109"/>
      <c r="J6" s="109"/>
      <c r="K6" s="109">
        <v>18.745780944824201</v>
      </c>
      <c r="L6" s="109"/>
      <c r="M6" s="109"/>
      <c r="N6" s="109"/>
      <c r="O6" s="109"/>
      <c r="P6" s="109"/>
      <c r="Q6" s="109"/>
      <c r="R6" s="109"/>
      <c r="S6" s="109">
        <v>21.108219146728501</v>
      </c>
      <c r="T6" s="168"/>
      <c r="V6" s="143" t="s">
        <v>192</v>
      </c>
    </row>
    <row r="7" spans="1:28">
      <c r="A7" s="920" t="s">
        <v>168</v>
      </c>
      <c r="B7" s="93" t="s">
        <v>298</v>
      </c>
      <c r="C7" s="109"/>
      <c r="D7" s="109"/>
      <c r="E7" s="109"/>
      <c r="F7" s="109"/>
      <c r="G7" s="109">
        <v>56.773361206054602</v>
      </c>
      <c r="H7" s="109"/>
      <c r="I7" s="109"/>
      <c r="J7" s="109"/>
      <c r="K7" s="109"/>
      <c r="L7" s="109"/>
      <c r="M7" s="109"/>
      <c r="N7" s="109"/>
      <c r="O7" s="109"/>
      <c r="P7" s="109">
        <v>61.386138916015597</v>
      </c>
      <c r="Q7" s="109"/>
      <c r="R7" s="109"/>
      <c r="S7" s="109">
        <v>63.5560493469238</v>
      </c>
      <c r="T7" s="168"/>
      <c r="V7" s="137"/>
    </row>
    <row r="8" spans="1:28" ht="15" customHeight="1">
      <c r="A8" s="920"/>
      <c r="B8" s="93" t="s">
        <v>299</v>
      </c>
      <c r="C8" s="109"/>
      <c r="D8" s="109"/>
      <c r="E8" s="109"/>
      <c r="F8" s="109"/>
      <c r="G8" s="109">
        <v>50.880218505859297</v>
      </c>
      <c r="H8" s="109"/>
      <c r="I8" s="109"/>
      <c r="J8" s="109"/>
      <c r="K8" s="109"/>
      <c r="L8" s="109"/>
      <c r="M8" s="109"/>
      <c r="N8" s="109"/>
      <c r="O8" s="109"/>
      <c r="P8" s="109">
        <v>54.656780242919901</v>
      </c>
      <c r="Q8" s="109"/>
      <c r="R8" s="109"/>
      <c r="S8" s="109">
        <v>44.666618347167898</v>
      </c>
      <c r="T8" s="168"/>
      <c r="V8" s="874" t="s">
        <v>323</v>
      </c>
      <c r="W8" s="874"/>
      <c r="X8" s="874"/>
      <c r="Y8" s="874"/>
      <c r="Z8" s="874"/>
    </row>
    <row r="9" spans="1:28">
      <c r="A9" s="920"/>
      <c r="B9" s="93" t="s">
        <v>71</v>
      </c>
      <c r="C9" s="109"/>
      <c r="D9" s="109"/>
      <c r="E9" s="109"/>
      <c r="F9" s="109"/>
      <c r="G9" s="109">
        <v>53.923210144042898</v>
      </c>
      <c r="H9" s="109"/>
      <c r="I9" s="109"/>
      <c r="J9" s="109"/>
      <c r="K9" s="109"/>
      <c r="L9" s="109"/>
      <c r="M9" s="109"/>
      <c r="N9" s="109"/>
      <c r="O9" s="109"/>
      <c r="P9" s="109">
        <v>58.195728302001903</v>
      </c>
      <c r="Q9" s="109"/>
      <c r="R9" s="109"/>
      <c r="S9" s="109">
        <v>54.295528411865199</v>
      </c>
      <c r="T9" s="168"/>
      <c r="V9" s="874"/>
      <c r="W9" s="874"/>
      <c r="X9" s="874"/>
      <c r="Y9" s="874"/>
      <c r="Z9" s="874"/>
    </row>
    <row r="10" spans="1:28">
      <c r="A10" s="920" t="s">
        <v>188</v>
      </c>
      <c r="B10" s="93" t="s">
        <v>298</v>
      </c>
      <c r="C10" s="109"/>
      <c r="D10" s="109"/>
      <c r="E10" s="109"/>
      <c r="F10" s="109"/>
      <c r="G10" s="109"/>
      <c r="H10" s="109">
        <v>32.628200531005803</v>
      </c>
      <c r="I10" s="109"/>
      <c r="J10" s="109"/>
      <c r="K10" s="109"/>
      <c r="L10" s="109"/>
      <c r="M10" s="109"/>
      <c r="N10" s="109"/>
      <c r="O10" s="109"/>
      <c r="P10" s="109"/>
      <c r="Q10" s="109"/>
      <c r="R10" s="109">
        <v>39.125789642333899</v>
      </c>
      <c r="S10" s="109"/>
      <c r="T10" s="168"/>
      <c r="V10" s="874"/>
      <c r="W10" s="874"/>
      <c r="X10" s="874"/>
      <c r="Y10" s="874"/>
      <c r="Z10" s="874"/>
    </row>
    <row r="11" spans="1:28">
      <c r="A11" s="920"/>
      <c r="B11" s="93" t="s">
        <v>299</v>
      </c>
      <c r="C11" s="109"/>
      <c r="D11" s="109"/>
      <c r="E11" s="109"/>
      <c r="F11" s="109"/>
      <c r="G11" s="109"/>
      <c r="H11" s="109">
        <v>26.344690322875898</v>
      </c>
      <c r="I11" s="109"/>
      <c r="J11" s="109"/>
      <c r="K11" s="109"/>
      <c r="L11" s="109"/>
      <c r="M11" s="109"/>
      <c r="N11" s="109"/>
      <c r="O11" s="109"/>
      <c r="P11" s="109"/>
      <c r="Q11" s="109"/>
      <c r="R11" s="109">
        <v>34.154041290283203</v>
      </c>
      <c r="S11" s="109"/>
      <c r="T11" s="168"/>
      <c r="V11" s="874"/>
      <c r="W11" s="874"/>
      <c r="X11" s="874"/>
      <c r="Y11" s="874"/>
      <c r="Z11" s="874"/>
    </row>
    <row r="12" spans="1:28">
      <c r="A12" s="920"/>
      <c r="B12" s="93" t="s">
        <v>71</v>
      </c>
      <c r="C12" s="109"/>
      <c r="D12" s="109"/>
      <c r="E12" s="109"/>
      <c r="F12" s="109"/>
      <c r="G12" s="109"/>
      <c r="H12" s="109">
        <v>29.82080078125</v>
      </c>
      <c r="I12" s="109"/>
      <c r="J12" s="109"/>
      <c r="K12" s="109"/>
      <c r="L12" s="109"/>
      <c r="M12" s="109"/>
      <c r="N12" s="109"/>
      <c r="O12" s="109"/>
      <c r="P12" s="109"/>
      <c r="Q12" s="109"/>
      <c r="R12" s="109">
        <v>36.815650939941399</v>
      </c>
      <c r="S12" s="109"/>
      <c r="T12" s="168"/>
      <c r="V12" s="874"/>
      <c r="W12" s="874"/>
      <c r="X12" s="874"/>
      <c r="Y12" s="874"/>
      <c r="Z12" s="874"/>
    </row>
    <row r="13" spans="1:28" ht="15" customHeight="1">
      <c r="A13" s="920" t="s">
        <v>189</v>
      </c>
      <c r="B13" s="93" t="s">
        <v>298</v>
      </c>
      <c r="C13" s="109">
        <v>11.310560000000001</v>
      </c>
      <c r="D13" s="109"/>
      <c r="E13" s="109"/>
      <c r="F13" s="109">
        <v>10.837949752807599</v>
      </c>
      <c r="G13" s="109"/>
      <c r="H13" s="109"/>
      <c r="I13" s="109">
        <v>21.289300918579102</v>
      </c>
      <c r="J13" s="109"/>
      <c r="K13" s="109"/>
      <c r="L13" s="109"/>
      <c r="M13" s="109"/>
      <c r="N13" s="109">
        <v>26.741029739379801</v>
      </c>
      <c r="O13" s="109"/>
      <c r="P13" s="109"/>
      <c r="Q13" s="109"/>
      <c r="R13" s="109"/>
      <c r="S13" s="109">
        <v>32.367271423339801</v>
      </c>
      <c r="T13" s="168"/>
      <c r="V13" s="138"/>
      <c r="W13" s="138"/>
      <c r="X13" s="138"/>
      <c r="Y13" s="138"/>
      <c r="Z13" s="138"/>
    </row>
    <row r="14" spans="1:28" ht="15" customHeight="1">
      <c r="A14" s="920"/>
      <c r="B14" s="93" t="s">
        <v>299</v>
      </c>
      <c r="C14" s="109">
        <v>17.282910000000001</v>
      </c>
      <c r="D14" s="109"/>
      <c r="E14" s="109"/>
      <c r="F14" s="109">
        <v>17.220960617065401</v>
      </c>
      <c r="G14" s="109"/>
      <c r="H14" s="109"/>
      <c r="I14" s="109">
        <v>30.4351902008056</v>
      </c>
      <c r="J14" s="109"/>
      <c r="K14" s="109"/>
      <c r="L14" s="109"/>
      <c r="M14" s="109"/>
      <c r="N14" s="109">
        <v>36.384040832519503</v>
      </c>
      <c r="O14" s="109"/>
      <c r="P14" s="109"/>
      <c r="Q14" s="109"/>
      <c r="R14" s="109"/>
      <c r="S14" s="109">
        <v>36.887660980224602</v>
      </c>
      <c r="T14" s="168"/>
      <c r="V14" s="874" t="s">
        <v>361</v>
      </c>
      <c r="W14" s="874"/>
      <c r="X14" s="874"/>
      <c r="Y14" s="874"/>
      <c r="Z14" s="874"/>
      <c r="AA14" s="221"/>
      <c r="AB14" s="221"/>
    </row>
    <row r="15" spans="1:28">
      <c r="A15" s="920"/>
      <c r="B15" s="93" t="s">
        <v>71</v>
      </c>
      <c r="C15" s="109">
        <v>14.05016</v>
      </c>
      <c r="D15" s="109"/>
      <c r="E15" s="109"/>
      <c r="F15" s="109">
        <v>13.878800392150801</v>
      </c>
      <c r="G15" s="109"/>
      <c r="H15" s="109"/>
      <c r="I15" s="109">
        <v>25.5158805847168</v>
      </c>
      <c r="J15" s="109"/>
      <c r="K15" s="109"/>
      <c r="L15" s="109"/>
      <c r="M15" s="109"/>
      <c r="N15" s="109">
        <v>31.136499404907202</v>
      </c>
      <c r="O15" s="109"/>
      <c r="P15" s="109"/>
      <c r="Q15" s="109"/>
      <c r="R15" s="109"/>
      <c r="S15" s="109">
        <v>34.450698852538999</v>
      </c>
      <c r="T15" s="168"/>
      <c r="V15" s="874"/>
      <c r="W15" s="874"/>
      <c r="X15" s="874"/>
      <c r="Y15" s="874"/>
      <c r="Z15" s="874"/>
      <c r="AA15" s="221"/>
      <c r="AB15" s="221"/>
    </row>
    <row r="16" spans="1:28">
      <c r="A16" s="920" t="s">
        <v>172</v>
      </c>
      <c r="B16" s="93" t="s">
        <v>298</v>
      </c>
      <c r="C16" s="109"/>
      <c r="D16" s="109"/>
      <c r="E16" s="109"/>
      <c r="F16" s="109">
        <v>28.7323608398437</v>
      </c>
      <c r="G16" s="109"/>
      <c r="H16" s="109"/>
      <c r="I16" s="109"/>
      <c r="J16" s="109">
        <v>33.420318603515597</v>
      </c>
      <c r="K16" s="109"/>
      <c r="L16" s="109"/>
      <c r="M16" s="109"/>
      <c r="N16" s="109"/>
      <c r="O16" s="109"/>
      <c r="P16" s="109"/>
      <c r="Q16" s="109"/>
      <c r="R16" s="109">
        <v>40.145378112792898</v>
      </c>
      <c r="S16" s="109"/>
      <c r="T16" s="168"/>
      <c r="V16" s="874"/>
      <c r="W16" s="874"/>
      <c r="X16" s="874"/>
      <c r="Y16" s="874"/>
      <c r="Z16" s="874"/>
      <c r="AA16" s="221"/>
      <c r="AB16" s="221"/>
    </row>
    <row r="17" spans="1:28">
      <c r="A17" s="920"/>
      <c r="B17" s="93" t="s">
        <v>299</v>
      </c>
      <c r="C17" s="109"/>
      <c r="D17" s="109"/>
      <c r="E17" s="109"/>
      <c r="F17" s="109">
        <v>27.423009872436499</v>
      </c>
      <c r="G17" s="109"/>
      <c r="H17" s="109"/>
      <c r="I17" s="109"/>
      <c r="J17" s="109">
        <v>31.0924892425537</v>
      </c>
      <c r="K17" s="109"/>
      <c r="L17" s="109"/>
      <c r="M17" s="109"/>
      <c r="N17" s="109"/>
      <c r="O17" s="109"/>
      <c r="P17" s="109"/>
      <c r="Q17" s="109"/>
      <c r="R17" s="109">
        <v>33.479820251464801</v>
      </c>
      <c r="S17" s="109"/>
      <c r="T17" s="168"/>
      <c r="V17" s="221"/>
      <c r="W17" s="221"/>
      <c r="X17" s="221"/>
      <c r="Y17" s="221"/>
      <c r="Z17" s="221"/>
      <c r="AA17" s="221"/>
      <c r="AB17" s="221"/>
    </row>
    <row r="18" spans="1:28">
      <c r="A18" s="920"/>
      <c r="B18" s="93" t="s">
        <v>71</v>
      </c>
      <c r="C18" s="109"/>
      <c r="D18" s="109"/>
      <c r="E18" s="109"/>
      <c r="F18" s="109">
        <v>28.115800857543899</v>
      </c>
      <c r="G18" s="109"/>
      <c r="H18" s="109"/>
      <c r="I18" s="109"/>
      <c r="J18" s="109">
        <v>32.302028656005803</v>
      </c>
      <c r="K18" s="109"/>
      <c r="L18" s="109"/>
      <c r="M18" s="109"/>
      <c r="N18" s="109"/>
      <c r="O18" s="109"/>
      <c r="P18" s="109"/>
      <c r="Q18" s="109"/>
      <c r="R18" s="109">
        <v>36.640678405761697</v>
      </c>
      <c r="S18" s="109"/>
      <c r="T18" s="168"/>
      <c r="V18" s="221"/>
      <c r="W18" s="221"/>
      <c r="X18" s="221"/>
      <c r="Y18" s="221"/>
      <c r="Z18" s="221"/>
      <c r="AA18" s="221"/>
      <c r="AB18" s="221"/>
    </row>
    <row r="19" spans="1:28">
      <c r="A19" s="920" t="s">
        <v>173</v>
      </c>
      <c r="B19" s="93" t="s">
        <v>298</v>
      </c>
      <c r="C19" s="109"/>
      <c r="D19" s="109"/>
      <c r="E19" s="109">
        <v>20.54532</v>
      </c>
      <c r="F19" s="109"/>
      <c r="G19" s="109"/>
      <c r="H19" s="109"/>
      <c r="I19" s="109"/>
      <c r="J19" s="109">
        <v>12.969809532165501</v>
      </c>
      <c r="K19" s="109"/>
      <c r="L19" s="109"/>
      <c r="M19" s="109"/>
      <c r="N19" s="109">
        <v>36.972999572753899</v>
      </c>
      <c r="O19" s="109"/>
      <c r="P19" s="109"/>
      <c r="Q19" s="109"/>
      <c r="R19" s="109"/>
      <c r="S19" s="109"/>
      <c r="T19" s="168">
        <v>46.055061340332003</v>
      </c>
      <c r="V19" s="221"/>
      <c r="W19" s="221"/>
      <c r="X19" s="221"/>
      <c r="Y19" s="221"/>
      <c r="Z19" s="221"/>
      <c r="AA19" s="221"/>
      <c r="AB19" s="221"/>
    </row>
    <row r="20" spans="1:28" ht="15" customHeight="1">
      <c r="A20" s="920"/>
      <c r="B20" s="93" t="s">
        <v>299</v>
      </c>
      <c r="C20" s="109"/>
      <c r="D20" s="109"/>
      <c r="E20" s="109">
        <v>16.267610000000001</v>
      </c>
      <c r="F20" s="109"/>
      <c r="G20" s="109"/>
      <c r="H20" s="109"/>
      <c r="I20" s="109"/>
      <c r="J20" s="109">
        <v>8.8116903305053693</v>
      </c>
      <c r="K20" s="109"/>
      <c r="L20" s="109"/>
      <c r="M20" s="109"/>
      <c r="N20" s="109">
        <v>26.7865104675293</v>
      </c>
      <c r="O20" s="109"/>
      <c r="P20" s="109"/>
      <c r="Q20" s="109"/>
      <c r="R20" s="109"/>
      <c r="S20" s="109"/>
      <c r="T20" s="168">
        <v>34.076568603515597</v>
      </c>
      <c r="V20" s="221"/>
      <c r="W20" s="221"/>
      <c r="X20" s="221"/>
      <c r="Y20" s="221"/>
      <c r="Z20" s="221"/>
      <c r="AA20" s="221"/>
      <c r="AB20" s="221"/>
    </row>
    <row r="21" spans="1:28">
      <c r="A21" s="920"/>
      <c r="B21" s="93" t="s">
        <v>71</v>
      </c>
      <c r="C21" s="109"/>
      <c r="D21" s="109"/>
      <c r="E21" s="109">
        <v>18.47213</v>
      </c>
      <c r="F21" s="109"/>
      <c r="G21" s="109"/>
      <c r="H21" s="109"/>
      <c r="I21" s="109"/>
      <c r="J21" s="109">
        <v>10.807049751281699</v>
      </c>
      <c r="K21" s="109"/>
      <c r="L21" s="109"/>
      <c r="M21" s="109"/>
      <c r="N21" s="109">
        <v>31.865959167480401</v>
      </c>
      <c r="O21" s="109"/>
      <c r="P21" s="109"/>
      <c r="Q21" s="109"/>
      <c r="R21" s="109"/>
      <c r="S21" s="109"/>
      <c r="T21" s="168">
        <v>40.228641510009702</v>
      </c>
      <c r="V21" s="221"/>
      <c r="W21" s="221"/>
      <c r="X21" s="221"/>
      <c r="Y21" s="221"/>
      <c r="Z21" s="221"/>
      <c r="AA21" s="221"/>
      <c r="AB21" s="221"/>
    </row>
    <row r="22" spans="1:28">
      <c r="A22" s="920" t="s">
        <v>174</v>
      </c>
      <c r="B22" s="93" t="s">
        <v>298</v>
      </c>
      <c r="C22" s="109"/>
      <c r="D22" s="109"/>
      <c r="E22" s="109">
        <v>5.7153900000000002</v>
      </c>
      <c r="F22" s="109"/>
      <c r="G22" s="109"/>
      <c r="H22" s="109"/>
      <c r="I22" s="109"/>
      <c r="J22" s="109"/>
      <c r="K22" s="109"/>
      <c r="L22" s="109"/>
      <c r="M22" s="109"/>
      <c r="N22" s="109">
        <v>15.0508604049682</v>
      </c>
      <c r="O22" s="109"/>
      <c r="P22" s="109"/>
      <c r="Q22" s="109">
        <v>13.4178199768066</v>
      </c>
      <c r="R22" s="109"/>
      <c r="S22" s="109"/>
      <c r="T22" s="168"/>
      <c r="V22" s="138"/>
      <c r="W22" s="138"/>
      <c r="X22" s="138"/>
      <c r="Y22" s="138"/>
      <c r="Z22" s="138"/>
    </row>
    <row r="23" spans="1:28">
      <c r="A23" s="920"/>
      <c r="B23" s="93" t="s">
        <v>299</v>
      </c>
      <c r="C23" s="109"/>
      <c r="D23" s="109"/>
      <c r="E23" s="109">
        <v>5.3205200000000001</v>
      </c>
      <c r="F23" s="109"/>
      <c r="G23" s="109"/>
      <c r="H23" s="109"/>
      <c r="I23" s="109"/>
      <c r="J23" s="109"/>
      <c r="K23" s="109"/>
      <c r="L23" s="109"/>
      <c r="M23" s="109"/>
      <c r="N23" s="109">
        <v>15.5583896636962</v>
      </c>
      <c r="O23" s="109"/>
      <c r="P23" s="109"/>
      <c r="Q23" s="109">
        <v>14.7570600509643</v>
      </c>
      <c r="R23" s="109"/>
      <c r="S23" s="109"/>
      <c r="T23" s="168"/>
      <c r="W23" s="138"/>
      <c r="X23" s="138"/>
      <c r="Y23" s="138"/>
      <c r="Z23" s="138"/>
    </row>
    <row r="24" spans="1:28">
      <c r="A24" s="920"/>
      <c r="B24" s="93" t="s">
        <v>71</v>
      </c>
      <c r="C24" s="109"/>
      <c r="D24" s="109"/>
      <c r="E24" s="109">
        <v>5.5200100000000001</v>
      </c>
      <c r="F24" s="109"/>
      <c r="G24" s="109"/>
      <c r="H24" s="109"/>
      <c r="I24" s="109"/>
      <c r="J24" s="109"/>
      <c r="K24" s="109"/>
      <c r="L24" s="109"/>
      <c r="M24" s="109"/>
      <c r="N24" s="109">
        <v>15.3001298904418</v>
      </c>
      <c r="O24" s="109"/>
      <c r="P24" s="109"/>
      <c r="Q24" s="109">
        <v>14.037369728088301</v>
      </c>
      <c r="R24" s="109"/>
      <c r="S24" s="109"/>
      <c r="T24" s="168"/>
      <c r="V24" s="138"/>
      <c r="W24" s="138"/>
      <c r="X24" s="138"/>
      <c r="Y24" s="138"/>
      <c r="Z24" s="138"/>
    </row>
    <row r="25" spans="1:28">
      <c r="A25" s="920" t="s">
        <v>175</v>
      </c>
      <c r="B25" s="93" t="s">
        <v>298</v>
      </c>
      <c r="C25" s="109"/>
      <c r="D25" s="109">
        <v>10.486689999999999</v>
      </c>
      <c r="E25" s="109"/>
      <c r="F25" s="109">
        <v>12.4478197097778</v>
      </c>
      <c r="G25" s="109"/>
      <c r="H25" s="109"/>
      <c r="I25" s="109"/>
      <c r="J25" s="109">
        <v>7.68</v>
      </c>
      <c r="K25" s="109">
        <v>12.958140373229901</v>
      </c>
      <c r="L25" s="109"/>
      <c r="M25" s="109"/>
      <c r="N25" s="109"/>
      <c r="O25" s="109"/>
      <c r="P25" s="109">
        <v>15.241020202636699</v>
      </c>
      <c r="Q25" s="109"/>
      <c r="R25" s="109"/>
      <c r="S25" s="109"/>
      <c r="T25" s="168"/>
      <c r="V25" s="142"/>
    </row>
    <row r="26" spans="1:28">
      <c r="A26" s="920"/>
      <c r="B26" s="93" t="s">
        <v>299</v>
      </c>
      <c r="C26" s="109"/>
      <c r="D26" s="109">
        <v>17.625499999999999</v>
      </c>
      <c r="E26" s="109"/>
      <c r="F26" s="109">
        <v>18.8834209442138</v>
      </c>
      <c r="G26" s="109"/>
      <c r="H26" s="109"/>
      <c r="I26" s="109"/>
      <c r="J26" s="109">
        <v>13.66</v>
      </c>
      <c r="K26" s="109">
        <v>15.3379802703857</v>
      </c>
      <c r="L26" s="109"/>
      <c r="M26" s="109"/>
      <c r="N26" s="109"/>
      <c r="O26" s="109"/>
      <c r="P26" s="109">
        <v>15.758090019226</v>
      </c>
      <c r="Q26" s="109"/>
      <c r="R26" s="109"/>
      <c r="S26" s="109"/>
      <c r="T26" s="168"/>
    </row>
    <row r="27" spans="1:28">
      <c r="A27" s="920"/>
      <c r="B27" s="93" t="s">
        <v>71</v>
      </c>
      <c r="C27" s="109"/>
      <c r="D27" s="109">
        <v>13.683540000000001</v>
      </c>
      <c r="E27" s="109"/>
      <c r="F27" s="109">
        <v>15.411479949951101</v>
      </c>
      <c r="G27" s="109"/>
      <c r="H27" s="109"/>
      <c r="I27" s="109"/>
      <c r="J27" s="109">
        <v>10.54</v>
      </c>
      <c r="K27" s="109">
        <v>14.0488395690918</v>
      </c>
      <c r="L27" s="109"/>
      <c r="M27" s="109"/>
      <c r="N27" s="109"/>
      <c r="O27" s="109"/>
      <c r="P27" s="109">
        <v>15.482119560241699</v>
      </c>
      <c r="Q27" s="109"/>
      <c r="R27" s="109"/>
      <c r="S27" s="109"/>
      <c r="T27" s="168"/>
    </row>
    <row r="28" spans="1:28">
      <c r="A28" s="920" t="s">
        <v>176</v>
      </c>
      <c r="B28" s="93" t="s">
        <v>298</v>
      </c>
      <c r="C28" s="109"/>
      <c r="D28" s="109"/>
      <c r="E28" s="109"/>
      <c r="F28" s="109"/>
      <c r="G28" s="109"/>
      <c r="H28" s="109"/>
      <c r="I28" s="109"/>
      <c r="J28" s="109"/>
      <c r="K28" s="109"/>
      <c r="L28" s="109"/>
      <c r="M28" s="109">
        <v>76.666671752929602</v>
      </c>
      <c r="N28" s="109"/>
      <c r="O28" s="109"/>
      <c r="P28" s="109">
        <v>54.06</v>
      </c>
      <c r="Q28" s="109"/>
      <c r="R28" s="109"/>
      <c r="S28" s="109"/>
      <c r="T28" s="168"/>
    </row>
    <row r="29" spans="1:28">
      <c r="A29" s="920"/>
      <c r="B29" s="93" t="s">
        <v>299</v>
      </c>
      <c r="C29" s="109"/>
      <c r="D29" s="109"/>
      <c r="E29" s="109"/>
      <c r="F29" s="109"/>
      <c r="G29" s="109"/>
      <c r="H29" s="109"/>
      <c r="I29" s="109"/>
      <c r="J29" s="109"/>
      <c r="K29" s="109"/>
      <c r="L29" s="109"/>
      <c r="M29" s="109">
        <v>62.0689697265625</v>
      </c>
      <c r="N29" s="109"/>
      <c r="O29" s="109"/>
      <c r="P29" s="109">
        <v>42.99</v>
      </c>
      <c r="Q29" s="109"/>
      <c r="R29" s="109"/>
      <c r="S29" s="109"/>
      <c r="T29" s="168"/>
    </row>
    <row r="30" spans="1:28">
      <c r="A30" s="920"/>
      <c r="B30" s="93" t="s">
        <v>71</v>
      </c>
      <c r="C30" s="109"/>
      <c r="D30" s="109"/>
      <c r="E30" s="109"/>
      <c r="F30" s="109"/>
      <c r="G30" s="109"/>
      <c r="H30" s="109"/>
      <c r="I30" s="109"/>
      <c r="J30" s="109"/>
      <c r="K30" s="109"/>
      <c r="L30" s="109"/>
      <c r="M30" s="109">
        <v>69.491531372070298</v>
      </c>
      <c r="N30" s="109"/>
      <c r="O30" s="109"/>
      <c r="P30" s="109">
        <v>48.43</v>
      </c>
      <c r="Q30" s="109"/>
      <c r="R30" s="109"/>
      <c r="S30" s="109"/>
      <c r="T30" s="168"/>
    </row>
    <row r="31" spans="1:28">
      <c r="A31" s="920" t="s">
        <v>177</v>
      </c>
      <c r="B31" s="93" t="s">
        <v>298</v>
      </c>
      <c r="C31" s="109"/>
      <c r="D31" s="109">
        <v>3.54155</v>
      </c>
      <c r="E31" s="109"/>
      <c r="F31" s="109"/>
      <c r="G31" s="109">
        <v>5.1942899999999996</v>
      </c>
      <c r="H31" s="109"/>
      <c r="I31" s="109"/>
      <c r="J31" s="109"/>
      <c r="K31" s="109"/>
      <c r="L31" s="109"/>
      <c r="M31" s="109"/>
      <c r="N31" s="109"/>
      <c r="O31" s="109"/>
      <c r="P31" s="109"/>
      <c r="Q31" s="109"/>
      <c r="R31" s="109"/>
      <c r="S31" s="109"/>
      <c r="T31" s="168"/>
    </row>
    <row r="32" spans="1:28">
      <c r="A32" s="920"/>
      <c r="B32" s="93" t="s">
        <v>299</v>
      </c>
      <c r="C32" s="109"/>
      <c r="D32" s="109">
        <v>5.2601000000000004</v>
      </c>
      <c r="E32" s="109"/>
      <c r="F32" s="109"/>
      <c r="G32" s="109">
        <v>8.6343300000000003</v>
      </c>
      <c r="H32" s="109"/>
      <c r="I32" s="109"/>
      <c r="J32" s="109"/>
      <c r="K32" s="109"/>
      <c r="L32" s="109"/>
      <c r="M32" s="109"/>
      <c r="N32" s="109"/>
      <c r="O32" s="109"/>
      <c r="P32" s="109"/>
      <c r="Q32" s="109"/>
      <c r="R32" s="109"/>
      <c r="S32" s="109"/>
      <c r="T32" s="168"/>
    </row>
    <row r="33" spans="1:20">
      <c r="A33" s="920"/>
      <c r="B33" s="93" t="s">
        <v>71</v>
      </c>
      <c r="C33" s="109"/>
      <c r="D33" s="109">
        <v>4.2919999999999998</v>
      </c>
      <c r="E33" s="109"/>
      <c r="F33" s="109"/>
      <c r="G33" s="109">
        <v>6.7298</v>
      </c>
      <c r="H33" s="109"/>
      <c r="I33" s="109"/>
      <c r="J33" s="109"/>
      <c r="K33" s="109"/>
      <c r="L33" s="109"/>
      <c r="M33" s="109"/>
      <c r="N33" s="109"/>
      <c r="O33" s="109"/>
      <c r="P33" s="109"/>
      <c r="Q33" s="109"/>
      <c r="R33" s="109"/>
      <c r="S33" s="109"/>
      <c r="T33" s="168"/>
    </row>
    <row r="34" spans="1:20">
      <c r="A34" s="920" t="s">
        <v>178</v>
      </c>
      <c r="B34" s="93" t="s">
        <v>298</v>
      </c>
      <c r="C34" s="109">
        <v>24.52617</v>
      </c>
      <c r="D34" s="109"/>
      <c r="E34" s="109"/>
      <c r="F34" s="109"/>
      <c r="G34" s="109"/>
      <c r="H34" s="109"/>
      <c r="I34" s="109">
        <v>38.431468963622997</v>
      </c>
      <c r="J34" s="109"/>
      <c r="K34" s="109">
        <v>32.19</v>
      </c>
      <c r="L34" s="109"/>
      <c r="M34" s="109"/>
      <c r="N34" s="109"/>
      <c r="O34" s="109"/>
      <c r="P34" s="109"/>
      <c r="Q34" s="109"/>
      <c r="R34" s="109"/>
      <c r="S34" s="109"/>
      <c r="T34" s="168"/>
    </row>
    <row r="35" spans="1:20">
      <c r="A35" s="920"/>
      <c r="B35" s="93" t="s">
        <v>299</v>
      </c>
      <c r="C35" s="109">
        <v>22.106919999999999</v>
      </c>
      <c r="D35" s="109"/>
      <c r="E35" s="109"/>
      <c r="F35" s="109"/>
      <c r="G35" s="109"/>
      <c r="H35" s="109"/>
      <c r="I35" s="109">
        <v>34.6862983703613</v>
      </c>
      <c r="J35" s="109"/>
      <c r="K35" s="109">
        <v>27.94</v>
      </c>
      <c r="L35" s="109"/>
      <c r="M35" s="109"/>
      <c r="N35" s="109"/>
      <c r="O35" s="109"/>
      <c r="P35" s="109"/>
      <c r="Q35" s="109"/>
      <c r="R35" s="109"/>
      <c r="S35" s="109"/>
      <c r="T35" s="168"/>
    </row>
    <row r="36" spans="1:20">
      <c r="A36" s="920"/>
      <c r="B36" s="93" t="s">
        <v>71</v>
      </c>
      <c r="C36" s="109">
        <v>23.397359999999999</v>
      </c>
      <c r="D36" s="109"/>
      <c r="E36" s="109"/>
      <c r="F36" s="109"/>
      <c r="G36" s="109"/>
      <c r="H36" s="109"/>
      <c r="I36" s="109">
        <v>36.613449096679602</v>
      </c>
      <c r="J36" s="109"/>
      <c r="K36" s="109">
        <v>30.06</v>
      </c>
      <c r="L36" s="109"/>
      <c r="M36" s="109"/>
      <c r="N36" s="109"/>
      <c r="O36" s="109"/>
      <c r="P36" s="109"/>
      <c r="Q36" s="109"/>
      <c r="R36" s="109"/>
      <c r="S36" s="109"/>
      <c r="T36" s="168"/>
    </row>
    <row r="37" spans="1:20">
      <c r="A37" s="920" t="s">
        <v>179</v>
      </c>
      <c r="B37" s="93" t="s">
        <v>298</v>
      </c>
      <c r="C37" s="109"/>
      <c r="D37" s="109"/>
      <c r="E37" s="109"/>
      <c r="F37" s="109"/>
      <c r="G37" s="109"/>
      <c r="H37" s="109"/>
      <c r="I37" s="109"/>
      <c r="J37" s="109"/>
      <c r="K37" s="109"/>
      <c r="L37" s="109"/>
      <c r="M37" s="109"/>
      <c r="N37" s="109"/>
      <c r="O37" s="109"/>
      <c r="P37" s="109"/>
      <c r="Q37" s="109"/>
      <c r="R37" s="109"/>
      <c r="S37" s="109"/>
      <c r="T37" s="168"/>
    </row>
    <row r="38" spans="1:20">
      <c r="A38" s="920"/>
      <c r="B38" s="93" t="s">
        <v>299</v>
      </c>
      <c r="C38" s="109"/>
      <c r="D38" s="109"/>
      <c r="E38" s="109"/>
      <c r="F38" s="109"/>
      <c r="G38" s="109"/>
      <c r="H38" s="109"/>
      <c r="I38" s="109"/>
      <c r="J38" s="109"/>
      <c r="K38" s="109"/>
      <c r="L38" s="109"/>
      <c r="M38" s="109"/>
      <c r="N38" s="109"/>
      <c r="O38" s="109"/>
      <c r="P38" s="109"/>
      <c r="Q38" s="109"/>
      <c r="R38" s="109"/>
      <c r="S38" s="109"/>
      <c r="T38" s="168"/>
    </row>
    <row r="39" spans="1:20">
      <c r="A39" s="920"/>
      <c r="B39" s="93" t="s">
        <v>71</v>
      </c>
      <c r="C39" s="109"/>
      <c r="D39" s="109"/>
      <c r="E39" s="109"/>
      <c r="F39" s="109"/>
      <c r="G39" s="109"/>
      <c r="H39" s="109"/>
      <c r="I39" s="109"/>
      <c r="J39" s="109"/>
      <c r="K39" s="109"/>
      <c r="L39" s="109"/>
      <c r="M39" s="109"/>
      <c r="N39" s="109"/>
      <c r="O39" s="109"/>
      <c r="P39" s="109"/>
      <c r="Q39" s="109"/>
      <c r="R39" s="109"/>
      <c r="S39" s="109"/>
      <c r="T39" s="168"/>
    </row>
    <row r="40" spans="1:20">
      <c r="A40" s="920" t="s">
        <v>180</v>
      </c>
      <c r="B40" s="93" t="s">
        <v>298</v>
      </c>
      <c r="C40" s="109"/>
      <c r="D40" s="109"/>
      <c r="E40" s="109"/>
      <c r="F40" s="109"/>
      <c r="G40" s="109">
        <v>52.055259704589801</v>
      </c>
      <c r="H40" s="109"/>
      <c r="I40" s="109"/>
      <c r="J40" s="109"/>
      <c r="K40" s="109"/>
      <c r="L40" s="109">
        <v>51.9155883789062</v>
      </c>
      <c r="M40" s="109"/>
      <c r="N40" s="109"/>
      <c r="O40" s="109"/>
      <c r="P40" s="109">
        <v>62.289890289306598</v>
      </c>
      <c r="Q40" s="109">
        <v>65.318176269531193</v>
      </c>
      <c r="R40" s="109">
        <v>62.118030548095703</v>
      </c>
      <c r="S40" s="109">
        <v>63.273601531982401</v>
      </c>
      <c r="T40" s="168">
        <v>68.440826416015597</v>
      </c>
    </row>
    <row r="41" spans="1:20">
      <c r="A41" s="920"/>
      <c r="B41" s="93" t="s">
        <v>299</v>
      </c>
      <c r="C41" s="109"/>
      <c r="D41" s="109"/>
      <c r="E41" s="109"/>
      <c r="F41" s="109"/>
      <c r="G41" s="109">
        <v>45.497360229492102</v>
      </c>
      <c r="H41" s="109"/>
      <c r="I41" s="109"/>
      <c r="J41" s="109"/>
      <c r="K41" s="109"/>
      <c r="L41" s="109">
        <v>44.908779144287102</v>
      </c>
      <c r="M41" s="109"/>
      <c r="N41" s="109"/>
      <c r="O41" s="109"/>
      <c r="P41" s="109">
        <v>60.637340545654297</v>
      </c>
      <c r="Q41" s="109">
        <v>61.162540435791001</v>
      </c>
      <c r="R41" s="109">
        <v>53.281421661376903</v>
      </c>
      <c r="S41" s="109">
        <v>56.017589569091797</v>
      </c>
      <c r="T41" s="168">
        <v>56.096401214599602</v>
      </c>
    </row>
    <row r="42" spans="1:20">
      <c r="A42" s="920"/>
      <c r="B42" s="93" t="s">
        <v>71</v>
      </c>
      <c r="C42" s="109"/>
      <c r="D42" s="109"/>
      <c r="E42" s="109"/>
      <c r="F42" s="109"/>
      <c r="G42" s="109">
        <v>48.791351318359297</v>
      </c>
      <c r="H42" s="109"/>
      <c r="I42" s="109"/>
      <c r="J42" s="109"/>
      <c r="K42" s="109"/>
      <c r="L42" s="109">
        <v>48.520370483398402</v>
      </c>
      <c r="M42" s="109"/>
      <c r="N42" s="109"/>
      <c r="O42" s="109"/>
      <c r="P42" s="109">
        <v>61.4563789367675</v>
      </c>
      <c r="Q42" s="109">
        <v>63.206508636474602</v>
      </c>
      <c r="R42" s="109">
        <v>57.735080718994098</v>
      </c>
      <c r="S42" s="109">
        <v>59.689098358154297</v>
      </c>
      <c r="T42" s="168">
        <v>62.214668273925703</v>
      </c>
    </row>
    <row r="43" spans="1:20" ht="15" customHeight="1">
      <c r="A43" s="920" t="s">
        <v>190</v>
      </c>
      <c r="B43" s="93" t="s">
        <v>298</v>
      </c>
      <c r="C43" s="109"/>
      <c r="D43" s="109"/>
      <c r="E43" s="109"/>
      <c r="F43" s="109">
        <v>3.0305399894714302</v>
      </c>
      <c r="G43" s="109"/>
      <c r="H43" s="109">
        <v>6.41812992095947</v>
      </c>
      <c r="I43" s="109"/>
      <c r="J43" s="109"/>
      <c r="K43" s="109">
        <v>7.0024900436401296</v>
      </c>
      <c r="L43" s="109"/>
      <c r="M43" s="109"/>
      <c r="N43" s="109">
        <v>5.0999197959899902</v>
      </c>
      <c r="O43" s="109"/>
      <c r="P43" s="109"/>
      <c r="Q43" s="109"/>
      <c r="R43" s="109">
        <v>7.6216897964477504</v>
      </c>
      <c r="S43" s="109"/>
      <c r="T43" s="168"/>
    </row>
    <row r="44" spans="1:20">
      <c r="A44" s="920"/>
      <c r="B44" s="93" t="s">
        <v>299</v>
      </c>
      <c r="C44" s="109"/>
      <c r="D44" s="109"/>
      <c r="E44" s="109"/>
      <c r="F44" s="109">
        <v>3.7946701049804599</v>
      </c>
      <c r="G44" s="109"/>
      <c r="H44" s="109">
        <v>11.3924303054809</v>
      </c>
      <c r="I44" s="109"/>
      <c r="J44" s="109"/>
      <c r="K44" s="109">
        <v>10.292639732360801</v>
      </c>
      <c r="L44" s="109"/>
      <c r="M44" s="109"/>
      <c r="N44" s="109">
        <v>9.9989204406738192</v>
      </c>
      <c r="O44" s="109"/>
      <c r="P44" s="109"/>
      <c r="Q44" s="109"/>
      <c r="R44" s="109">
        <v>10.8051700592041</v>
      </c>
      <c r="S44" s="109"/>
      <c r="T44" s="168"/>
    </row>
    <row r="45" spans="1:20">
      <c r="A45" s="920"/>
      <c r="B45" s="93" t="s">
        <v>71</v>
      </c>
      <c r="C45" s="109"/>
      <c r="D45" s="109"/>
      <c r="E45" s="109"/>
      <c r="F45" s="109">
        <v>3.35562992095947</v>
      </c>
      <c r="G45" s="109"/>
      <c r="H45" s="109">
        <v>8.6486301422119105</v>
      </c>
      <c r="I45" s="109"/>
      <c r="J45" s="109"/>
      <c r="K45" s="109">
        <v>8.4930000305175692</v>
      </c>
      <c r="L45" s="109"/>
      <c r="M45" s="109"/>
      <c r="N45" s="109">
        <v>7.27477979660034</v>
      </c>
      <c r="O45" s="109"/>
      <c r="P45" s="109"/>
      <c r="Q45" s="109"/>
      <c r="R45" s="109">
        <v>8.9365301132202095</v>
      </c>
      <c r="S45" s="109"/>
      <c r="T45" s="168"/>
    </row>
    <row r="46" spans="1:20">
      <c r="A46" s="920" t="s">
        <v>182</v>
      </c>
      <c r="B46" s="93" t="s">
        <v>298</v>
      </c>
      <c r="C46" s="109">
        <v>19.330190000000002</v>
      </c>
      <c r="D46" s="109"/>
      <c r="E46" s="109"/>
      <c r="F46" s="109">
        <v>21.2300090789794</v>
      </c>
      <c r="G46" s="109"/>
      <c r="H46" s="109"/>
      <c r="I46" s="109">
        <v>23.558580398559499</v>
      </c>
      <c r="J46" s="109"/>
      <c r="K46" s="109"/>
      <c r="L46" s="109"/>
      <c r="M46" s="109"/>
      <c r="N46" s="109">
        <v>25.4681701660156</v>
      </c>
      <c r="O46" s="109"/>
      <c r="P46" s="109"/>
      <c r="Q46" s="109"/>
      <c r="R46" s="109"/>
      <c r="S46" s="109"/>
      <c r="T46" s="168">
        <v>27.6721591949462</v>
      </c>
    </row>
    <row r="47" spans="1:20">
      <c r="A47" s="920"/>
      <c r="B47" s="93" t="s">
        <v>299</v>
      </c>
      <c r="C47" s="109">
        <v>22.860060000000001</v>
      </c>
      <c r="D47" s="109"/>
      <c r="E47" s="109"/>
      <c r="F47" s="109">
        <v>27.134120941162099</v>
      </c>
      <c r="G47" s="109"/>
      <c r="H47" s="109"/>
      <c r="I47" s="109">
        <v>34.617271423339801</v>
      </c>
      <c r="J47" s="109"/>
      <c r="K47" s="109"/>
      <c r="L47" s="109"/>
      <c r="M47" s="109"/>
      <c r="N47" s="109">
        <v>31.860570907592699</v>
      </c>
      <c r="O47" s="109"/>
      <c r="P47" s="109"/>
      <c r="Q47" s="109"/>
      <c r="R47" s="109"/>
      <c r="S47" s="109"/>
      <c r="T47" s="168">
        <v>30.8071899414062</v>
      </c>
    </row>
    <row r="48" spans="1:20">
      <c r="A48" s="920"/>
      <c r="B48" s="93" t="s">
        <v>71</v>
      </c>
      <c r="C48" s="109">
        <v>20.903580000000002</v>
      </c>
      <c r="D48" s="109"/>
      <c r="E48" s="109"/>
      <c r="F48" s="109">
        <v>23.8945293426513</v>
      </c>
      <c r="G48" s="109"/>
      <c r="H48" s="109"/>
      <c r="I48" s="109">
        <v>28.49827003479</v>
      </c>
      <c r="J48" s="109"/>
      <c r="K48" s="109"/>
      <c r="L48" s="109"/>
      <c r="M48" s="109"/>
      <c r="N48" s="109">
        <v>28.154230117797798</v>
      </c>
      <c r="O48" s="109"/>
      <c r="P48" s="109"/>
      <c r="Q48" s="109"/>
      <c r="R48" s="109"/>
      <c r="S48" s="109"/>
      <c r="T48" s="168">
        <v>29.0795593261718</v>
      </c>
    </row>
    <row r="49" spans="1:28">
      <c r="A49" s="920" t="s">
        <v>183</v>
      </c>
      <c r="B49" s="93" t="s">
        <v>298</v>
      </c>
      <c r="C49" s="109"/>
      <c r="D49" s="109"/>
      <c r="E49" s="109">
        <v>10.3</v>
      </c>
      <c r="F49" s="109">
        <v>10.1129102706909</v>
      </c>
      <c r="G49" s="109"/>
      <c r="H49" s="109">
        <v>9.2869396209716797</v>
      </c>
      <c r="I49" s="109"/>
      <c r="J49" s="109">
        <v>7.99</v>
      </c>
      <c r="K49" s="109">
        <v>11.352510452270501</v>
      </c>
      <c r="L49" s="109"/>
      <c r="M49" s="109"/>
      <c r="N49" s="109"/>
      <c r="O49" s="109">
        <v>11.720399856567299</v>
      </c>
      <c r="P49" s="109"/>
      <c r="Q49" s="109"/>
      <c r="R49" s="109"/>
      <c r="S49" s="109"/>
      <c r="T49" s="168"/>
    </row>
    <row r="50" spans="1:28">
      <c r="A50" s="920"/>
      <c r="B50" s="93" t="s">
        <v>299</v>
      </c>
      <c r="C50" s="109"/>
      <c r="D50" s="109"/>
      <c r="E50" s="109">
        <v>16.07</v>
      </c>
      <c r="F50" s="109">
        <v>14.573570251464799</v>
      </c>
      <c r="G50" s="109"/>
      <c r="H50" s="109">
        <v>12.7538795471191</v>
      </c>
      <c r="I50" s="109"/>
      <c r="J50" s="109">
        <v>11.92</v>
      </c>
      <c r="K50" s="109">
        <v>14.533229827880801</v>
      </c>
      <c r="L50" s="109"/>
      <c r="M50" s="109"/>
      <c r="N50" s="109"/>
      <c r="O50" s="109">
        <v>16.579080581665</v>
      </c>
      <c r="P50" s="109"/>
      <c r="Q50" s="109"/>
      <c r="R50" s="109"/>
      <c r="S50" s="109"/>
      <c r="T50" s="168"/>
    </row>
    <row r="51" spans="1:28" ht="15" thickBot="1">
      <c r="A51" s="921"/>
      <c r="B51" s="157" t="s">
        <v>71</v>
      </c>
      <c r="C51" s="169"/>
      <c r="D51" s="169"/>
      <c r="E51" s="169">
        <v>12.99</v>
      </c>
      <c r="F51" s="169">
        <v>12.117819786071699</v>
      </c>
      <c r="G51" s="169"/>
      <c r="H51" s="169">
        <v>10.8549900054931</v>
      </c>
      <c r="I51" s="169"/>
      <c r="J51" s="169">
        <v>9.76</v>
      </c>
      <c r="K51" s="169">
        <v>12.6939697265625</v>
      </c>
      <c r="L51" s="169"/>
      <c r="M51" s="169"/>
      <c r="N51" s="169"/>
      <c r="O51" s="169">
        <v>13.968899726867599</v>
      </c>
      <c r="P51" s="169"/>
      <c r="Q51" s="169"/>
      <c r="R51" s="169"/>
      <c r="S51" s="169"/>
      <c r="T51" s="170"/>
    </row>
    <row r="52" spans="1:28">
      <c r="A52" s="11"/>
      <c r="B52" s="11"/>
      <c r="C52" s="11"/>
      <c r="D52" s="11"/>
      <c r="E52" s="11"/>
      <c r="F52" s="11"/>
      <c r="G52" s="24"/>
      <c r="H52" s="24"/>
      <c r="I52" s="24"/>
      <c r="J52" s="24"/>
    </row>
    <row r="53" spans="1:28" ht="14.7" customHeight="1">
      <c r="B53" s="24"/>
      <c r="C53" s="28"/>
      <c r="D53" s="28"/>
      <c r="E53" s="28"/>
      <c r="F53" s="28"/>
      <c r="G53" s="28"/>
      <c r="H53" s="28"/>
      <c r="I53" s="24"/>
      <c r="J53" s="24"/>
    </row>
    <row r="54" spans="1:28">
      <c r="B54" s="24"/>
      <c r="C54" s="28"/>
      <c r="D54" s="28"/>
      <c r="E54" s="28"/>
      <c r="F54" s="28"/>
      <c r="G54" s="28"/>
      <c r="H54" s="28"/>
      <c r="I54" s="24"/>
      <c r="J54" s="24"/>
    </row>
    <row r="55" spans="1:28" ht="15" customHeight="1">
      <c r="C55" s="28"/>
      <c r="D55" s="28"/>
      <c r="E55" s="28"/>
      <c r="F55" s="28"/>
      <c r="G55" s="28"/>
      <c r="H55" s="28"/>
      <c r="I55" s="24"/>
      <c r="J55" s="213"/>
      <c r="O55" s="24"/>
      <c r="P55" s="24"/>
      <c r="Q55" s="24"/>
      <c r="R55" s="24"/>
      <c r="S55" s="24"/>
      <c r="T55" s="24"/>
      <c r="U55" s="24"/>
      <c r="V55" s="24"/>
      <c r="W55" s="24"/>
      <c r="X55" s="24"/>
      <c r="Y55" s="24"/>
      <c r="Z55" s="24"/>
      <c r="AA55" s="24"/>
      <c r="AB55" s="24"/>
    </row>
    <row r="56" spans="1:28" ht="15" customHeight="1">
      <c r="C56" s="28"/>
      <c r="D56" s="28"/>
      <c r="E56" s="28"/>
      <c r="F56" s="28"/>
      <c r="G56" s="28"/>
      <c r="H56" s="28"/>
      <c r="I56" s="24"/>
      <c r="J56" s="213"/>
      <c r="O56" s="24"/>
      <c r="P56" s="24"/>
      <c r="Q56" s="24"/>
      <c r="R56" s="24"/>
      <c r="S56" s="24"/>
      <c r="T56" s="24"/>
      <c r="U56" s="24"/>
      <c r="V56" s="24"/>
      <c r="W56" s="24"/>
      <c r="X56" s="24"/>
      <c r="Y56" s="24"/>
      <c r="Z56" s="24"/>
      <c r="AA56" s="24"/>
      <c r="AB56" s="24"/>
    </row>
    <row r="57" spans="1:28" ht="15" customHeight="1">
      <c r="C57" s="28"/>
      <c r="D57" s="28"/>
      <c r="E57" s="28"/>
      <c r="F57" s="28"/>
      <c r="G57" s="28"/>
      <c r="H57" s="28"/>
      <c r="I57" s="24"/>
      <c r="J57" s="24"/>
      <c r="O57" s="24"/>
      <c r="P57" s="24"/>
      <c r="Q57" s="24"/>
      <c r="R57" s="24"/>
      <c r="S57" s="24"/>
      <c r="T57" s="24"/>
      <c r="U57" s="24"/>
      <c r="V57" s="24"/>
      <c r="W57" s="24"/>
      <c r="X57" s="24"/>
      <c r="Y57" s="24"/>
      <c r="Z57" s="24"/>
      <c r="AA57" s="24"/>
      <c r="AB57" s="24"/>
    </row>
    <row r="58" spans="1:28" ht="15" customHeight="1">
      <c r="C58" s="28"/>
      <c r="D58" s="28"/>
      <c r="E58" s="28"/>
      <c r="F58" s="28"/>
      <c r="G58" s="28"/>
      <c r="H58" s="28"/>
      <c r="I58" s="24"/>
      <c r="J58" s="213"/>
      <c r="O58" s="24"/>
      <c r="P58" s="24"/>
      <c r="Q58" s="24"/>
      <c r="R58" s="24"/>
      <c r="S58" s="24"/>
      <c r="T58" s="24"/>
      <c r="U58" s="24"/>
      <c r="V58" s="24"/>
      <c r="W58" s="24"/>
      <c r="X58" s="24"/>
      <c r="Y58" s="24"/>
      <c r="Z58" s="24"/>
      <c r="AA58" s="24"/>
      <c r="AB58" s="24"/>
    </row>
    <row r="59" spans="1:28" ht="15" customHeight="1">
      <c r="C59" s="28"/>
      <c r="D59" s="28"/>
      <c r="E59" s="28"/>
      <c r="F59" s="28"/>
      <c r="G59" s="28"/>
      <c r="H59" s="28"/>
      <c r="I59" s="24"/>
      <c r="J59" s="213"/>
      <c r="O59" s="24"/>
      <c r="P59" s="24"/>
      <c r="Q59" s="24"/>
      <c r="R59" s="24"/>
      <c r="S59" s="24"/>
      <c r="T59" s="24"/>
      <c r="U59" s="24"/>
      <c r="V59" s="24"/>
      <c r="W59" s="24"/>
      <c r="X59" s="24"/>
      <c r="Y59" s="24"/>
      <c r="Z59" s="24"/>
      <c r="AA59" s="24"/>
      <c r="AB59" s="24"/>
    </row>
    <row r="60" spans="1:28" ht="15" customHeight="1">
      <c r="B60" s="11"/>
      <c r="C60" s="24"/>
      <c r="D60" s="24"/>
      <c r="E60" s="24"/>
      <c r="F60" s="24"/>
      <c r="G60" s="24"/>
      <c r="H60" s="24"/>
      <c r="I60" s="24"/>
      <c r="J60" s="24"/>
      <c r="O60" s="24"/>
      <c r="P60" s="24"/>
      <c r="Q60" s="24"/>
      <c r="R60" s="24"/>
      <c r="S60" s="24"/>
      <c r="T60" s="24"/>
      <c r="U60" s="24"/>
      <c r="V60" s="24"/>
      <c r="W60" s="24"/>
      <c r="X60" s="24"/>
      <c r="Y60" s="24"/>
      <c r="Z60" s="24"/>
      <c r="AA60" s="24"/>
      <c r="AB60" s="24"/>
    </row>
    <row r="61" spans="1:28" ht="14.7" customHeight="1">
      <c r="B61" s="24"/>
      <c r="C61" s="28"/>
      <c r="D61" s="28"/>
      <c r="E61" s="28"/>
      <c r="F61" s="28"/>
      <c r="G61" s="28"/>
      <c r="H61" s="28"/>
      <c r="I61" s="24"/>
      <c r="J61" s="24"/>
    </row>
    <row r="62" spans="1:28" ht="14.7" customHeight="1">
      <c r="B62" s="24"/>
      <c r="C62" s="28"/>
      <c r="D62" s="28"/>
      <c r="E62" s="28"/>
      <c r="F62" s="28"/>
      <c r="G62" s="28"/>
      <c r="H62" s="28"/>
      <c r="I62" s="24"/>
      <c r="J62" s="24"/>
    </row>
    <row r="63" spans="1:28">
      <c r="B63" s="24"/>
      <c r="C63" s="28"/>
      <c r="D63" s="28"/>
      <c r="E63" s="28"/>
      <c r="F63" s="28"/>
      <c r="G63" s="28"/>
      <c r="H63" s="28"/>
      <c r="I63" s="24"/>
      <c r="J63" s="24"/>
    </row>
    <row r="64" spans="1:28">
      <c r="B64" s="24"/>
      <c r="C64" s="28"/>
      <c r="D64" s="28"/>
      <c r="E64" s="28"/>
      <c r="F64" s="28"/>
      <c r="G64" s="28"/>
      <c r="H64" s="28"/>
      <c r="I64" s="24"/>
      <c r="J64" s="24"/>
      <c r="K64" s="24"/>
      <c r="L64" s="24"/>
      <c r="M64" s="24"/>
      <c r="N64" s="24"/>
    </row>
    <row r="65" spans="1:14">
      <c r="A65" s="28"/>
      <c r="B65" s="24"/>
      <c r="C65" s="28"/>
      <c r="D65" s="28"/>
      <c r="E65" s="28"/>
      <c r="F65" s="28"/>
      <c r="G65" s="28"/>
      <c r="H65" s="28"/>
      <c r="I65" s="24"/>
      <c r="J65" s="24"/>
      <c r="K65" s="24"/>
      <c r="L65" s="24"/>
      <c r="M65" s="24"/>
      <c r="N65" s="24"/>
    </row>
    <row r="66" spans="1:14">
      <c r="A66" s="24"/>
      <c r="B66" s="24"/>
      <c r="C66" s="24"/>
      <c r="D66" s="24"/>
      <c r="E66" s="24"/>
      <c r="F66" s="24"/>
      <c r="G66" s="24"/>
      <c r="H66" s="24"/>
      <c r="I66" s="24"/>
      <c r="J66" s="24"/>
      <c r="K66" s="24"/>
      <c r="L66" s="24"/>
      <c r="M66" s="24"/>
      <c r="N66" s="24"/>
    </row>
    <row r="67" spans="1:14">
      <c r="K67" s="24"/>
      <c r="L67" s="24"/>
      <c r="M67" s="24"/>
      <c r="N67" s="24"/>
    </row>
  </sheetData>
  <mergeCells count="18">
    <mergeCell ref="A37:A39"/>
    <mergeCell ref="A40:A42"/>
    <mergeCell ref="A43:A45"/>
    <mergeCell ref="A46:A48"/>
    <mergeCell ref="A49:A51"/>
    <mergeCell ref="A34:A36"/>
    <mergeCell ref="A4:A6"/>
    <mergeCell ref="A7:A9"/>
    <mergeCell ref="V8:Z12"/>
    <mergeCell ref="A10:A12"/>
    <mergeCell ref="A13:A15"/>
    <mergeCell ref="A16:A18"/>
    <mergeCell ref="A19:A21"/>
    <mergeCell ref="A22:A24"/>
    <mergeCell ref="A25:A27"/>
    <mergeCell ref="A28:A30"/>
    <mergeCell ref="A31:A33"/>
    <mergeCell ref="V14:Z16"/>
  </mergeCells>
  <hyperlinks>
    <hyperlink ref="Z3" location="'TC1'!A1" display="Back to Content Page" xr:uid="{487B6C68-A347-426A-B12B-2963AA7D2B3B}"/>
  </hyperlinks>
  <pageMargins left="0.7" right="0.7" top="0.75" bottom="0.75" header="0.3" footer="0.3"/>
  <pageSetup scale="66"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S44"/>
  <sheetViews>
    <sheetView zoomScale="85" zoomScaleNormal="85" workbookViewId="0"/>
  </sheetViews>
  <sheetFormatPr defaultColWidth="9.21875" defaultRowHeight="14.4"/>
  <sheetData>
    <row r="1" spans="2:19" s="24" customFormat="1" ht="20.399999999999999">
      <c r="B1" s="395" t="s">
        <v>101</v>
      </c>
      <c r="J1" s="24" t="s">
        <v>76</v>
      </c>
      <c r="S1" s="85"/>
    </row>
    <row r="2" spans="2:19" s="24" customFormat="1" ht="13.8">
      <c r="B2" s="16"/>
      <c r="S2" s="15"/>
    </row>
    <row r="3" spans="2:19" s="24" customFormat="1" ht="13.8">
      <c r="B3" s="45" t="s">
        <v>102</v>
      </c>
      <c r="S3" s="15"/>
    </row>
    <row r="4" spans="2:19" s="24" customFormat="1" ht="13.8">
      <c r="B4" s="45"/>
      <c r="S4" s="15"/>
    </row>
    <row r="5" spans="2:19" s="15" customFormat="1" ht="13.8">
      <c r="B5" s="65" t="s">
        <v>103</v>
      </c>
      <c r="S5" s="71"/>
    </row>
    <row r="6" spans="2:19" s="15" customFormat="1" ht="13.8">
      <c r="B6" s="65" t="s">
        <v>104</v>
      </c>
      <c r="S6" s="71"/>
    </row>
    <row r="7" spans="2:19" s="15" customFormat="1" ht="13.8">
      <c r="B7" s="65" t="s">
        <v>105</v>
      </c>
      <c r="S7" s="71"/>
    </row>
    <row r="8" spans="2:19" s="15" customFormat="1" ht="13.8">
      <c r="B8" s="65" t="s">
        <v>106</v>
      </c>
      <c r="S8" s="71"/>
    </row>
    <row r="9" spans="2:19" s="15" customFormat="1" ht="13.8">
      <c r="B9" s="65" t="s">
        <v>107</v>
      </c>
      <c r="S9" s="71"/>
    </row>
    <row r="10" spans="2:19" s="15" customFormat="1" ht="13.8">
      <c r="B10" s="65" t="s">
        <v>108</v>
      </c>
      <c r="S10" s="71"/>
    </row>
    <row r="11" spans="2:19" s="15" customFormat="1" ht="13.8">
      <c r="B11" s="65" t="s">
        <v>109</v>
      </c>
      <c r="S11" s="71"/>
    </row>
    <row r="12" spans="2:19" s="15" customFormat="1" ht="13.8">
      <c r="B12" s="65" t="s">
        <v>110</v>
      </c>
      <c r="S12" s="71"/>
    </row>
    <row r="13" spans="2:19" s="15" customFormat="1" ht="13.8">
      <c r="B13" s="65" t="s">
        <v>111</v>
      </c>
      <c r="S13" s="71"/>
    </row>
    <row r="14" spans="2:19" s="15" customFormat="1" ht="13.8">
      <c r="B14" s="65" t="s">
        <v>112</v>
      </c>
      <c r="S14" s="71"/>
    </row>
    <row r="15" spans="2:19" s="15" customFormat="1" ht="13.8">
      <c r="B15" s="65"/>
    </row>
    <row r="16" spans="2:19" s="24" customFormat="1" ht="13.8">
      <c r="B16" s="497"/>
    </row>
    <row r="17" spans="2:19" s="24" customFormat="1" ht="13.8">
      <c r="B17" s="45" t="s">
        <v>113</v>
      </c>
      <c r="S17" s="153"/>
    </row>
    <row r="18" spans="2:19" s="24" customFormat="1" ht="13.8">
      <c r="B18" s="45"/>
      <c r="S18" s="71"/>
    </row>
    <row r="19" spans="2:19">
      <c r="B19" s="65" t="s">
        <v>114</v>
      </c>
      <c r="S19" s="71"/>
    </row>
    <row r="20" spans="2:19">
      <c r="B20" s="65" t="s">
        <v>115</v>
      </c>
      <c r="S20" s="71"/>
    </row>
    <row r="21" spans="2:19">
      <c r="B21" s="86" t="s">
        <v>116</v>
      </c>
      <c r="C21" s="498"/>
      <c r="S21" s="71"/>
    </row>
    <row r="22" spans="2:19">
      <c r="B22" s="86" t="s">
        <v>117</v>
      </c>
      <c r="C22" s="498"/>
      <c r="S22" s="71"/>
    </row>
    <row r="23" spans="2:19">
      <c r="B23" s="86" t="s">
        <v>118</v>
      </c>
      <c r="C23" s="498"/>
      <c r="S23" s="71"/>
    </row>
    <row r="24" spans="2:19">
      <c r="B24" s="86" t="s">
        <v>119</v>
      </c>
      <c r="C24" s="498"/>
      <c r="S24" s="71"/>
    </row>
    <row r="25" spans="2:19">
      <c r="B25" s="86" t="s">
        <v>120</v>
      </c>
      <c r="C25" s="498"/>
      <c r="S25" s="71"/>
    </row>
    <row r="26" spans="2:19">
      <c r="B26" s="86" t="s">
        <v>121</v>
      </c>
      <c r="C26" s="498"/>
      <c r="S26" s="71"/>
    </row>
    <row r="27" spans="2:19">
      <c r="B27" s="86" t="s">
        <v>122</v>
      </c>
      <c r="C27" s="498"/>
      <c r="S27" s="71"/>
    </row>
    <row r="28" spans="2:19">
      <c r="B28" s="86" t="s">
        <v>123</v>
      </c>
      <c r="C28" s="498"/>
      <c r="S28" s="71"/>
    </row>
    <row r="29" spans="2:19">
      <c r="B29" s="86" t="s">
        <v>124</v>
      </c>
      <c r="C29" s="498"/>
      <c r="S29" s="71"/>
    </row>
    <row r="30" spans="2:19" s="24" customFormat="1" ht="13.8">
      <c r="B30" s="86" t="s">
        <v>125</v>
      </c>
      <c r="S30" s="71"/>
    </row>
    <row r="31" spans="2:19" s="24" customFormat="1" ht="13.8">
      <c r="B31" s="86" t="s">
        <v>126</v>
      </c>
      <c r="S31" s="71"/>
    </row>
    <row r="32" spans="2:19" s="24" customFormat="1" ht="13.8">
      <c r="B32" s="86" t="s">
        <v>127</v>
      </c>
      <c r="S32" s="71"/>
    </row>
    <row r="33" spans="2:19" s="24" customFormat="1" ht="13.8">
      <c r="B33" s="86" t="s">
        <v>128</v>
      </c>
    </row>
    <row r="34" spans="2:19" s="24" customFormat="1" ht="13.8">
      <c r="B34" s="86" t="s">
        <v>129</v>
      </c>
    </row>
    <row r="35" spans="2:19" s="24" customFormat="1" ht="13.8">
      <c r="B35" s="86" t="s">
        <v>130</v>
      </c>
    </row>
    <row r="36" spans="2:19" s="24" customFormat="1" ht="13.8">
      <c r="B36" s="86" t="s">
        <v>131</v>
      </c>
    </row>
    <row r="37" spans="2:19" s="24" customFormat="1" ht="13.8">
      <c r="B37" s="86" t="s">
        <v>132</v>
      </c>
    </row>
    <row r="38" spans="2:19" s="24" customFormat="1" ht="13.8">
      <c r="B38" s="86" t="s">
        <v>133</v>
      </c>
    </row>
    <row r="39" spans="2:19" s="24" customFormat="1" ht="13.8">
      <c r="B39" s="86" t="s">
        <v>134</v>
      </c>
    </row>
    <row r="40" spans="2:19" s="24" customFormat="1" ht="13.8">
      <c r="B40" s="86" t="s">
        <v>135</v>
      </c>
    </row>
    <row r="41" spans="2:19" s="24" customFormat="1" ht="13.8">
      <c r="B41" s="86" t="s">
        <v>136</v>
      </c>
    </row>
    <row r="42" spans="2:19" s="15" customFormat="1" ht="17.25" customHeight="1">
      <c r="B42" s="65" t="s">
        <v>137</v>
      </c>
      <c r="S42" s="24"/>
    </row>
    <row r="43" spans="2:19" s="24" customFormat="1" ht="13.8">
      <c r="B43" s="65"/>
    </row>
    <row r="44" spans="2:19">
      <c r="B44" s="24"/>
    </row>
  </sheetData>
  <hyperlinks>
    <hyperlink ref="B19" location="'2.2.1'!A1" display=" 2.2.1 Infant Mortality Rate  in SADC By Year and Sex, Per Thousand Live Births, 1980 - 2012, Selected Years" xr:uid="{00000000-0004-0000-0500-000000000000}"/>
    <hyperlink ref="B20" location="'2.2.2'!A1" display=" 2.2.2 Under-Five Mortality Rate in SADC  By Year and Sex, Per Thousand Live Births, 1980 - Selected Years" xr:uid="{00000000-0004-0000-0500-000001000000}"/>
    <hyperlink ref="B42" location="'2.2.24'!A1" display="2.2.24 Demand for family planning satisfied by modern methods (% of married women with demand for family planning) in SADC, 1980 - 2018, Selected years" xr:uid="{00000000-0004-0000-0500-000002000000}"/>
    <hyperlink ref="B41" location="'2.2.23'!A1" display="2.2.23 Contraceptive prevalence, any method (% of women age 15-49 years old ) in SADC, 2010 - 2024, Selected years" xr:uid="{00000000-0004-0000-0500-000003000000}"/>
    <hyperlink ref="B40" location="'2.2.22'!A1" display="2.2.22 Mortality attributed to cardiovascular disease, cancer, diabetes or chronic respiratory disease between exact ages 30 and 70 (%) in SADC, 2000 - 2024, Selected years" xr:uid="{00000000-0004-0000-0500-000004000000}"/>
    <hyperlink ref="B39" location="'2.2.21'!A1" display="2.2.21 Incidence of malaria (per 1000 population at risk) in SADC, 2000 - 2024, Selected years" xr:uid="{00000000-0004-0000-0500-000005000000}"/>
    <hyperlink ref="B38" location="'2.2.20'!A1" display="2.2.20 Percentage of people living with HIV receiving antiretroviral (%) in SADC, 2010 - 2024, Selected years" xr:uid="{00000000-0004-0000-0500-000006000000}"/>
    <hyperlink ref="B37" location="'2.2.19'!A1" display="2.2.19 Prevalence Rate of HIV in SADC By Sex, (% of Population Age 15-24 Years), 2000 - 2018" xr:uid="{00000000-0004-0000-0500-000007000000}"/>
    <hyperlink ref="B36" location="'2.2.18'!A1" display="2.2.18 Adults (age 15+) newly infected with HIV in SADC, 2010 - 2024, Selected years" xr:uid="{00000000-0004-0000-0500-000008000000}"/>
    <hyperlink ref="B35" location="'2.2.17'!A1" display="2.2.17 Adults (age 15+) living with HIV in SADC, 2010 - 2024, Selected years" xr:uid="{00000000-0004-0000-0500-000009000000}"/>
    <hyperlink ref="B34" location="'2.2.16'!A1" display="2.2.16 Prevalence Rate of HIV in SADC by Sex, (% of Population Age 15-49 Years), 2010 - 2024" xr:uid="{00000000-0004-0000-0500-00000A000000}"/>
    <hyperlink ref="B33" location="'2.2.15'!A1" display="2.2.15  AIDS Deaths in SADC, Number, 1990 - 2018" xr:uid="{00000000-0004-0000-0500-00000B000000}"/>
    <hyperlink ref="B32" location="'2.2.14'!A1" display="2.2.14 Incidence of Tuberculosis in SADC,  (Per Hundred Thousand Persons), 2008 - 2024 " xr:uid="{00000000-0004-0000-0500-00000C000000}"/>
    <hyperlink ref="B31" location="'2.2.13'!A1" display="2.2.13 Prevalence of Tuberculosis in SADC,  Per Hundred Thousand  Persons, 1990 - 2018" xr:uid="{00000000-0004-0000-0500-00000D000000}"/>
    <hyperlink ref="B30" location="'2.2.12'!A1" display="2.2.12   Percentage of  Children in SADC Immunized for Pol3, (% of One-Year-Old Children), 1990 - 2018" xr:uid="{00000000-0004-0000-0500-00000E000000}"/>
    <hyperlink ref="B29" location="'2.2.11'!A1" display=" 2.2.11   Percentage of Children in SADC Immunized for Measles, (% of Children Ages 12-23 Months), 1990 - 2018" xr:uid="{00000000-0004-0000-0500-00000F000000}"/>
    <hyperlink ref="B28" location="'2.2.10'!A1" display="2.2.10 Percentage of Children in SADC Immunized for HepB3, (% of One-Year-Old Children), 1995 - 2018" xr:uid="{00000000-0004-0000-0500-000010000000}"/>
    <hyperlink ref="B27" location="'2.2.9'!A1" display="2.2.9  Percentage of Children in SADC Immunized for DPT, (% of Children Ages 12-23 Months), 1990 - 2018" xr:uid="{00000000-0004-0000-0500-000011000000}"/>
    <hyperlink ref="B26" location="'2.2.8'!A1" display="2.2.8  Percentage of Children in SADC Immunized for BCG, (% of One-Year-Old Children), 1990 - 2018" xr:uid="{00000000-0004-0000-0500-000012000000}"/>
    <hyperlink ref="B25" location="'2.2.7'!A1" display="2.2.7 Antenatal care coverage, at least one visit (%), 1980 - 2018, Selected years" xr:uid="{00000000-0004-0000-0500-000013000000}"/>
    <hyperlink ref="B24" location="'2.2.6'!A1" display="2.2.6 Proportion of births attended by skilled health personnel (% of Total) in SADC, 1980 - 2018, Selected years" xr:uid="{00000000-0004-0000-0500-000014000000}"/>
    <hyperlink ref="B23" location="'2.2.5 '!A1" display="2.2.5   Maternal Mortality Ratio in SADC By Year, Per Hundred Thousand Live Births, 2010 - 2024, Selected Years" xr:uid="{00000000-0004-0000-0500-000015000000}"/>
    <hyperlink ref="B22" location="'2.2.4'!A1" display="2.2.4 Neonatal mortality rates (per 1000 live births), 1980 - 2018, Selected years" xr:uid="{00000000-0004-0000-0500-000016000000}"/>
    <hyperlink ref="B21" location="'2.2.3'!A1" display="2.2.3 Malnutrition prevalence, weight for age (% of children under 5), 1980 - 2018, Selected years" xr:uid="{00000000-0004-0000-0500-000017000000}"/>
    <hyperlink ref="B13" location="'2.1.14'!A1" display="2.1.14  Graduates in Tertiary Education  in SADC by Broad Field of Education  and By Sex, Number, 1999 - 2018" xr:uid="{00000000-0004-0000-0500-000018000000}"/>
    <hyperlink ref="B12" location="'2.1.13'!A1" display="2.1.13  Higher Education Enrolment in SADC by Key Fields of Study and By Sex (Full-time equivalents), Number, 2006 - 2018" xr:uid="{00000000-0004-0000-0500-000019000000}"/>
    <hyperlink ref="B10" location="'2.1.12'!A1" display="2.1.12   Pupil-Teacher Ratio in Primary and Secondary School in SADC, Number of Pupils Per Teacher, 2000  - 2018, Selected Years" xr:uid="{00000000-0004-0000-0500-00001A000000}"/>
    <hyperlink ref="B9" location="'2.1.11'!A1" display="2.1.11    Ratio of Girls/Females to Boys/Males in Primary, Secondary and Tertiary School  in SADC, 2000 - 2018" xr:uid="{00000000-0004-0000-0500-00001B000000}"/>
    <hyperlink ref="B8" location="'2.1.10'!A1" display="2.1.10  Number of out of school children at Primary school age By Sex, 2007 - 2018" xr:uid="{00000000-0004-0000-0500-00001C000000}"/>
    <hyperlink ref="B7" location="'2.1.9'!A1" display="2.1.9  Completion rate- Upper Secondary education By Sex, (%), 2007 - 2018" xr:uid="{00000000-0004-0000-0500-00001D000000}"/>
    <hyperlink ref="B6" location="'2.1.8'!A1" display="2.1.8  Completion rate- Lower Secondary education By Sex, (%), 2007 - 2018" xr:uid="{00000000-0004-0000-0500-00001E000000}"/>
    <hyperlink ref="B5" location="'2.1.7'!A1" display="2.1.7  Completion rate- Primary education By Sex, (%), 2007 - 2018" xr:uid="{00000000-0004-0000-0500-00001F000000}"/>
    <hyperlink ref="B11" location="'2.2.12B'!A1" display="2.1.12b Pupil-trained Teacher Ratio in Primary and Secondary School in SADC, Number of Pupils Per Teacher, 2000  - 2019, (Headcount)" xr:uid="{00000000-0004-0000-0500-000020000000}"/>
    <hyperlink ref="B14" location="'2.1.15'!A1" display="2.1.15   Distribution of Tertiary education in SADC by field of study and share of Science, Technology, Engineering and Mathematics (%) , 2000 - 2024, Selected years" xr:uid="{31B858ED-6BE9-436E-8647-8D0330953926}"/>
  </hyperlinks>
  <pageMargins left="0.7" right="0.7" top="0.75" bottom="0.75" header="0.3" footer="0.3"/>
  <pageSetup scale="6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Y67"/>
  <sheetViews>
    <sheetView zoomScale="90" zoomScaleNormal="90" workbookViewId="0">
      <pane xSplit="2" ySplit="3" topLeftCell="K4" activePane="bottomRight" state="frozen"/>
      <selection pane="topRight" activeCell="C1" sqref="C1"/>
      <selection pane="bottomLeft" activeCell="A4" sqref="A4"/>
      <selection pane="bottomRight" activeCell="V3" sqref="V3"/>
    </sheetView>
  </sheetViews>
  <sheetFormatPr defaultColWidth="9.21875" defaultRowHeight="14.4"/>
  <cols>
    <col min="1" max="1" width="33.77734375" customWidth="1"/>
    <col min="2" max="2" width="9" customWidth="1"/>
    <col min="3" max="17" width="9.44140625" customWidth="1"/>
  </cols>
  <sheetData>
    <row r="1" spans="1:25">
      <c r="A1" s="29" t="s">
        <v>362</v>
      </c>
      <c r="B1" s="24"/>
      <c r="C1" s="24"/>
      <c r="D1" s="24"/>
      <c r="E1" s="24"/>
      <c r="F1" s="24"/>
      <c r="G1" s="24"/>
      <c r="H1" s="24"/>
      <c r="I1" s="24"/>
      <c r="J1" s="24"/>
    </row>
    <row r="2" spans="1:25" ht="15" thickBot="1">
      <c r="A2" s="24"/>
      <c r="B2" s="24"/>
      <c r="C2" s="24"/>
      <c r="D2" s="24"/>
      <c r="E2" s="24"/>
      <c r="F2" s="24"/>
      <c r="G2" s="24"/>
      <c r="H2" s="24"/>
      <c r="I2" s="24"/>
      <c r="J2" s="24"/>
    </row>
    <row r="3" spans="1:25" ht="15" thickBot="1">
      <c r="A3" s="482" t="s">
        <v>187</v>
      </c>
      <c r="B3" s="483" t="s">
        <v>297</v>
      </c>
      <c r="C3" s="478">
        <v>2010</v>
      </c>
      <c r="D3" s="479">
        <v>2011</v>
      </c>
      <c r="E3" s="479">
        <v>2012</v>
      </c>
      <c r="F3" s="479">
        <v>2013</v>
      </c>
      <c r="G3" s="479">
        <v>2014</v>
      </c>
      <c r="H3" s="479">
        <v>2015</v>
      </c>
      <c r="I3" s="480">
        <v>2016</v>
      </c>
      <c r="J3" s="480">
        <v>2017</v>
      </c>
      <c r="K3" s="480">
        <v>2018</v>
      </c>
      <c r="L3" s="480">
        <v>2019</v>
      </c>
      <c r="M3" s="480">
        <v>2020</v>
      </c>
      <c r="N3" s="480">
        <v>2021</v>
      </c>
      <c r="O3" s="480">
        <v>2022</v>
      </c>
      <c r="P3" s="480">
        <v>2023</v>
      </c>
      <c r="Q3" s="481">
        <v>2024</v>
      </c>
      <c r="V3" s="856" t="s">
        <v>166</v>
      </c>
    </row>
    <row r="4" spans="1:25">
      <c r="A4" s="932" t="s">
        <v>167</v>
      </c>
      <c r="B4" s="767" t="s">
        <v>298</v>
      </c>
      <c r="C4" s="770">
        <v>358655</v>
      </c>
      <c r="D4" s="771">
        <v>444338</v>
      </c>
      <c r="E4" s="771"/>
      <c r="F4" s="771"/>
      <c r="G4" s="771"/>
      <c r="H4" s="771"/>
      <c r="I4" s="771"/>
      <c r="J4" s="771"/>
      <c r="K4" s="771"/>
      <c r="L4" s="771"/>
      <c r="M4" s="771"/>
      <c r="N4" s="771"/>
      <c r="O4" s="771"/>
      <c r="P4" s="771">
        <v>1142017</v>
      </c>
      <c r="Q4" s="772"/>
      <c r="Y4" s="48"/>
    </row>
    <row r="5" spans="1:25">
      <c r="A5" s="930"/>
      <c r="B5" s="768" t="s">
        <v>299</v>
      </c>
      <c r="C5" s="528">
        <v>85083</v>
      </c>
      <c r="D5" s="116">
        <v>39402</v>
      </c>
      <c r="E5" s="116"/>
      <c r="F5" s="116"/>
      <c r="G5" s="116"/>
      <c r="H5" s="116"/>
      <c r="I5" s="116"/>
      <c r="J5" s="116"/>
      <c r="K5" s="116"/>
      <c r="L5" s="116"/>
      <c r="M5" s="116"/>
      <c r="N5" s="116"/>
      <c r="O5" s="116"/>
      <c r="P5" s="116">
        <v>1139895</v>
      </c>
      <c r="Q5" s="386"/>
      <c r="R5" s="72"/>
    </row>
    <row r="6" spans="1:25">
      <c r="A6" s="930"/>
      <c r="B6" s="768" t="s">
        <v>71</v>
      </c>
      <c r="C6" s="528">
        <v>443738</v>
      </c>
      <c r="D6" s="116">
        <v>483740</v>
      </c>
      <c r="E6" s="116"/>
      <c r="F6" s="116"/>
      <c r="G6" s="116"/>
      <c r="H6" s="116"/>
      <c r="I6" s="116"/>
      <c r="J6" s="116"/>
      <c r="K6" s="116"/>
      <c r="L6" s="116"/>
      <c r="M6" s="116"/>
      <c r="N6" s="116"/>
      <c r="O6" s="116"/>
      <c r="P6" s="116">
        <v>2281912</v>
      </c>
      <c r="Q6" s="386"/>
      <c r="S6" s="143" t="s">
        <v>192</v>
      </c>
    </row>
    <row r="7" spans="1:25">
      <c r="A7" s="930" t="s">
        <v>168</v>
      </c>
      <c r="B7" s="768" t="s">
        <v>298</v>
      </c>
      <c r="C7" s="528"/>
      <c r="D7" s="116"/>
      <c r="E7" s="116">
        <v>15889</v>
      </c>
      <c r="F7" s="116">
        <v>16398</v>
      </c>
      <c r="G7" s="116">
        <v>16996</v>
      </c>
      <c r="H7" s="116"/>
      <c r="I7" s="116"/>
      <c r="J7" s="116"/>
      <c r="K7" s="116"/>
      <c r="L7" s="116"/>
      <c r="M7" s="116"/>
      <c r="N7" s="116">
        <v>33483</v>
      </c>
      <c r="O7" s="116"/>
      <c r="P7" s="116"/>
      <c r="Q7" s="386"/>
      <c r="S7" s="137"/>
    </row>
    <row r="8" spans="1:25" ht="15" customHeight="1">
      <c r="A8" s="930"/>
      <c r="B8" s="768" t="s">
        <v>299</v>
      </c>
      <c r="C8" s="528"/>
      <c r="D8" s="116"/>
      <c r="E8" s="116">
        <v>19429</v>
      </c>
      <c r="F8" s="116">
        <v>19247</v>
      </c>
      <c r="G8" s="116">
        <v>19288</v>
      </c>
      <c r="H8" s="116"/>
      <c r="I8" s="116"/>
      <c r="J8" s="116"/>
      <c r="K8" s="116"/>
      <c r="L8" s="116"/>
      <c r="M8" s="116"/>
      <c r="N8" s="116">
        <v>37962</v>
      </c>
      <c r="O8" s="116"/>
      <c r="P8" s="116"/>
      <c r="Q8" s="386"/>
      <c r="S8" s="874" t="s">
        <v>363</v>
      </c>
      <c r="T8" s="874"/>
      <c r="U8" s="874"/>
      <c r="V8" s="874"/>
      <c r="W8" s="874"/>
    </row>
    <row r="9" spans="1:25">
      <c r="A9" s="930"/>
      <c r="B9" s="768" t="s">
        <v>71</v>
      </c>
      <c r="C9" s="528"/>
      <c r="D9" s="116"/>
      <c r="E9" s="116">
        <v>35318</v>
      </c>
      <c r="F9" s="116">
        <v>35645</v>
      </c>
      <c r="G9" s="116">
        <v>36284</v>
      </c>
      <c r="H9" s="116"/>
      <c r="I9" s="116"/>
      <c r="J9" s="116"/>
      <c r="K9" s="116"/>
      <c r="L9" s="116"/>
      <c r="M9" s="116"/>
      <c r="N9" s="116">
        <v>71445</v>
      </c>
      <c r="O9" s="116"/>
      <c r="P9" s="116"/>
      <c r="Q9" s="386"/>
      <c r="S9" s="874"/>
      <c r="T9" s="874"/>
      <c r="U9" s="874"/>
      <c r="V9" s="874"/>
      <c r="W9" s="874"/>
    </row>
    <row r="10" spans="1:25">
      <c r="A10" s="930" t="s">
        <v>188</v>
      </c>
      <c r="B10" s="768" t="s">
        <v>298</v>
      </c>
      <c r="C10" s="528"/>
      <c r="D10" s="116"/>
      <c r="E10" s="116"/>
      <c r="F10" s="116">
        <v>7970</v>
      </c>
      <c r="G10" s="116">
        <v>8261</v>
      </c>
      <c r="H10" s="116"/>
      <c r="I10" s="116"/>
      <c r="J10" s="116">
        <v>9185</v>
      </c>
      <c r="K10" s="116">
        <v>7458</v>
      </c>
      <c r="L10" s="116"/>
      <c r="M10" s="116"/>
      <c r="N10" s="116">
        <v>15690</v>
      </c>
      <c r="O10" s="116">
        <v>13099</v>
      </c>
      <c r="P10" s="116"/>
      <c r="Q10" s="386">
        <v>10666</v>
      </c>
      <c r="S10" s="874"/>
      <c r="T10" s="874"/>
      <c r="U10" s="874"/>
      <c r="V10" s="874"/>
      <c r="W10" s="874"/>
    </row>
    <row r="11" spans="1:25">
      <c r="A11" s="930"/>
      <c r="B11" s="768" t="s">
        <v>299</v>
      </c>
      <c r="C11" s="528"/>
      <c r="D11" s="116"/>
      <c r="E11" s="116"/>
      <c r="F11" s="116">
        <v>5593</v>
      </c>
      <c r="G11" s="116">
        <v>7084</v>
      </c>
      <c r="H11" s="116"/>
      <c r="I11" s="116"/>
      <c r="J11" s="116">
        <v>8750</v>
      </c>
      <c r="K11" s="116">
        <v>7333</v>
      </c>
      <c r="L11" s="116"/>
      <c r="M11" s="116"/>
      <c r="N11" s="116">
        <v>15216</v>
      </c>
      <c r="O11" s="116">
        <v>10723</v>
      </c>
      <c r="P11" s="116"/>
      <c r="Q11" s="386">
        <v>11077</v>
      </c>
      <c r="S11" s="138"/>
      <c r="T11" s="138"/>
      <c r="U11" s="138"/>
      <c r="V11" s="138"/>
      <c r="W11" s="138"/>
    </row>
    <row r="12" spans="1:25">
      <c r="A12" s="930"/>
      <c r="B12" s="768" t="s">
        <v>71</v>
      </c>
      <c r="C12" s="528"/>
      <c r="D12" s="116"/>
      <c r="E12" s="116"/>
      <c r="F12" s="116">
        <v>13563</v>
      </c>
      <c r="G12" s="116">
        <v>15345</v>
      </c>
      <c r="H12" s="116"/>
      <c r="I12" s="116"/>
      <c r="J12" s="116">
        <v>17935</v>
      </c>
      <c r="K12" s="116">
        <v>14791</v>
      </c>
      <c r="L12" s="116"/>
      <c r="M12" s="116"/>
      <c r="N12" s="116">
        <v>30906</v>
      </c>
      <c r="O12" s="116">
        <v>23822</v>
      </c>
      <c r="P12" s="116"/>
      <c r="Q12" s="386">
        <v>21743</v>
      </c>
      <c r="S12" s="138"/>
      <c r="T12" s="138"/>
      <c r="U12" s="138"/>
      <c r="V12" s="138"/>
      <c r="W12" s="138"/>
    </row>
    <row r="13" spans="1:25" ht="15" customHeight="1">
      <c r="A13" s="930" t="s">
        <v>189</v>
      </c>
      <c r="B13" s="768" t="s">
        <v>298</v>
      </c>
      <c r="C13" s="528"/>
      <c r="D13" s="116"/>
      <c r="E13" s="116"/>
      <c r="F13" s="116"/>
      <c r="G13" s="116"/>
      <c r="H13" s="116"/>
      <c r="I13" s="116"/>
      <c r="J13" s="116"/>
      <c r="K13" s="116"/>
      <c r="L13" s="116"/>
      <c r="M13" s="116"/>
      <c r="N13" s="116"/>
      <c r="O13" s="116"/>
      <c r="P13" s="116"/>
      <c r="Q13" s="386"/>
      <c r="S13" s="138"/>
      <c r="T13" s="138"/>
      <c r="U13" s="138"/>
      <c r="V13" s="138"/>
      <c r="W13" s="138"/>
    </row>
    <row r="14" spans="1:25" ht="15" customHeight="1">
      <c r="A14" s="930"/>
      <c r="B14" s="768" t="s">
        <v>299</v>
      </c>
      <c r="C14" s="528"/>
      <c r="D14" s="116"/>
      <c r="E14" s="116"/>
      <c r="F14" s="116"/>
      <c r="G14" s="116"/>
      <c r="H14" s="116"/>
      <c r="I14" s="116"/>
      <c r="J14" s="116"/>
      <c r="K14" s="116"/>
      <c r="L14" s="116"/>
      <c r="M14" s="116"/>
      <c r="N14" s="116"/>
      <c r="O14" s="116"/>
      <c r="P14" s="116"/>
      <c r="Q14" s="386"/>
      <c r="S14" s="138"/>
      <c r="T14" s="138"/>
      <c r="U14" s="138"/>
      <c r="V14" s="138"/>
      <c r="W14" s="138"/>
    </row>
    <row r="15" spans="1:25">
      <c r="A15" s="930"/>
      <c r="B15" s="768" t="s">
        <v>71</v>
      </c>
      <c r="C15" s="528"/>
      <c r="D15" s="116"/>
      <c r="E15" s="116"/>
      <c r="F15" s="116"/>
      <c r="G15" s="116"/>
      <c r="H15" s="116"/>
      <c r="I15" s="116"/>
      <c r="J15" s="116"/>
      <c r="K15" s="116"/>
      <c r="L15" s="116"/>
      <c r="M15" s="116"/>
      <c r="N15" s="116"/>
      <c r="O15" s="116"/>
      <c r="P15" s="116"/>
      <c r="Q15" s="386"/>
      <c r="S15" s="138"/>
      <c r="T15" s="138"/>
      <c r="U15" s="138"/>
      <c r="V15" s="138"/>
      <c r="W15" s="138"/>
    </row>
    <row r="16" spans="1:25">
      <c r="A16" s="930" t="s">
        <v>172</v>
      </c>
      <c r="B16" s="768" t="s">
        <v>298</v>
      </c>
      <c r="C16" s="528">
        <v>12301</v>
      </c>
      <c r="D16" s="116">
        <v>9550</v>
      </c>
      <c r="E16" s="116">
        <v>12968</v>
      </c>
      <c r="F16" s="116">
        <v>15980</v>
      </c>
      <c r="G16" s="116">
        <v>15245</v>
      </c>
      <c r="H16" s="116">
        <v>16453</v>
      </c>
      <c r="I16" s="116">
        <v>16596</v>
      </c>
      <c r="J16" s="116">
        <v>17972</v>
      </c>
      <c r="K16" s="116">
        <v>12515</v>
      </c>
      <c r="L16" s="116">
        <v>11383</v>
      </c>
      <c r="M16" s="116"/>
      <c r="N16" s="116"/>
      <c r="O16" s="116">
        <v>4410</v>
      </c>
      <c r="P16" s="116"/>
      <c r="Q16" s="386"/>
      <c r="S16" s="138"/>
      <c r="T16" s="138"/>
      <c r="U16" s="138"/>
      <c r="V16" s="138"/>
      <c r="W16" s="138"/>
    </row>
    <row r="17" spans="1:25">
      <c r="A17" s="930"/>
      <c r="B17" s="768" t="s">
        <v>299</v>
      </c>
      <c r="C17" s="528">
        <v>11133</v>
      </c>
      <c r="D17" s="116">
        <v>3786</v>
      </c>
      <c r="E17" s="116">
        <v>9613</v>
      </c>
      <c r="F17" s="116">
        <v>14249</v>
      </c>
      <c r="G17" s="116">
        <v>13891</v>
      </c>
      <c r="H17" s="116">
        <v>15323</v>
      </c>
      <c r="I17" s="116">
        <v>15389</v>
      </c>
      <c r="J17" s="116">
        <v>17918</v>
      </c>
      <c r="K17" s="116">
        <v>9630</v>
      </c>
      <c r="L17" s="116">
        <v>9089</v>
      </c>
      <c r="M17" s="116"/>
      <c r="N17" s="116"/>
      <c r="O17" s="116">
        <v>2865</v>
      </c>
      <c r="P17" s="116"/>
      <c r="Q17" s="386"/>
    </row>
    <row r="18" spans="1:25">
      <c r="A18" s="930"/>
      <c r="B18" s="768" t="s">
        <v>71</v>
      </c>
      <c r="C18" s="528">
        <v>23434</v>
      </c>
      <c r="D18" s="116">
        <v>13336</v>
      </c>
      <c r="E18" s="116">
        <v>22581</v>
      </c>
      <c r="F18" s="116">
        <v>30229</v>
      </c>
      <c r="G18" s="116">
        <v>29136</v>
      </c>
      <c r="H18" s="116">
        <v>31776</v>
      </c>
      <c r="I18" s="116">
        <v>31985</v>
      </c>
      <c r="J18" s="116">
        <v>35890</v>
      </c>
      <c r="K18" s="116">
        <v>22145</v>
      </c>
      <c r="L18" s="116">
        <v>20472</v>
      </c>
      <c r="M18" s="116"/>
      <c r="N18" s="116"/>
      <c r="O18" s="116">
        <v>7275</v>
      </c>
      <c r="P18" s="116"/>
      <c r="Q18" s="386"/>
    </row>
    <row r="19" spans="1:25">
      <c r="A19" s="930" t="s">
        <v>173</v>
      </c>
      <c r="B19" s="768" t="s">
        <v>298</v>
      </c>
      <c r="C19" s="528">
        <v>15100</v>
      </c>
      <c r="D19" s="116">
        <v>15380</v>
      </c>
      <c r="E19" s="116">
        <v>14832</v>
      </c>
      <c r="F19" s="116">
        <v>12897</v>
      </c>
      <c r="G19" s="116">
        <v>12767</v>
      </c>
      <c r="H19" s="116">
        <v>10829</v>
      </c>
      <c r="I19" s="116">
        <v>7097</v>
      </c>
      <c r="J19" s="116">
        <v>3109</v>
      </c>
      <c r="K19" s="116"/>
      <c r="L19" s="116"/>
      <c r="M19" s="116">
        <v>43338</v>
      </c>
      <c r="N19" s="116">
        <v>55099</v>
      </c>
      <c r="O19" s="116">
        <v>54487</v>
      </c>
      <c r="P19" s="116">
        <v>57586</v>
      </c>
      <c r="Q19" s="386">
        <v>60997</v>
      </c>
    </row>
    <row r="20" spans="1:25" ht="15" customHeight="1">
      <c r="A20" s="930"/>
      <c r="B20" s="768" t="s">
        <v>299</v>
      </c>
      <c r="C20" s="528">
        <v>18463</v>
      </c>
      <c r="D20" s="116">
        <v>17741</v>
      </c>
      <c r="E20" s="116">
        <v>17719</v>
      </c>
      <c r="F20" s="116">
        <v>16594</v>
      </c>
      <c r="G20" s="116">
        <v>15859</v>
      </c>
      <c r="H20" s="116">
        <v>12787</v>
      </c>
      <c r="I20" s="116">
        <v>9258</v>
      </c>
      <c r="J20" s="116">
        <v>4299</v>
      </c>
      <c r="K20" s="116"/>
      <c r="L20" s="116"/>
      <c r="M20" s="116">
        <v>46140</v>
      </c>
      <c r="N20" s="116">
        <v>58058</v>
      </c>
      <c r="O20" s="116">
        <v>56441</v>
      </c>
      <c r="P20" s="116">
        <v>59728</v>
      </c>
      <c r="Q20" s="386">
        <v>63178</v>
      </c>
      <c r="S20" s="221"/>
      <c r="T20" s="221"/>
      <c r="U20" s="221"/>
      <c r="V20" s="221"/>
      <c r="W20" s="221"/>
      <c r="X20" s="221"/>
      <c r="Y20" s="221"/>
    </row>
    <row r="21" spans="1:25">
      <c r="A21" s="930"/>
      <c r="B21" s="768" t="s">
        <v>71</v>
      </c>
      <c r="C21" s="528">
        <v>33563</v>
      </c>
      <c r="D21" s="116">
        <v>33121</v>
      </c>
      <c r="E21" s="116">
        <v>32551</v>
      </c>
      <c r="F21" s="116">
        <v>29491</v>
      </c>
      <c r="G21" s="116">
        <v>28626</v>
      </c>
      <c r="H21" s="116">
        <v>23616</v>
      </c>
      <c r="I21" s="116">
        <v>16355</v>
      </c>
      <c r="J21" s="116">
        <v>7408</v>
      </c>
      <c r="K21" s="116"/>
      <c r="L21" s="116"/>
      <c r="M21" s="116">
        <v>89478</v>
      </c>
      <c r="N21" s="116">
        <v>113157</v>
      </c>
      <c r="O21" s="116">
        <v>110928</v>
      </c>
      <c r="P21" s="116">
        <v>117314</v>
      </c>
      <c r="Q21" s="386">
        <v>124175</v>
      </c>
      <c r="S21" s="221"/>
      <c r="T21" s="221"/>
      <c r="U21" s="221"/>
      <c r="V21" s="221"/>
      <c r="W21" s="221"/>
      <c r="X21" s="221"/>
      <c r="Y21" s="221"/>
    </row>
    <row r="22" spans="1:25">
      <c r="A22" s="930" t="s">
        <v>174</v>
      </c>
      <c r="B22" s="768" t="s">
        <v>298</v>
      </c>
      <c r="C22" s="528"/>
      <c r="D22" s="116"/>
      <c r="E22" s="116"/>
      <c r="F22" s="116"/>
      <c r="G22" s="116"/>
      <c r="H22" s="116"/>
      <c r="I22" s="116"/>
      <c r="J22" s="116"/>
      <c r="K22" s="116">
        <v>559022.36400000018</v>
      </c>
      <c r="L22" s="116">
        <v>58411</v>
      </c>
      <c r="M22" s="116">
        <v>78735</v>
      </c>
      <c r="N22" s="116"/>
      <c r="O22" s="116"/>
      <c r="P22" s="116"/>
      <c r="Q22" s="386"/>
      <c r="S22" s="221"/>
      <c r="T22" s="221"/>
      <c r="U22" s="221"/>
      <c r="V22" s="221"/>
      <c r="W22" s="221"/>
      <c r="X22" s="221"/>
      <c r="Y22" s="221"/>
    </row>
    <row r="23" spans="1:25">
      <c r="A23" s="930"/>
      <c r="B23" s="768" t="s">
        <v>299</v>
      </c>
      <c r="C23" s="528"/>
      <c r="D23" s="116"/>
      <c r="E23" s="116"/>
      <c r="F23" s="116"/>
      <c r="G23" s="116"/>
      <c r="H23" s="116"/>
      <c r="I23" s="116"/>
      <c r="J23" s="116"/>
      <c r="K23" s="116">
        <v>609148.17599999986</v>
      </c>
      <c r="L23" s="116">
        <v>149406</v>
      </c>
      <c r="M23" s="116">
        <v>173136</v>
      </c>
      <c r="N23" s="116"/>
      <c r="O23" s="116"/>
      <c r="P23" s="116"/>
      <c r="Q23" s="386"/>
      <c r="S23" s="221"/>
      <c r="T23" s="221"/>
      <c r="U23" s="221"/>
      <c r="V23" s="221"/>
      <c r="W23" s="221"/>
      <c r="X23" s="221"/>
      <c r="Y23" s="221"/>
    </row>
    <row r="24" spans="1:25">
      <c r="A24" s="930"/>
      <c r="B24" s="768" t="s">
        <v>71</v>
      </c>
      <c r="C24" s="528"/>
      <c r="D24" s="116"/>
      <c r="E24" s="116"/>
      <c r="F24" s="116"/>
      <c r="G24" s="116">
        <v>64714.2421875</v>
      </c>
      <c r="H24" s="116">
        <v>67570.65625</v>
      </c>
      <c r="I24" s="116">
        <v>70601.28125</v>
      </c>
      <c r="J24" s="116">
        <v>74824.578125</v>
      </c>
      <c r="K24" s="116">
        <f>K22+K23</f>
        <v>1168170.54</v>
      </c>
      <c r="L24" s="116">
        <v>207817</v>
      </c>
      <c r="M24" s="116">
        <v>251871</v>
      </c>
      <c r="N24" s="116">
        <v>97095.203677173704</v>
      </c>
      <c r="O24" s="116">
        <v>121822.42392899199</v>
      </c>
      <c r="P24" s="116">
        <v>129499.44855310601</v>
      </c>
      <c r="Q24" s="386">
        <v>135620.71482193601</v>
      </c>
      <c r="S24" s="221"/>
      <c r="T24" s="221"/>
      <c r="U24" s="221"/>
      <c r="V24" s="221"/>
      <c r="W24" s="221"/>
      <c r="X24" s="221"/>
      <c r="Y24" s="221"/>
    </row>
    <row r="25" spans="1:25">
      <c r="A25" s="930" t="s">
        <v>175</v>
      </c>
      <c r="B25" s="768" t="s">
        <v>298</v>
      </c>
      <c r="C25" s="528"/>
      <c r="D25" s="116"/>
      <c r="E25" s="116"/>
      <c r="F25" s="116"/>
      <c r="G25" s="116"/>
      <c r="H25" s="116"/>
      <c r="I25" s="116"/>
      <c r="J25" s="116"/>
      <c r="K25" s="116"/>
      <c r="L25" s="116"/>
      <c r="M25" s="116"/>
      <c r="N25" s="116"/>
      <c r="O25" s="116"/>
      <c r="P25" s="116"/>
      <c r="Q25" s="386"/>
      <c r="S25" s="221"/>
      <c r="T25" s="221"/>
      <c r="U25" s="221"/>
      <c r="V25" s="221"/>
      <c r="W25" s="221"/>
      <c r="X25" s="221"/>
      <c r="Y25" s="221"/>
    </row>
    <row r="26" spans="1:25">
      <c r="A26" s="930"/>
      <c r="B26" s="768" t="s">
        <v>299</v>
      </c>
      <c r="C26" s="528"/>
      <c r="D26" s="116"/>
      <c r="E26" s="116"/>
      <c r="F26" s="116"/>
      <c r="G26" s="116"/>
      <c r="H26" s="116"/>
      <c r="I26" s="116"/>
      <c r="J26" s="116"/>
      <c r="K26" s="116"/>
      <c r="L26" s="116"/>
      <c r="M26" s="116"/>
      <c r="N26" s="116"/>
      <c r="O26" s="116"/>
      <c r="P26" s="116"/>
      <c r="Q26" s="386"/>
      <c r="S26" s="221"/>
      <c r="T26" s="221"/>
      <c r="U26" s="221"/>
      <c r="V26" s="221"/>
      <c r="W26" s="221"/>
      <c r="X26" s="221"/>
      <c r="Y26" s="221"/>
    </row>
    <row r="27" spans="1:25">
      <c r="A27" s="930"/>
      <c r="B27" s="768" t="s">
        <v>71</v>
      </c>
      <c r="C27" s="528"/>
      <c r="D27" s="116"/>
      <c r="E27" s="116"/>
      <c r="F27" s="116"/>
      <c r="G27" s="116"/>
      <c r="H27" s="116"/>
      <c r="I27" s="116"/>
      <c r="J27" s="116"/>
      <c r="K27" s="116"/>
      <c r="L27" s="116"/>
      <c r="M27" s="116"/>
      <c r="N27" s="116">
        <v>75353.607277842704</v>
      </c>
      <c r="O27" s="116">
        <v>70758.029726046996</v>
      </c>
      <c r="P27" s="116"/>
      <c r="Q27" s="386"/>
      <c r="S27" s="221"/>
      <c r="T27" s="221"/>
      <c r="U27" s="221"/>
      <c r="V27" s="221"/>
      <c r="W27" s="221"/>
      <c r="X27" s="221"/>
      <c r="Y27" s="221"/>
    </row>
    <row r="28" spans="1:25">
      <c r="A28" s="930" t="s">
        <v>176</v>
      </c>
      <c r="B28" s="768" t="s">
        <v>298</v>
      </c>
      <c r="C28" s="528"/>
      <c r="D28" s="116"/>
      <c r="E28" s="116">
        <v>1789</v>
      </c>
      <c r="F28" s="116">
        <v>491</v>
      </c>
      <c r="G28" s="116">
        <v>572</v>
      </c>
      <c r="H28" s="116">
        <v>577</v>
      </c>
      <c r="I28" s="116"/>
      <c r="J28" s="116">
        <v>407</v>
      </c>
      <c r="K28" s="116">
        <v>70</v>
      </c>
      <c r="L28" s="116">
        <v>94</v>
      </c>
      <c r="M28" s="116">
        <v>1731</v>
      </c>
      <c r="N28" s="116">
        <v>2294</v>
      </c>
      <c r="O28" s="116"/>
      <c r="P28" s="116">
        <v>527</v>
      </c>
      <c r="Q28" s="386"/>
    </row>
    <row r="29" spans="1:25">
      <c r="A29" s="930"/>
      <c r="B29" s="768" t="s">
        <v>299</v>
      </c>
      <c r="C29" s="528"/>
      <c r="D29" s="116"/>
      <c r="E29" s="116">
        <v>2943</v>
      </c>
      <c r="F29" s="116">
        <v>1814</v>
      </c>
      <c r="G29" s="116">
        <v>1442</v>
      </c>
      <c r="H29" s="116">
        <v>1110</v>
      </c>
      <c r="I29" s="116"/>
      <c r="J29" s="116">
        <v>677</v>
      </c>
      <c r="K29" s="116">
        <v>556</v>
      </c>
      <c r="L29" s="116">
        <v>685</v>
      </c>
      <c r="M29" s="116">
        <v>1431</v>
      </c>
      <c r="N29" s="116">
        <v>2833</v>
      </c>
      <c r="O29" s="116"/>
      <c r="P29" s="116">
        <v>872</v>
      </c>
      <c r="Q29" s="386"/>
      <c r="S29" s="926"/>
      <c r="T29" s="926"/>
      <c r="U29" s="926"/>
      <c r="V29" s="926"/>
      <c r="W29" s="926"/>
      <c r="X29" s="926"/>
      <c r="Y29" s="926"/>
    </row>
    <row r="30" spans="1:25">
      <c r="A30" s="930"/>
      <c r="B30" s="768" t="s">
        <v>71</v>
      </c>
      <c r="C30" s="528">
        <v>1209</v>
      </c>
      <c r="D30" s="116">
        <v>1338</v>
      </c>
      <c r="E30" s="116">
        <v>4732</v>
      </c>
      <c r="F30" s="116">
        <v>2305</v>
      </c>
      <c r="G30" s="116">
        <v>2014</v>
      </c>
      <c r="H30" s="116">
        <v>1687</v>
      </c>
      <c r="I30" s="116">
        <v>936</v>
      </c>
      <c r="J30" s="116">
        <v>1084</v>
      </c>
      <c r="K30" s="116">
        <v>431</v>
      </c>
      <c r="L30" s="116">
        <v>779</v>
      </c>
      <c r="M30" s="116">
        <v>3162</v>
      </c>
      <c r="N30" s="116">
        <v>5127</v>
      </c>
      <c r="O30" s="116"/>
      <c r="P30" s="116">
        <v>1399</v>
      </c>
      <c r="Q30" s="386">
        <v>618.43023226928199</v>
      </c>
      <c r="S30" s="926"/>
      <c r="T30" s="926"/>
      <c r="U30" s="926"/>
      <c r="V30" s="926"/>
      <c r="W30" s="926"/>
      <c r="X30" s="926"/>
      <c r="Y30" s="926"/>
    </row>
    <row r="31" spans="1:25">
      <c r="A31" s="930" t="s">
        <v>177</v>
      </c>
      <c r="B31" s="768" t="s">
        <v>298</v>
      </c>
      <c r="C31" s="528">
        <v>309634</v>
      </c>
      <c r="D31" s="116">
        <v>366644</v>
      </c>
      <c r="E31" s="116">
        <v>370938</v>
      </c>
      <c r="F31" s="116">
        <v>351530</v>
      </c>
      <c r="G31" s="116">
        <v>336489</v>
      </c>
      <c r="H31" s="116">
        <v>305669</v>
      </c>
      <c r="I31" s="116">
        <v>313674</v>
      </c>
      <c r="J31" s="116">
        <v>335103</v>
      </c>
      <c r="K31" s="116">
        <v>219096</v>
      </c>
      <c r="L31" s="116">
        <v>146265.01682096015</v>
      </c>
      <c r="M31" s="116">
        <v>146265.01682096015</v>
      </c>
      <c r="N31" s="116"/>
      <c r="O31" s="116">
        <v>157910</v>
      </c>
      <c r="P31" s="116"/>
      <c r="Q31" s="386"/>
      <c r="S31" s="926"/>
      <c r="T31" s="926"/>
      <c r="U31" s="926"/>
      <c r="V31" s="926"/>
      <c r="W31" s="926"/>
      <c r="X31" s="926"/>
      <c r="Y31" s="926"/>
    </row>
    <row r="32" spans="1:25">
      <c r="A32" s="930"/>
      <c r="B32" s="768" t="s">
        <v>299</v>
      </c>
      <c r="C32" s="528">
        <v>160555</v>
      </c>
      <c r="D32" s="116">
        <v>231020</v>
      </c>
      <c r="E32" s="116">
        <v>233811</v>
      </c>
      <c r="F32" s="116">
        <v>209883</v>
      </c>
      <c r="G32" s="116">
        <v>198421</v>
      </c>
      <c r="H32" s="116">
        <v>155357</v>
      </c>
      <c r="I32" s="116">
        <v>199898</v>
      </c>
      <c r="J32" s="116">
        <v>241463</v>
      </c>
      <c r="K32" s="116">
        <v>134743</v>
      </c>
      <c r="L32" s="116">
        <v>169022.57155338</v>
      </c>
      <c r="M32" s="116">
        <v>169022.57155338</v>
      </c>
      <c r="N32" s="116"/>
      <c r="O32" s="116">
        <v>179739</v>
      </c>
      <c r="P32" s="116"/>
      <c r="Q32" s="386"/>
    </row>
    <row r="33" spans="1:25">
      <c r="A33" s="930"/>
      <c r="B33" s="768" t="s">
        <v>71</v>
      </c>
      <c r="C33" s="528">
        <v>470189</v>
      </c>
      <c r="D33" s="116">
        <v>597664</v>
      </c>
      <c r="E33" s="116">
        <v>604749</v>
      </c>
      <c r="F33" s="116">
        <v>561413</v>
      </c>
      <c r="G33" s="116">
        <v>534910</v>
      </c>
      <c r="H33" s="116">
        <v>461026</v>
      </c>
      <c r="I33" s="116">
        <v>513572</v>
      </c>
      <c r="J33" s="116">
        <v>576566</v>
      </c>
      <c r="K33" s="116">
        <v>353839</v>
      </c>
      <c r="L33" s="116">
        <f>L31+L32</f>
        <v>315287.58837434015</v>
      </c>
      <c r="M33" s="116">
        <f t="shared" ref="M33:O33" si="0">M31+M32</f>
        <v>315287.58837434015</v>
      </c>
      <c r="N33" s="116"/>
      <c r="O33" s="116">
        <f t="shared" si="0"/>
        <v>337649</v>
      </c>
      <c r="P33" s="116"/>
      <c r="Q33" s="386"/>
      <c r="S33" s="908" t="s">
        <v>364</v>
      </c>
      <c r="T33" s="908"/>
      <c r="U33" s="908"/>
      <c r="V33" s="908"/>
      <c r="W33" s="908"/>
      <c r="X33" s="908"/>
      <c r="Y33" s="908"/>
    </row>
    <row r="34" spans="1:25">
      <c r="A34" s="930" t="s">
        <v>178</v>
      </c>
      <c r="B34" s="768" t="s">
        <v>298</v>
      </c>
      <c r="C34" s="528">
        <v>10189</v>
      </c>
      <c r="D34" s="116"/>
      <c r="E34" s="116">
        <v>4258</v>
      </c>
      <c r="F34" s="116"/>
      <c r="G34" s="116"/>
      <c r="H34" s="116"/>
      <c r="I34" s="116"/>
      <c r="J34" s="116"/>
      <c r="K34" s="116"/>
      <c r="L34" s="116"/>
      <c r="M34" s="116"/>
      <c r="N34" s="116"/>
      <c r="O34" s="116"/>
      <c r="P34" s="116"/>
      <c r="Q34" s="386"/>
      <c r="S34" s="908"/>
      <c r="T34" s="908"/>
      <c r="U34" s="908"/>
      <c r="V34" s="908"/>
      <c r="W34" s="908"/>
      <c r="X34" s="908"/>
      <c r="Y34" s="908"/>
    </row>
    <row r="35" spans="1:25">
      <c r="A35" s="930"/>
      <c r="B35" s="768" t="s">
        <v>299</v>
      </c>
      <c r="C35" s="528">
        <v>14764</v>
      </c>
      <c r="D35" s="116"/>
      <c r="E35" s="116">
        <v>8490</v>
      </c>
      <c r="F35" s="116"/>
      <c r="G35" s="116"/>
      <c r="H35" s="116"/>
      <c r="I35" s="116"/>
      <c r="J35" s="116"/>
      <c r="K35" s="116"/>
      <c r="L35" s="116"/>
      <c r="M35" s="116"/>
      <c r="N35" s="116"/>
      <c r="O35" s="116"/>
      <c r="P35" s="116"/>
      <c r="Q35" s="386"/>
      <c r="S35" s="908"/>
      <c r="T35" s="908"/>
      <c r="U35" s="908"/>
      <c r="V35" s="908"/>
      <c r="W35" s="908"/>
      <c r="X35" s="908"/>
      <c r="Y35" s="908"/>
    </row>
    <row r="36" spans="1:25">
      <c r="A36" s="930"/>
      <c r="B36" s="768" t="s">
        <v>71</v>
      </c>
      <c r="C36" s="528">
        <v>24953</v>
      </c>
      <c r="D36" s="116"/>
      <c r="E36" s="116">
        <v>12748</v>
      </c>
      <c r="F36" s="116">
        <v>4095</v>
      </c>
      <c r="G36" s="116"/>
      <c r="H36" s="116"/>
      <c r="I36" s="116"/>
      <c r="J36" s="116">
        <v>5446</v>
      </c>
      <c r="K36" s="116">
        <v>5999</v>
      </c>
      <c r="L36" s="116"/>
      <c r="M36" s="116">
        <v>4451.8722402928897</v>
      </c>
      <c r="N36" s="116">
        <v>3790.8483254010698</v>
      </c>
      <c r="O36" s="116">
        <v>5003.5923672032604</v>
      </c>
      <c r="P36" s="116">
        <v>3787.7463234383599</v>
      </c>
      <c r="Q36" s="386">
        <v>4230.2094688017296</v>
      </c>
      <c r="S36" s="908"/>
      <c r="T36" s="908"/>
      <c r="U36" s="908"/>
      <c r="V36" s="908"/>
      <c r="W36" s="908"/>
      <c r="X36" s="908"/>
      <c r="Y36" s="908"/>
    </row>
    <row r="37" spans="1:25">
      <c r="A37" s="930" t="s">
        <v>179</v>
      </c>
      <c r="B37" s="768" t="s">
        <v>298</v>
      </c>
      <c r="C37" s="528"/>
      <c r="D37" s="116"/>
      <c r="E37" s="116"/>
      <c r="F37" s="116"/>
      <c r="G37" s="116"/>
      <c r="H37" s="116">
        <v>39</v>
      </c>
      <c r="I37" s="116">
        <v>89</v>
      </c>
      <c r="J37" s="116">
        <v>61</v>
      </c>
      <c r="K37" s="116">
        <v>40</v>
      </c>
      <c r="L37" s="116">
        <v>126</v>
      </c>
      <c r="M37" s="116">
        <v>151</v>
      </c>
      <c r="N37" s="116">
        <v>149</v>
      </c>
      <c r="O37" s="116">
        <v>83</v>
      </c>
      <c r="P37" s="116">
        <v>214</v>
      </c>
      <c r="Q37" s="386">
        <v>323</v>
      </c>
    </row>
    <row r="38" spans="1:25">
      <c r="A38" s="930"/>
      <c r="B38" s="768" t="s">
        <v>299</v>
      </c>
      <c r="C38" s="528"/>
      <c r="D38" s="116"/>
      <c r="E38" s="116"/>
      <c r="F38" s="116"/>
      <c r="G38" s="116"/>
      <c r="H38" s="116">
        <v>21</v>
      </c>
      <c r="I38" s="116">
        <v>152</v>
      </c>
      <c r="J38" s="116">
        <v>217</v>
      </c>
      <c r="K38" s="116">
        <v>207</v>
      </c>
      <c r="L38" s="116">
        <v>240</v>
      </c>
      <c r="M38" s="116">
        <v>170</v>
      </c>
      <c r="N38" s="116">
        <v>194</v>
      </c>
      <c r="O38" s="116">
        <v>105</v>
      </c>
      <c r="P38" s="116">
        <v>115</v>
      </c>
      <c r="Q38" s="386">
        <v>376</v>
      </c>
    </row>
    <row r="39" spans="1:25">
      <c r="A39" s="930"/>
      <c r="B39" s="768" t="s">
        <v>71</v>
      </c>
      <c r="C39" s="528"/>
      <c r="D39" s="116"/>
      <c r="E39" s="116"/>
      <c r="F39" s="116">
        <v>64</v>
      </c>
      <c r="G39" s="116">
        <v>84</v>
      </c>
      <c r="H39" s="116">
        <v>8</v>
      </c>
      <c r="I39" s="116">
        <v>241</v>
      </c>
      <c r="J39" s="116">
        <v>278</v>
      </c>
      <c r="K39" s="116">
        <v>247</v>
      </c>
      <c r="L39" s="116">
        <v>366</v>
      </c>
      <c r="M39" s="116">
        <v>321</v>
      </c>
      <c r="N39" s="116">
        <v>343</v>
      </c>
      <c r="O39" s="116">
        <v>188</v>
      </c>
      <c r="P39" s="116">
        <v>329</v>
      </c>
      <c r="Q39" s="386">
        <v>699</v>
      </c>
    </row>
    <row r="40" spans="1:25">
      <c r="A40" s="930" t="s">
        <v>180</v>
      </c>
      <c r="B40" s="768" t="s">
        <v>298</v>
      </c>
      <c r="C40" s="528"/>
      <c r="D40" s="116"/>
      <c r="E40" s="116"/>
      <c r="F40" s="116"/>
      <c r="G40" s="116"/>
      <c r="H40" s="116"/>
      <c r="I40" s="116"/>
      <c r="J40" s="116">
        <v>198498</v>
      </c>
      <c r="K40" s="116">
        <v>233521</v>
      </c>
      <c r="L40" s="116">
        <v>242782</v>
      </c>
      <c r="M40" s="116">
        <v>274011</v>
      </c>
      <c r="N40" s="116">
        <v>11889</v>
      </c>
      <c r="O40" s="116">
        <v>208918</v>
      </c>
      <c r="P40" s="116">
        <v>218959</v>
      </c>
      <c r="Q40" s="386"/>
    </row>
    <row r="41" spans="1:25">
      <c r="A41" s="930"/>
      <c r="B41" s="768" t="s">
        <v>299</v>
      </c>
      <c r="C41" s="528"/>
      <c r="D41" s="116"/>
      <c r="E41" s="116"/>
      <c r="F41" s="116"/>
      <c r="G41" s="116"/>
      <c r="H41" s="116"/>
      <c r="I41" s="116"/>
      <c r="J41" s="116">
        <v>369093</v>
      </c>
      <c r="K41" s="116">
        <v>354967</v>
      </c>
      <c r="L41" s="116">
        <v>377824</v>
      </c>
      <c r="M41" s="116">
        <v>346726</v>
      </c>
      <c r="N41" s="116">
        <v>276591</v>
      </c>
      <c r="O41" s="116">
        <v>221622</v>
      </c>
      <c r="P41" s="116">
        <v>229187</v>
      </c>
      <c r="Q41" s="386"/>
    </row>
    <row r="42" spans="1:25">
      <c r="A42" s="930"/>
      <c r="B42" s="768" t="s">
        <v>71</v>
      </c>
      <c r="C42" s="528"/>
      <c r="D42" s="116"/>
      <c r="E42" s="116"/>
      <c r="F42" s="116"/>
      <c r="G42" s="116"/>
      <c r="H42" s="116">
        <v>311658</v>
      </c>
      <c r="I42" s="116"/>
      <c r="J42" s="116">
        <v>567591</v>
      </c>
      <c r="K42" s="116">
        <v>588488</v>
      </c>
      <c r="L42" s="116">
        <v>620606</v>
      </c>
      <c r="M42" s="116">
        <v>620737</v>
      </c>
      <c r="N42" s="116">
        <v>288480</v>
      </c>
      <c r="O42" s="116">
        <v>430540</v>
      </c>
      <c r="P42" s="116">
        <v>448146</v>
      </c>
      <c r="Q42" s="386"/>
    </row>
    <row r="43" spans="1:25" ht="15" customHeight="1">
      <c r="A43" s="930" t="s">
        <v>190</v>
      </c>
      <c r="B43" s="768" t="s">
        <v>298</v>
      </c>
      <c r="C43" s="528">
        <v>262504</v>
      </c>
      <c r="D43" s="116"/>
      <c r="E43" s="116">
        <v>487610</v>
      </c>
      <c r="F43" s="116">
        <v>604459</v>
      </c>
      <c r="G43" s="116">
        <v>685233</v>
      </c>
      <c r="H43" s="116"/>
      <c r="I43" s="116">
        <v>668354</v>
      </c>
      <c r="J43" s="116">
        <v>700780</v>
      </c>
      <c r="K43" s="116">
        <v>842001</v>
      </c>
      <c r="L43" s="116">
        <v>613436</v>
      </c>
      <c r="M43" s="116">
        <v>658248</v>
      </c>
      <c r="N43" s="116">
        <v>613026</v>
      </c>
      <c r="O43" s="116">
        <v>620835</v>
      </c>
      <c r="P43" s="116">
        <v>684198</v>
      </c>
      <c r="Q43" s="386">
        <v>822227</v>
      </c>
    </row>
    <row r="44" spans="1:25">
      <c r="A44" s="930"/>
      <c r="B44" s="768" t="s">
        <v>299</v>
      </c>
      <c r="C44" s="528">
        <v>341937</v>
      </c>
      <c r="D44" s="116"/>
      <c r="E44" s="116">
        <v>613318</v>
      </c>
      <c r="F44" s="116">
        <v>766009</v>
      </c>
      <c r="G44" s="116">
        <v>895054</v>
      </c>
      <c r="H44" s="116"/>
      <c r="I44" s="116">
        <v>895289</v>
      </c>
      <c r="J44" s="116">
        <v>911042</v>
      </c>
      <c r="K44" s="116">
        <v>1053124</v>
      </c>
      <c r="L44" s="116">
        <v>821213</v>
      </c>
      <c r="M44" s="116">
        <v>826417</v>
      </c>
      <c r="N44" s="116">
        <v>826124</v>
      </c>
      <c r="O44" s="116">
        <v>893024</v>
      </c>
      <c r="P44" s="116">
        <v>997845</v>
      </c>
      <c r="Q44" s="386">
        <v>1189153</v>
      </c>
    </row>
    <row r="45" spans="1:25">
      <c r="A45" s="930"/>
      <c r="B45" s="768" t="s">
        <v>71</v>
      </c>
      <c r="C45" s="528">
        <v>604441</v>
      </c>
      <c r="D45" s="116"/>
      <c r="E45" s="116">
        <v>1100928</v>
      </c>
      <c r="F45" s="116">
        <v>1370468</v>
      </c>
      <c r="G45" s="116">
        <v>1580287</v>
      </c>
      <c r="H45" s="116"/>
      <c r="I45" s="116">
        <v>1563643</v>
      </c>
      <c r="J45" s="116">
        <v>1611822</v>
      </c>
      <c r="K45" s="116">
        <v>1895125</v>
      </c>
      <c r="L45" s="116">
        <v>1434649</v>
      </c>
      <c r="M45" s="116">
        <v>1484665</v>
      </c>
      <c r="N45" s="116">
        <v>1439150</v>
      </c>
      <c r="O45" s="116">
        <v>1513859</v>
      </c>
      <c r="P45" s="116">
        <v>1682043</v>
      </c>
      <c r="Q45" s="386">
        <v>2011380</v>
      </c>
    </row>
    <row r="46" spans="1:25">
      <c r="A46" s="930" t="s">
        <v>182</v>
      </c>
      <c r="B46" s="768" t="s">
        <v>298</v>
      </c>
      <c r="C46" s="528">
        <v>177436</v>
      </c>
      <c r="D46" s="116">
        <v>133908</v>
      </c>
      <c r="E46" s="116">
        <v>113390</v>
      </c>
      <c r="F46" s="116">
        <v>162875</v>
      </c>
      <c r="G46" s="116"/>
      <c r="H46" s="116"/>
      <c r="I46" s="116"/>
      <c r="J46" s="116">
        <v>214262</v>
      </c>
      <c r="K46" s="116"/>
      <c r="L46" s="116"/>
      <c r="M46" s="116"/>
      <c r="N46" s="116"/>
      <c r="O46" s="116"/>
      <c r="P46" s="116"/>
      <c r="Q46" s="386"/>
    </row>
    <row r="47" spans="1:25">
      <c r="A47" s="930"/>
      <c r="B47" s="768" t="s">
        <v>299</v>
      </c>
      <c r="C47" s="528">
        <v>201558</v>
      </c>
      <c r="D47" s="116">
        <v>158820</v>
      </c>
      <c r="E47" s="116">
        <v>150988</v>
      </c>
      <c r="F47" s="116">
        <v>189405</v>
      </c>
      <c r="G47" s="116"/>
      <c r="H47" s="116"/>
      <c r="I47" s="116"/>
      <c r="J47" s="116">
        <v>281430</v>
      </c>
      <c r="K47" s="116"/>
      <c r="L47" s="116"/>
      <c r="M47" s="116"/>
      <c r="N47" s="116"/>
      <c r="O47" s="116"/>
      <c r="P47" s="116"/>
      <c r="Q47" s="386"/>
    </row>
    <row r="48" spans="1:25">
      <c r="A48" s="930"/>
      <c r="B48" s="768" t="s">
        <v>71</v>
      </c>
      <c r="C48" s="528">
        <v>378994</v>
      </c>
      <c r="D48" s="116">
        <v>292728</v>
      </c>
      <c r="E48" s="116">
        <v>264378</v>
      </c>
      <c r="F48" s="116">
        <v>352280</v>
      </c>
      <c r="G48" s="116"/>
      <c r="H48" s="116"/>
      <c r="I48" s="116"/>
      <c r="J48" s="116">
        <v>495692</v>
      </c>
      <c r="K48" s="116"/>
      <c r="L48" s="116"/>
      <c r="M48" s="116"/>
      <c r="N48" s="116"/>
      <c r="O48" s="116"/>
      <c r="P48" s="116"/>
      <c r="Q48" s="386">
        <v>136539</v>
      </c>
    </row>
    <row r="49" spans="1:25">
      <c r="A49" s="930" t="s">
        <v>183</v>
      </c>
      <c r="B49" s="768" t="s">
        <v>298</v>
      </c>
      <c r="C49" s="528"/>
      <c r="D49" s="116"/>
      <c r="E49" s="116"/>
      <c r="F49" s="116"/>
      <c r="G49" s="116">
        <v>101702</v>
      </c>
      <c r="H49" s="116">
        <v>209876</v>
      </c>
      <c r="I49" s="116">
        <v>200641</v>
      </c>
      <c r="J49" s="116">
        <v>220764</v>
      </c>
      <c r="K49" s="116">
        <v>214326</v>
      </c>
      <c r="L49" s="116">
        <v>211610</v>
      </c>
      <c r="M49" s="116">
        <v>111365</v>
      </c>
      <c r="N49" s="116">
        <v>129944</v>
      </c>
      <c r="O49" s="116">
        <v>112810</v>
      </c>
      <c r="P49" s="116">
        <v>127695</v>
      </c>
      <c r="Q49" s="386">
        <v>151054</v>
      </c>
    </row>
    <row r="50" spans="1:25">
      <c r="A50" s="930"/>
      <c r="B50" s="768" t="s">
        <v>299</v>
      </c>
      <c r="C50" s="528"/>
      <c r="D50" s="116"/>
      <c r="E50" s="116"/>
      <c r="F50" s="116"/>
      <c r="G50" s="116">
        <v>68996</v>
      </c>
      <c r="H50" s="116">
        <v>187189</v>
      </c>
      <c r="I50" s="116">
        <v>171670</v>
      </c>
      <c r="J50" s="116">
        <v>209582</v>
      </c>
      <c r="K50" s="116">
        <v>208754</v>
      </c>
      <c r="L50" s="116">
        <v>213202</v>
      </c>
      <c r="M50" s="116">
        <v>138593</v>
      </c>
      <c r="N50" s="116">
        <v>164595</v>
      </c>
      <c r="O50" s="116">
        <v>145410</v>
      </c>
      <c r="P50" s="116">
        <v>161725</v>
      </c>
      <c r="Q50" s="386">
        <v>181260</v>
      </c>
    </row>
    <row r="51" spans="1:25" ht="15" thickBot="1">
      <c r="A51" s="931"/>
      <c r="B51" s="769" t="s">
        <v>71</v>
      </c>
      <c r="C51" s="529"/>
      <c r="D51" s="206"/>
      <c r="E51" s="206">
        <v>13894</v>
      </c>
      <c r="F51" s="206">
        <v>11796</v>
      </c>
      <c r="G51" s="206">
        <v>170698</v>
      </c>
      <c r="H51" s="206">
        <v>397065</v>
      </c>
      <c r="I51" s="206">
        <v>372311</v>
      </c>
      <c r="J51" s="206">
        <v>430346</v>
      </c>
      <c r="K51" s="206">
        <v>423080</v>
      </c>
      <c r="L51" s="206">
        <v>424812</v>
      </c>
      <c r="M51" s="206">
        <v>249958</v>
      </c>
      <c r="N51" s="206">
        <v>294539</v>
      </c>
      <c r="O51" s="206">
        <v>258220</v>
      </c>
      <c r="P51" s="206">
        <v>289420</v>
      </c>
      <c r="Q51" s="434">
        <v>332314</v>
      </c>
    </row>
    <row r="52" spans="1:25">
      <c r="A52" s="11"/>
      <c r="B52" s="11"/>
      <c r="C52" s="11"/>
      <c r="D52" s="11"/>
      <c r="E52" s="11"/>
      <c r="F52" s="11"/>
      <c r="G52" s="24"/>
      <c r="H52" s="24"/>
      <c r="I52" s="24"/>
      <c r="J52" s="24"/>
    </row>
    <row r="53" spans="1:25" ht="14.7" customHeight="1">
      <c r="B53" s="24"/>
      <c r="C53" s="28"/>
      <c r="D53" s="28"/>
      <c r="E53" s="28"/>
      <c r="F53" s="28"/>
      <c r="G53" s="28"/>
      <c r="H53" s="28"/>
      <c r="I53" s="24"/>
      <c r="J53" s="24"/>
    </row>
    <row r="54" spans="1:25">
      <c r="B54" s="24"/>
      <c r="C54" s="28"/>
      <c r="D54" s="28"/>
      <c r="E54" s="28"/>
      <c r="F54" s="28"/>
      <c r="G54" s="28"/>
      <c r="H54" s="28"/>
      <c r="I54" s="24"/>
      <c r="J54" s="24"/>
    </row>
    <row r="55" spans="1:25" ht="15" customHeight="1">
      <c r="C55" s="28"/>
      <c r="D55" s="28"/>
      <c r="E55" s="28"/>
      <c r="F55" s="28"/>
      <c r="G55" s="28"/>
      <c r="H55" s="28"/>
      <c r="I55" s="24"/>
      <c r="J55" s="213"/>
      <c r="L55" s="24"/>
      <c r="M55" s="24"/>
      <c r="N55" s="24"/>
      <c r="O55" s="24"/>
      <c r="P55" s="24"/>
      <c r="Q55" s="24"/>
      <c r="R55" s="24"/>
      <c r="S55" s="24"/>
      <c r="T55" s="24"/>
      <c r="U55" s="24"/>
      <c r="V55" s="24"/>
      <c r="W55" s="24"/>
      <c r="X55" s="24"/>
      <c r="Y55" s="24"/>
    </row>
    <row r="56" spans="1:25" ht="15" customHeight="1">
      <c r="C56" s="28"/>
      <c r="D56" s="28"/>
      <c r="E56" s="28"/>
      <c r="F56" s="28"/>
      <c r="G56" s="28"/>
      <c r="H56" s="28"/>
      <c r="I56" s="24"/>
      <c r="J56" s="213"/>
      <c r="L56" s="24"/>
      <c r="M56" s="24"/>
      <c r="N56" s="24"/>
      <c r="O56" s="24"/>
      <c r="P56" s="24"/>
      <c r="Q56" s="24"/>
      <c r="R56" s="24"/>
      <c r="S56" s="24"/>
      <c r="T56" s="24"/>
      <c r="U56" s="24"/>
      <c r="V56" s="24"/>
      <c r="W56" s="24"/>
      <c r="X56" s="24"/>
      <c r="Y56" s="24"/>
    </row>
    <row r="57" spans="1:25" ht="15" customHeight="1">
      <c r="C57" s="28"/>
      <c r="D57" s="28"/>
      <c r="E57" s="28"/>
      <c r="F57" s="28"/>
      <c r="G57" s="28"/>
      <c r="H57" s="28"/>
      <c r="I57" s="24"/>
      <c r="J57" s="24"/>
      <c r="L57" s="24"/>
      <c r="M57" s="24"/>
      <c r="N57" s="24"/>
      <c r="O57" s="24"/>
      <c r="P57" s="24"/>
      <c r="Q57" s="24"/>
      <c r="R57" s="24"/>
      <c r="S57" s="24"/>
      <c r="T57" s="24"/>
      <c r="U57" s="24"/>
      <c r="V57" s="24"/>
      <c r="W57" s="24"/>
      <c r="X57" s="24"/>
      <c r="Y57" s="24"/>
    </row>
    <row r="58" spans="1:25" ht="15" customHeight="1">
      <c r="C58" s="28"/>
      <c r="D58" s="28"/>
      <c r="E58" s="28"/>
      <c r="F58" s="28"/>
      <c r="G58" s="28"/>
      <c r="H58" s="28"/>
      <c r="I58" s="24"/>
      <c r="J58" s="213"/>
      <c r="L58" s="24"/>
      <c r="M58" s="24"/>
      <c r="N58" s="24"/>
      <c r="O58" s="24"/>
      <c r="P58" s="24"/>
      <c r="Q58" s="24"/>
      <c r="R58" s="24"/>
      <c r="S58" s="24"/>
      <c r="T58" s="24"/>
      <c r="U58" s="24"/>
      <c r="V58" s="24"/>
      <c r="W58" s="24"/>
      <c r="X58" s="24"/>
      <c r="Y58" s="24"/>
    </row>
    <row r="59" spans="1:25" ht="15" customHeight="1">
      <c r="C59" s="28"/>
      <c r="D59" s="28"/>
      <c r="E59" s="28"/>
      <c r="F59" s="28"/>
      <c r="G59" s="28"/>
      <c r="H59" s="28"/>
      <c r="I59" s="24"/>
      <c r="J59" s="213"/>
      <c r="L59" s="24"/>
      <c r="M59" s="24"/>
      <c r="N59" s="24"/>
      <c r="O59" s="24"/>
      <c r="P59" s="24"/>
      <c r="Q59" s="24"/>
      <c r="R59" s="24"/>
      <c r="S59" s="24"/>
      <c r="T59" s="24"/>
      <c r="U59" s="24"/>
      <c r="V59" s="24"/>
      <c r="W59" s="24"/>
      <c r="X59" s="24"/>
      <c r="Y59" s="24"/>
    </row>
    <row r="60" spans="1:25" ht="15" customHeight="1">
      <c r="B60" s="11"/>
      <c r="C60" s="24"/>
      <c r="D60" s="24"/>
      <c r="E60" s="24"/>
      <c r="F60" s="24"/>
      <c r="G60" s="24"/>
      <c r="H60" s="24"/>
      <c r="I60" s="24"/>
      <c r="J60" s="24"/>
      <c r="L60" s="24"/>
      <c r="M60" s="24"/>
      <c r="N60" s="24"/>
      <c r="O60" s="24"/>
      <c r="P60" s="24"/>
      <c r="Q60" s="24"/>
      <c r="R60" s="24"/>
      <c r="S60" s="24"/>
      <c r="T60" s="24"/>
      <c r="U60" s="24"/>
      <c r="V60" s="24"/>
      <c r="W60" s="24"/>
      <c r="X60" s="24"/>
      <c r="Y60" s="24"/>
    </row>
    <row r="61" spans="1:25" ht="14.7" customHeight="1">
      <c r="B61" s="24"/>
      <c r="C61" s="28"/>
      <c r="D61" s="28"/>
      <c r="E61" s="28"/>
      <c r="F61" s="28"/>
      <c r="G61" s="28"/>
      <c r="H61" s="28"/>
      <c r="I61" s="24"/>
      <c r="J61" s="24"/>
    </row>
    <row r="62" spans="1:25" ht="14.7" customHeight="1">
      <c r="B62" s="24"/>
      <c r="C62" s="28"/>
      <c r="D62" s="28"/>
      <c r="E62" s="28"/>
      <c r="F62" s="28"/>
      <c r="G62" s="28"/>
      <c r="H62" s="28"/>
      <c r="I62" s="24"/>
      <c r="J62" s="24"/>
    </row>
    <row r="63" spans="1:25">
      <c r="B63" s="24"/>
      <c r="C63" s="28"/>
      <c r="D63" s="28"/>
      <c r="E63" s="28"/>
      <c r="F63" s="28"/>
      <c r="G63" s="28"/>
      <c r="H63" s="28"/>
      <c r="I63" s="24"/>
      <c r="J63" s="24"/>
    </row>
    <row r="64" spans="1:25">
      <c r="B64" s="24"/>
      <c r="C64" s="28"/>
      <c r="D64" s="28"/>
      <c r="E64" s="28"/>
      <c r="F64" s="28"/>
      <c r="G64" s="28"/>
      <c r="H64" s="28"/>
      <c r="I64" s="24"/>
      <c r="J64" s="24"/>
      <c r="K64" s="24"/>
    </row>
    <row r="65" spans="1:11">
      <c r="A65" s="28"/>
      <c r="B65" s="24"/>
      <c r="C65" s="28"/>
      <c r="D65" s="28"/>
      <c r="E65" s="28"/>
      <c r="F65" s="28"/>
      <c r="G65" s="28"/>
      <c r="H65" s="28"/>
      <c r="I65" s="24"/>
      <c r="J65" s="24"/>
      <c r="K65" s="24"/>
    </row>
    <row r="66" spans="1:11">
      <c r="A66" s="24"/>
      <c r="B66" s="24"/>
      <c r="C66" s="24"/>
      <c r="D66" s="24"/>
      <c r="E66" s="24"/>
      <c r="F66" s="24"/>
      <c r="G66" s="24"/>
      <c r="H66" s="24"/>
      <c r="I66" s="24"/>
      <c r="J66" s="24"/>
      <c r="K66" s="24"/>
    </row>
    <row r="67" spans="1:11">
      <c r="K67" s="24"/>
    </row>
  </sheetData>
  <mergeCells count="19">
    <mergeCell ref="S8:W10"/>
    <mergeCell ref="A37:A39"/>
    <mergeCell ref="A40:A42"/>
    <mergeCell ref="A43:A45"/>
    <mergeCell ref="A46:A48"/>
    <mergeCell ref="S29:Y31"/>
    <mergeCell ref="S33:Y36"/>
    <mergeCell ref="A49:A51"/>
    <mergeCell ref="A34:A36"/>
    <mergeCell ref="A4:A6"/>
    <mergeCell ref="A7:A9"/>
    <mergeCell ref="A10:A12"/>
    <mergeCell ref="A13:A15"/>
    <mergeCell ref="A16:A18"/>
    <mergeCell ref="A19:A21"/>
    <mergeCell ref="A22:A24"/>
    <mergeCell ref="A25:A27"/>
    <mergeCell ref="A28:A30"/>
    <mergeCell ref="A31:A33"/>
  </mergeCells>
  <hyperlinks>
    <hyperlink ref="V3" location="'TC1'!A1" display="Back to Content Page" xr:uid="{4D016514-F4BC-4045-AFCF-DBAEB5572AEA}"/>
  </hyperlinks>
  <pageMargins left="0.7" right="0.7" top="0.75" bottom="0.75" header="0.3" footer="0.3"/>
  <pageSetup scale="59" orientation="landscape" r:id="rId1"/>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U69"/>
  <sheetViews>
    <sheetView workbookViewId="0">
      <pane xSplit="2" ySplit="3" topLeftCell="C4" activePane="bottomRight" state="frozen"/>
      <selection pane="topRight" activeCell="C1" sqref="C1"/>
      <selection pane="bottomLeft" activeCell="A4" sqref="A4"/>
      <selection pane="bottomRight" activeCell="U3" sqref="U3"/>
    </sheetView>
  </sheetViews>
  <sheetFormatPr defaultColWidth="9.21875" defaultRowHeight="14.4"/>
  <cols>
    <col min="1" max="1" width="14.5546875" customWidth="1"/>
    <col min="2" max="2" width="7.21875" customWidth="1"/>
    <col min="3" max="18" width="7" customWidth="1"/>
  </cols>
  <sheetData>
    <row r="1" spans="1:21">
      <c r="A1" s="16" t="s">
        <v>365</v>
      </c>
      <c r="B1" s="15"/>
      <c r="C1" s="15"/>
      <c r="D1" s="15"/>
      <c r="E1" s="15"/>
      <c r="F1" s="15"/>
      <c r="G1" s="15"/>
      <c r="H1" s="15"/>
      <c r="I1" s="15"/>
      <c r="J1" s="15"/>
    </row>
    <row r="2" spans="1:21" ht="15" thickBot="1">
      <c r="A2" s="15"/>
      <c r="B2" s="15"/>
      <c r="C2" s="15"/>
      <c r="D2" s="15"/>
      <c r="E2" s="15"/>
      <c r="F2" s="15"/>
      <c r="G2" s="15"/>
      <c r="H2" s="15"/>
      <c r="I2" s="15"/>
      <c r="J2" s="15"/>
    </row>
    <row r="3" spans="1:21">
      <c r="A3" s="216" t="s">
        <v>366</v>
      </c>
      <c r="B3" s="688" t="s">
        <v>367</v>
      </c>
      <c r="C3" s="465">
        <v>2009</v>
      </c>
      <c r="D3" s="195">
        <v>2010</v>
      </c>
      <c r="E3" s="195">
        <v>2011</v>
      </c>
      <c r="F3" s="195">
        <v>2012</v>
      </c>
      <c r="G3" s="195">
        <v>2013</v>
      </c>
      <c r="H3" s="195">
        <v>2014</v>
      </c>
      <c r="I3" s="195">
        <v>2015</v>
      </c>
      <c r="J3" s="159">
        <v>2016</v>
      </c>
      <c r="K3" s="159">
        <v>2017</v>
      </c>
      <c r="L3" s="159">
        <v>2018</v>
      </c>
      <c r="M3" s="159">
        <v>2019</v>
      </c>
      <c r="N3" s="159">
        <v>2020</v>
      </c>
      <c r="O3" s="159">
        <v>2021</v>
      </c>
      <c r="P3" s="159">
        <v>2022</v>
      </c>
      <c r="Q3" s="159">
        <v>2023</v>
      </c>
      <c r="R3" s="343">
        <v>2024</v>
      </c>
      <c r="U3" s="856" t="s">
        <v>166</v>
      </c>
    </row>
    <row r="4" spans="1:21">
      <c r="A4" s="933" t="s">
        <v>167</v>
      </c>
      <c r="B4" s="536" t="s">
        <v>368</v>
      </c>
      <c r="C4" s="689">
        <v>0.98</v>
      </c>
      <c r="D4" s="101">
        <v>0.98</v>
      </c>
      <c r="E4" s="101">
        <v>0.99</v>
      </c>
      <c r="F4" s="101">
        <v>0.99</v>
      </c>
      <c r="G4" s="101">
        <v>0.99</v>
      </c>
      <c r="H4" s="101">
        <v>0.99</v>
      </c>
      <c r="I4" s="101">
        <v>1</v>
      </c>
      <c r="J4" s="101">
        <v>1</v>
      </c>
      <c r="K4" s="219"/>
      <c r="L4" s="219"/>
      <c r="M4" s="219">
        <v>0.98</v>
      </c>
      <c r="N4" s="219"/>
      <c r="O4" s="219">
        <v>0.96441120321669405</v>
      </c>
      <c r="P4" s="219"/>
      <c r="Q4" s="219">
        <v>1.0081565049268699</v>
      </c>
      <c r="R4" s="690"/>
      <c r="T4" s="48"/>
    </row>
    <row r="5" spans="1:21">
      <c r="A5" s="934"/>
      <c r="B5" s="540" t="s">
        <v>369</v>
      </c>
      <c r="C5" s="689">
        <v>0.85</v>
      </c>
      <c r="D5" s="101">
        <v>0.85</v>
      </c>
      <c r="E5" s="101">
        <v>0.93</v>
      </c>
      <c r="F5" s="101">
        <v>0.93</v>
      </c>
      <c r="G5" s="101">
        <v>0.93</v>
      </c>
      <c r="H5" s="101">
        <v>0.98</v>
      </c>
      <c r="I5" s="101">
        <v>0.87</v>
      </c>
      <c r="J5" s="101">
        <v>0.87</v>
      </c>
      <c r="K5" s="219"/>
      <c r="L5" s="219"/>
      <c r="M5" s="219">
        <v>0.92</v>
      </c>
      <c r="N5" s="219"/>
      <c r="O5" s="219">
        <v>0.86970932016815505</v>
      </c>
      <c r="P5" s="219"/>
      <c r="Q5" s="219">
        <v>0.87742919260174701</v>
      </c>
      <c r="R5" s="690"/>
    </row>
    <row r="6" spans="1:21">
      <c r="A6" s="935"/>
      <c r="B6" s="540" t="s">
        <v>370</v>
      </c>
      <c r="C6" s="689"/>
      <c r="D6" s="101"/>
      <c r="E6" s="101"/>
      <c r="F6" s="101"/>
      <c r="G6" s="101">
        <v>0.80125000000000002</v>
      </c>
      <c r="H6" s="101">
        <v>0.79</v>
      </c>
      <c r="I6" s="101">
        <v>0.76125255786272739</v>
      </c>
      <c r="J6" s="101">
        <v>0.82700942717601178</v>
      </c>
      <c r="K6" s="219"/>
      <c r="L6" s="219"/>
      <c r="M6" s="219"/>
      <c r="N6" s="219" t="s">
        <v>76</v>
      </c>
      <c r="O6" s="219"/>
      <c r="P6" s="219"/>
      <c r="Q6" s="219"/>
      <c r="R6" s="690"/>
    </row>
    <row r="7" spans="1:21">
      <c r="A7" s="933" t="s">
        <v>168</v>
      </c>
      <c r="B7" s="536" t="s">
        <v>368</v>
      </c>
      <c r="C7" s="689">
        <v>0.95</v>
      </c>
      <c r="D7" s="101">
        <v>0.95</v>
      </c>
      <c r="E7" s="101">
        <v>0.96</v>
      </c>
      <c r="F7" s="101">
        <v>0.96</v>
      </c>
      <c r="G7" s="101">
        <v>0.96</v>
      </c>
      <c r="H7" s="101">
        <v>0.96</v>
      </c>
      <c r="I7" s="101">
        <v>0.96</v>
      </c>
      <c r="J7" s="101">
        <v>0.94</v>
      </c>
      <c r="K7" s="342">
        <v>0.96</v>
      </c>
      <c r="L7" s="342">
        <v>0.96</v>
      </c>
      <c r="M7" s="219"/>
      <c r="N7" s="219"/>
      <c r="O7" s="219">
        <v>0.97395002841949396</v>
      </c>
      <c r="P7" s="219">
        <v>0.98103681025789402</v>
      </c>
      <c r="Q7" s="219"/>
      <c r="R7" s="690"/>
    </row>
    <row r="8" spans="1:21">
      <c r="A8" s="934"/>
      <c r="B8" s="540" t="s">
        <v>369</v>
      </c>
      <c r="C8" s="689">
        <v>1.08</v>
      </c>
      <c r="D8" s="101"/>
      <c r="E8" s="101"/>
      <c r="F8" s="101">
        <v>1.07</v>
      </c>
      <c r="G8" s="101">
        <v>1.08</v>
      </c>
      <c r="H8" s="101">
        <v>1.08</v>
      </c>
      <c r="I8" s="101">
        <v>1.08</v>
      </c>
      <c r="J8" s="101">
        <v>1.07</v>
      </c>
      <c r="K8" s="342">
        <v>1.08</v>
      </c>
      <c r="L8" s="342">
        <v>1.0900000000000001</v>
      </c>
      <c r="M8" s="342">
        <v>1.08</v>
      </c>
      <c r="N8" s="342">
        <v>1.07</v>
      </c>
      <c r="O8" s="219">
        <v>1.0921700000762899</v>
      </c>
      <c r="P8" s="219"/>
      <c r="Q8" s="219"/>
      <c r="R8" s="690"/>
    </row>
    <row r="9" spans="1:21">
      <c r="A9" s="935"/>
      <c r="B9" s="540" t="s">
        <v>370</v>
      </c>
      <c r="C9" s="689">
        <v>1.2</v>
      </c>
      <c r="D9" s="101">
        <v>1.28</v>
      </c>
      <c r="E9" s="101">
        <v>1.26</v>
      </c>
      <c r="F9" s="101">
        <v>1.26</v>
      </c>
      <c r="G9" s="101">
        <v>1.2</v>
      </c>
      <c r="H9" s="101">
        <v>1.2</v>
      </c>
      <c r="I9" s="101">
        <v>1.2</v>
      </c>
      <c r="J9" s="101">
        <v>1.2</v>
      </c>
      <c r="K9" s="219"/>
      <c r="L9" s="219"/>
      <c r="M9" s="219"/>
      <c r="N9" s="219"/>
      <c r="O9" s="219"/>
      <c r="P9" s="219"/>
      <c r="Q9" s="219"/>
      <c r="R9" s="690"/>
    </row>
    <row r="10" spans="1:21">
      <c r="A10" s="933" t="s">
        <v>188</v>
      </c>
      <c r="B10" s="536" t="s">
        <v>368</v>
      </c>
      <c r="C10" s="689"/>
      <c r="D10" s="101"/>
      <c r="E10" s="101"/>
      <c r="F10" s="101"/>
      <c r="G10" s="101">
        <v>0.94567999999999997</v>
      </c>
      <c r="H10" s="101">
        <v>0.96097999999999995</v>
      </c>
      <c r="I10" s="101"/>
      <c r="J10" s="101"/>
      <c r="K10" s="219">
        <v>0.97809999999999997</v>
      </c>
      <c r="L10" s="219"/>
      <c r="M10" s="219"/>
      <c r="N10" s="219"/>
      <c r="O10" s="219">
        <v>0.95904010641701598</v>
      </c>
      <c r="P10" s="219">
        <v>0.93935000896453802</v>
      </c>
      <c r="Q10" s="219"/>
      <c r="R10" s="690">
        <v>0.98640223817144801</v>
      </c>
    </row>
    <row r="11" spans="1:21">
      <c r="A11" s="934"/>
      <c r="B11" s="540" t="s">
        <v>369</v>
      </c>
      <c r="C11" s="689"/>
      <c r="D11" s="101"/>
      <c r="E11" s="101"/>
      <c r="F11" s="101"/>
      <c r="G11" s="101">
        <v>1.0706500000000001</v>
      </c>
      <c r="H11" s="101">
        <v>1.08602</v>
      </c>
      <c r="I11" s="101"/>
      <c r="J11" s="101"/>
      <c r="K11" s="219">
        <v>1.0875900000000001</v>
      </c>
      <c r="L11" s="219"/>
      <c r="M11" s="219"/>
      <c r="N11" s="219"/>
      <c r="O11" s="219"/>
      <c r="P11" s="219">
        <v>1.0554900169372501</v>
      </c>
      <c r="Q11" s="219"/>
      <c r="R11" s="690"/>
    </row>
    <row r="12" spans="1:21">
      <c r="A12" s="935"/>
      <c r="B12" s="540" t="s">
        <v>370</v>
      </c>
      <c r="C12" s="689"/>
      <c r="D12" s="101"/>
      <c r="E12" s="101"/>
      <c r="F12" s="101"/>
      <c r="G12" s="101"/>
      <c r="H12" s="101"/>
      <c r="I12" s="101"/>
      <c r="J12" s="101"/>
      <c r="K12" s="219"/>
      <c r="L12" s="219"/>
      <c r="M12" s="219"/>
      <c r="N12" s="219"/>
      <c r="O12" s="219"/>
      <c r="P12" s="219"/>
      <c r="Q12" s="219"/>
      <c r="R12" s="690"/>
    </row>
    <row r="13" spans="1:21">
      <c r="A13" s="933" t="s">
        <v>189</v>
      </c>
      <c r="B13" s="536" t="s">
        <v>368</v>
      </c>
      <c r="C13" s="689">
        <v>0.86</v>
      </c>
      <c r="D13" s="101">
        <v>0.87</v>
      </c>
      <c r="E13" s="101">
        <v>0.87</v>
      </c>
      <c r="F13" s="101">
        <v>0.88</v>
      </c>
      <c r="G13" s="101">
        <v>0.90627000000000002</v>
      </c>
      <c r="H13" s="101">
        <v>1</v>
      </c>
      <c r="I13" s="101"/>
      <c r="J13" s="101"/>
      <c r="K13" s="219"/>
      <c r="L13" s="219"/>
      <c r="M13" s="219"/>
      <c r="N13" s="219">
        <v>0.93158000707626298</v>
      </c>
      <c r="O13" s="219">
        <v>0.93972998857498102</v>
      </c>
      <c r="P13" s="219"/>
      <c r="Q13" s="219">
        <v>0.94594997167587203</v>
      </c>
      <c r="R13" s="690"/>
    </row>
    <row r="14" spans="1:21">
      <c r="A14" s="934"/>
      <c r="B14" s="540" t="s">
        <v>369</v>
      </c>
      <c r="C14" s="689">
        <v>0.56000000000000005</v>
      </c>
      <c r="D14" s="101">
        <v>0.57999999999999996</v>
      </c>
      <c r="E14" s="101">
        <v>0.59</v>
      </c>
      <c r="F14" s="101">
        <v>0.59</v>
      </c>
      <c r="G14" s="101">
        <v>0.62031000000000003</v>
      </c>
      <c r="H14" s="101">
        <v>0.7</v>
      </c>
      <c r="I14" s="101"/>
      <c r="J14" s="101"/>
      <c r="K14" s="219"/>
      <c r="L14" s="219"/>
      <c r="M14" s="219"/>
      <c r="N14" s="219"/>
      <c r="O14" s="219">
        <v>0.63340002298355103</v>
      </c>
      <c r="P14" s="219"/>
      <c r="Q14" s="219"/>
      <c r="R14" s="690"/>
    </row>
    <row r="15" spans="1:21">
      <c r="A15" s="935"/>
      <c r="B15" s="540" t="s">
        <v>370</v>
      </c>
      <c r="C15" s="689">
        <v>0.31</v>
      </c>
      <c r="D15" s="101"/>
      <c r="E15" s="101">
        <v>0.45</v>
      </c>
      <c r="F15" s="101">
        <v>0.55000000000000004</v>
      </c>
      <c r="G15" s="101">
        <v>0.45530999999999999</v>
      </c>
      <c r="H15" s="101">
        <v>0.5</v>
      </c>
      <c r="I15" s="101"/>
      <c r="J15" s="101"/>
      <c r="K15" s="219"/>
      <c r="L15" s="219"/>
      <c r="M15" s="219"/>
      <c r="N15" s="219"/>
      <c r="O15" s="219"/>
      <c r="P15" s="219"/>
      <c r="Q15" s="219"/>
      <c r="R15" s="690"/>
    </row>
    <row r="16" spans="1:21">
      <c r="A16" s="933" t="s">
        <v>172</v>
      </c>
      <c r="B16" s="536" t="s">
        <v>368</v>
      </c>
      <c r="C16" s="689">
        <v>0.92110000000000003</v>
      </c>
      <c r="D16" s="101">
        <v>1.01</v>
      </c>
      <c r="E16" s="101">
        <v>0.9</v>
      </c>
      <c r="F16" s="101">
        <v>0.91</v>
      </c>
      <c r="G16" s="101">
        <v>0.9</v>
      </c>
      <c r="H16" s="101">
        <v>0.91</v>
      </c>
      <c r="I16" s="101">
        <v>1.1000000000000001</v>
      </c>
      <c r="J16" s="101">
        <v>1.1000000000000001</v>
      </c>
      <c r="K16" s="219">
        <v>0.98519000000000001</v>
      </c>
      <c r="L16" s="219">
        <v>0.99644999999999995</v>
      </c>
      <c r="M16" s="219"/>
      <c r="N16" s="219"/>
      <c r="O16" s="219"/>
      <c r="P16" s="219">
        <v>0.934250204324786</v>
      </c>
      <c r="Q16" s="219">
        <v>0.93435274209373198</v>
      </c>
      <c r="R16" s="690"/>
    </row>
    <row r="17" spans="1:18">
      <c r="A17" s="934"/>
      <c r="B17" s="540" t="s">
        <v>369</v>
      </c>
      <c r="C17" s="689">
        <v>1.0122599999999999</v>
      </c>
      <c r="D17" s="101">
        <v>1.24</v>
      </c>
      <c r="E17" s="101">
        <v>1</v>
      </c>
      <c r="F17" s="101">
        <v>0.97</v>
      </c>
      <c r="G17" s="101">
        <v>0.97</v>
      </c>
      <c r="H17" s="101">
        <v>0.99</v>
      </c>
      <c r="I17" s="101">
        <v>1.01</v>
      </c>
      <c r="J17" s="101">
        <v>1.01</v>
      </c>
      <c r="K17" s="219"/>
      <c r="L17" s="219"/>
      <c r="M17" s="219"/>
      <c r="N17" s="219"/>
      <c r="O17" s="219"/>
      <c r="P17" s="219"/>
      <c r="Q17" s="219"/>
      <c r="R17" s="690"/>
    </row>
    <row r="18" spans="1:18">
      <c r="A18" s="935"/>
      <c r="B18" s="540" t="s">
        <v>370</v>
      </c>
      <c r="C18" s="689"/>
      <c r="D18" s="101"/>
      <c r="E18" s="101">
        <v>1.04</v>
      </c>
      <c r="F18" s="101">
        <v>1.03</v>
      </c>
      <c r="G18" s="101">
        <v>1.1299999999999999</v>
      </c>
      <c r="H18" s="101">
        <v>0.96</v>
      </c>
      <c r="I18" s="101">
        <v>0.94</v>
      </c>
      <c r="J18" s="101">
        <v>0.94</v>
      </c>
      <c r="K18" s="219"/>
      <c r="L18" s="219"/>
      <c r="M18" s="219"/>
      <c r="N18" s="219"/>
      <c r="O18" s="219"/>
      <c r="P18" s="219"/>
      <c r="Q18" s="219"/>
      <c r="R18" s="690"/>
    </row>
    <row r="19" spans="1:18">
      <c r="A19" s="933" t="s">
        <v>173</v>
      </c>
      <c r="B19" s="536" t="s">
        <v>368</v>
      </c>
      <c r="C19" s="689">
        <v>1.02</v>
      </c>
      <c r="D19" s="101">
        <v>1.04</v>
      </c>
      <c r="E19" s="101">
        <v>1.05</v>
      </c>
      <c r="F19" s="101">
        <v>1.04</v>
      </c>
      <c r="G19" s="101">
        <v>1.04</v>
      </c>
      <c r="H19" s="101">
        <v>0.96160895148065983</v>
      </c>
      <c r="I19" s="101">
        <v>0.95799999999999996</v>
      </c>
      <c r="J19" s="101">
        <v>0.96</v>
      </c>
      <c r="K19" s="219">
        <v>0.96</v>
      </c>
      <c r="L19" s="219"/>
      <c r="M19" s="219">
        <v>0.97</v>
      </c>
      <c r="N19" s="219">
        <v>0.97</v>
      </c>
      <c r="O19" s="219">
        <v>0.97</v>
      </c>
      <c r="P19" s="219">
        <v>0.96</v>
      </c>
      <c r="Q19" s="219">
        <v>0.96</v>
      </c>
      <c r="R19" s="690"/>
    </row>
    <row r="20" spans="1:18">
      <c r="A20" s="934"/>
      <c r="B20" s="540" t="s">
        <v>369</v>
      </c>
      <c r="C20" s="689">
        <v>0.73</v>
      </c>
      <c r="D20" s="101">
        <v>0.73</v>
      </c>
      <c r="E20" s="101">
        <v>0.74</v>
      </c>
      <c r="F20" s="101">
        <v>0.75</v>
      </c>
      <c r="G20" s="101">
        <v>0.73</v>
      </c>
      <c r="H20" s="101">
        <v>1.3718265850800677</v>
      </c>
      <c r="I20" s="101">
        <v>1.3360000000000001</v>
      </c>
      <c r="J20" s="101">
        <v>1.34</v>
      </c>
      <c r="K20" s="219">
        <v>1.33</v>
      </c>
      <c r="L20" s="219"/>
      <c r="M20" s="219"/>
      <c r="N20" s="219"/>
      <c r="O20" s="219">
        <v>1.32</v>
      </c>
      <c r="P20" s="219">
        <v>1.33</v>
      </c>
      <c r="Q20" s="219">
        <v>1</v>
      </c>
      <c r="R20" s="690"/>
    </row>
    <row r="21" spans="1:18">
      <c r="A21" s="935"/>
      <c r="B21" s="540" t="s">
        <v>370</v>
      </c>
      <c r="C21" s="689"/>
      <c r="D21" s="101"/>
      <c r="E21" s="101"/>
      <c r="F21" s="101">
        <v>1.5107999999999999</v>
      </c>
      <c r="G21" s="101">
        <v>1.46106</v>
      </c>
      <c r="H21" s="101">
        <v>1.4172105633095693</v>
      </c>
      <c r="I21" s="101">
        <v>1.4119999999999999</v>
      </c>
      <c r="J21" s="101">
        <v>1.34</v>
      </c>
      <c r="K21" s="219">
        <v>1.58</v>
      </c>
      <c r="L21" s="219">
        <v>1.62</v>
      </c>
      <c r="M21" s="219">
        <v>1.66</v>
      </c>
      <c r="N21" s="219"/>
      <c r="O21" s="219"/>
      <c r="P21" s="219"/>
      <c r="Q21" s="219"/>
      <c r="R21" s="690"/>
    </row>
    <row r="22" spans="1:18">
      <c r="A22" s="933" t="s">
        <v>174</v>
      </c>
      <c r="B22" s="536" t="s">
        <v>368</v>
      </c>
      <c r="C22" s="689">
        <v>0.98</v>
      </c>
      <c r="D22" s="101">
        <v>0.98</v>
      </c>
      <c r="E22" s="101">
        <v>0.98</v>
      </c>
      <c r="F22" s="101">
        <v>0.99</v>
      </c>
      <c r="G22" s="101">
        <v>0.99253999999999998</v>
      </c>
      <c r="H22" s="101">
        <v>0.97</v>
      </c>
      <c r="I22" s="101"/>
      <c r="J22" s="101"/>
      <c r="K22" s="219"/>
      <c r="L22" s="219">
        <v>1.0703953597272999</v>
      </c>
      <c r="M22" s="219"/>
      <c r="N22" s="219">
        <v>1.0230359724298299</v>
      </c>
      <c r="O22" s="219">
        <v>1.0289870525212399</v>
      </c>
      <c r="P22" s="219">
        <v>1.0316975339569201</v>
      </c>
      <c r="Q22" s="219">
        <v>1.0363446867837001</v>
      </c>
      <c r="R22" s="690">
        <v>1.04209043690183</v>
      </c>
    </row>
    <row r="23" spans="1:18">
      <c r="A23" s="934"/>
      <c r="B23" s="540" t="s">
        <v>369</v>
      </c>
      <c r="C23" s="689">
        <v>0.94</v>
      </c>
      <c r="D23" s="101"/>
      <c r="E23" s="101"/>
      <c r="F23" s="101">
        <v>0.95</v>
      </c>
      <c r="G23" s="101"/>
      <c r="H23" s="101">
        <v>1.02</v>
      </c>
      <c r="I23" s="101">
        <v>1.05779</v>
      </c>
      <c r="J23" s="101">
        <v>1.0625899999999999</v>
      </c>
      <c r="K23" s="219">
        <v>1.0833999999999999</v>
      </c>
      <c r="L23" s="219">
        <v>1.0823700000000001</v>
      </c>
      <c r="M23" s="219"/>
      <c r="N23" s="219"/>
      <c r="O23" s="219">
        <v>1.06327496640265</v>
      </c>
      <c r="P23" s="219"/>
      <c r="Q23" s="219"/>
      <c r="R23" s="690"/>
    </row>
    <row r="24" spans="1:18">
      <c r="A24" s="935"/>
      <c r="B24" s="540" t="s">
        <v>370</v>
      </c>
      <c r="C24" s="689">
        <v>0.9</v>
      </c>
      <c r="D24" s="101">
        <v>0.91</v>
      </c>
      <c r="E24" s="101">
        <v>0.93</v>
      </c>
      <c r="F24" s="101">
        <v>0.92</v>
      </c>
      <c r="G24" s="101">
        <v>0.93728</v>
      </c>
      <c r="H24" s="101">
        <v>0.99</v>
      </c>
      <c r="I24" s="101"/>
      <c r="J24" s="101"/>
      <c r="K24" s="219"/>
      <c r="L24" s="219"/>
      <c r="M24" s="219"/>
      <c r="N24" s="219"/>
      <c r="O24" s="219"/>
      <c r="P24" s="219"/>
      <c r="Q24" s="219"/>
      <c r="R24" s="690"/>
    </row>
    <row r="25" spans="1:18">
      <c r="A25" s="937" t="s">
        <v>175</v>
      </c>
      <c r="B25" s="536" t="s">
        <v>368</v>
      </c>
      <c r="C25" s="689">
        <v>1.03</v>
      </c>
      <c r="D25" s="101">
        <v>1.03</v>
      </c>
      <c r="E25" s="101">
        <v>1.02</v>
      </c>
      <c r="F25" s="101">
        <v>1.01</v>
      </c>
      <c r="G25" s="101">
        <v>1</v>
      </c>
      <c r="H25" s="101">
        <v>1</v>
      </c>
      <c r="I25" s="101">
        <v>1.002</v>
      </c>
      <c r="J25" s="101"/>
      <c r="K25" s="219"/>
      <c r="L25" s="219"/>
      <c r="M25" s="219"/>
      <c r="N25" s="219">
        <v>1.0113885053264999</v>
      </c>
      <c r="O25" s="219">
        <v>1.0375802928640501</v>
      </c>
      <c r="P25" s="219">
        <v>1.0313243176631099</v>
      </c>
      <c r="Q25" s="219">
        <v>1.02051738934381</v>
      </c>
      <c r="R25" s="690">
        <v>1.02382262611567</v>
      </c>
    </row>
    <row r="26" spans="1:18">
      <c r="A26" s="937"/>
      <c r="B26" s="540" t="s">
        <v>369</v>
      </c>
      <c r="C26" s="689">
        <v>0.79</v>
      </c>
      <c r="D26" s="101">
        <v>0.81</v>
      </c>
      <c r="E26" s="101">
        <v>0.83</v>
      </c>
      <c r="F26" s="101">
        <v>0.82</v>
      </c>
      <c r="G26" s="101">
        <v>0.85</v>
      </c>
      <c r="H26" s="101">
        <v>0.87</v>
      </c>
      <c r="I26" s="101">
        <v>0.88</v>
      </c>
      <c r="J26" s="101">
        <v>0.95513000000000003</v>
      </c>
      <c r="K26" s="219"/>
      <c r="L26" s="219">
        <v>1.0309600000000001</v>
      </c>
      <c r="M26" s="219"/>
      <c r="N26" s="219">
        <v>1.1145689001800501</v>
      </c>
      <c r="O26" s="219">
        <v>1.0118793485308</v>
      </c>
      <c r="P26" s="219">
        <v>1.0199002816999501</v>
      </c>
      <c r="Q26" s="219">
        <v>1.03310314810264</v>
      </c>
      <c r="R26" s="690"/>
    </row>
    <row r="27" spans="1:18">
      <c r="A27" s="937"/>
      <c r="B27" s="540" t="s">
        <v>370</v>
      </c>
      <c r="C27" s="689"/>
      <c r="D27" s="101">
        <v>0.61678999999999995</v>
      </c>
      <c r="E27" s="101">
        <v>0.64</v>
      </c>
      <c r="F27" s="101"/>
      <c r="G27" s="101"/>
      <c r="H27" s="101"/>
      <c r="I27" s="101"/>
      <c r="J27" s="101"/>
      <c r="K27" s="219"/>
      <c r="L27" s="219"/>
      <c r="M27" s="219"/>
      <c r="N27" s="219"/>
      <c r="O27" s="219"/>
      <c r="P27" s="219"/>
      <c r="Q27" s="219"/>
      <c r="R27" s="690"/>
    </row>
    <row r="28" spans="1:18">
      <c r="A28" s="937" t="s">
        <v>176</v>
      </c>
      <c r="B28" s="536" t="s">
        <v>368</v>
      </c>
      <c r="C28" s="689">
        <v>0.96707146193367588</v>
      </c>
      <c r="D28" s="101">
        <v>0.96795817133664031</v>
      </c>
      <c r="E28" s="101">
        <v>0.96942394163060996</v>
      </c>
      <c r="F28" s="101">
        <v>0.96775645909815056</v>
      </c>
      <c r="G28" s="101">
        <v>0.97835411290029439</v>
      </c>
      <c r="H28" s="101">
        <v>0.9808126410835214</v>
      </c>
      <c r="I28" s="101">
        <v>0.97753816756682976</v>
      </c>
      <c r="J28" s="101">
        <v>0.97953329400036615</v>
      </c>
      <c r="K28" s="219">
        <v>0.98</v>
      </c>
      <c r="L28" s="219">
        <v>0.99</v>
      </c>
      <c r="M28" s="219">
        <v>0.99</v>
      </c>
      <c r="N28" s="219">
        <v>0.99</v>
      </c>
      <c r="O28" s="219">
        <v>0.99</v>
      </c>
      <c r="P28" s="219">
        <v>0.99</v>
      </c>
      <c r="Q28" s="219">
        <v>0.97</v>
      </c>
      <c r="R28" s="690">
        <v>0.96399999999999997</v>
      </c>
    </row>
    <row r="29" spans="1:18">
      <c r="A29" s="937"/>
      <c r="B29" s="540" t="s">
        <v>369</v>
      </c>
      <c r="C29" s="689">
        <v>1.0537659289622001</v>
      </c>
      <c r="D29" s="101">
        <v>1.0537915765108439</v>
      </c>
      <c r="E29" s="101">
        <v>1.0486936462564564</v>
      </c>
      <c r="F29" s="101">
        <v>1.0477880529867534</v>
      </c>
      <c r="G29" s="101">
        <v>1.0336711343576332</v>
      </c>
      <c r="H29" s="101">
        <v>1.0322538564393569</v>
      </c>
      <c r="I29" s="101">
        <v>1.0264472190692395</v>
      </c>
      <c r="J29" s="101">
        <v>1.0350792084176716</v>
      </c>
      <c r="K29" s="219">
        <v>1.04</v>
      </c>
      <c r="L29" s="219">
        <v>1.04</v>
      </c>
      <c r="M29" s="219">
        <v>1.04</v>
      </c>
      <c r="N29" s="219">
        <v>1.05</v>
      </c>
      <c r="O29" s="219">
        <v>1.04</v>
      </c>
      <c r="P29" s="219">
        <v>1.04</v>
      </c>
      <c r="Q29" s="219">
        <v>1.07</v>
      </c>
      <c r="R29" s="690">
        <v>1.0680000000000001</v>
      </c>
    </row>
    <row r="30" spans="1:18">
      <c r="A30" s="937"/>
      <c r="B30" s="540" t="s">
        <v>370</v>
      </c>
      <c r="C30" s="689">
        <v>1.2147242539106295</v>
      </c>
      <c r="D30" s="101">
        <v>1.2521717043434086</v>
      </c>
      <c r="E30" s="101">
        <v>1.3409380251565921</v>
      </c>
      <c r="F30" s="101">
        <v>1.3295934654023096</v>
      </c>
      <c r="G30" s="101">
        <v>1.2609181529658933</v>
      </c>
      <c r="H30" s="101">
        <v>1.266672638509428</v>
      </c>
      <c r="I30" s="101">
        <v>1.3618211633066462</v>
      </c>
      <c r="J30" s="101">
        <v>1.3204497201312488</v>
      </c>
      <c r="K30" s="219">
        <v>1.36</v>
      </c>
      <c r="L30" s="219">
        <v>1.4</v>
      </c>
      <c r="M30" s="219">
        <v>1.25</v>
      </c>
      <c r="N30" s="219">
        <v>1.3</v>
      </c>
      <c r="O30" s="219">
        <v>1.25</v>
      </c>
      <c r="P30" s="219">
        <v>1.25</v>
      </c>
      <c r="Q30" s="219">
        <v>1.35</v>
      </c>
      <c r="R30" s="690">
        <v>1.35</v>
      </c>
    </row>
    <row r="31" spans="1:18">
      <c r="A31" s="937" t="s">
        <v>177</v>
      </c>
      <c r="B31" s="536" t="s">
        <v>368</v>
      </c>
      <c r="C31" s="689">
        <v>0.9205561454978799</v>
      </c>
      <c r="D31" s="101">
        <v>0.89504894093675202</v>
      </c>
      <c r="E31" s="101">
        <v>0.90109409673537433</v>
      </c>
      <c r="F31" s="101">
        <v>0.90345592434638833</v>
      </c>
      <c r="G31" s="101">
        <v>0.9062208868360796</v>
      </c>
      <c r="H31" s="101">
        <v>0.91</v>
      </c>
      <c r="I31" s="101">
        <v>0.91</v>
      </c>
      <c r="J31" s="101">
        <v>0.92</v>
      </c>
      <c r="K31" s="219">
        <v>0.92523833243830589</v>
      </c>
      <c r="L31" s="219">
        <v>0.92692049669928966</v>
      </c>
      <c r="M31" s="219">
        <v>0.93</v>
      </c>
      <c r="N31" s="219">
        <v>0.93911960215450385</v>
      </c>
      <c r="O31" s="219">
        <v>0.94</v>
      </c>
      <c r="P31" s="219">
        <v>0.94</v>
      </c>
      <c r="Q31" s="219">
        <v>0.96</v>
      </c>
      <c r="R31" s="690"/>
    </row>
    <row r="32" spans="1:18">
      <c r="A32" s="937"/>
      <c r="B32" s="540" t="s">
        <v>369</v>
      </c>
      <c r="C32" s="689">
        <v>0.78960542712773785</v>
      </c>
      <c r="D32" s="101">
        <v>0.81202400815274178</v>
      </c>
      <c r="E32" s="101">
        <v>0.85875881689738387</v>
      </c>
      <c r="F32" s="101">
        <v>0.8832116112954761</v>
      </c>
      <c r="G32" s="101">
        <v>0.91</v>
      </c>
      <c r="H32" s="101">
        <v>0.92</v>
      </c>
      <c r="I32" s="101">
        <v>0.95</v>
      </c>
      <c r="J32" s="101">
        <v>0.96</v>
      </c>
      <c r="K32" s="219">
        <v>0.96</v>
      </c>
      <c r="L32" s="219">
        <v>0.96</v>
      </c>
      <c r="M32" s="219">
        <v>0.97850351221364384</v>
      </c>
      <c r="N32" s="219">
        <v>0.97792635060955924</v>
      </c>
      <c r="O32" s="219">
        <v>0.95</v>
      </c>
      <c r="P32" s="219">
        <v>0.96</v>
      </c>
      <c r="Q32" s="219">
        <v>0.99</v>
      </c>
      <c r="R32" s="690"/>
    </row>
    <row r="33" spans="1:18">
      <c r="A33" s="937"/>
      <c r="B33" s="540" t="s">
        <v>370</v>
      </c>
      <c r="C33" s="689">
        <v>0.61133587180707605</v>
      </c>
      <c r="D33" s="101">
        <v>0.6578129599947663</v>
      </c>
      <c r="E33" s="101">
        <v>0.63001910672470518</v>
      </c>
      <c r="F33" s="101">
        <v>0.65</v>
      </c>
      <c r="G33" s="101">
        <v>0.7</v>
      </c>
      <c r="H33" s="101">
        <v>0.72</v>
      </c>
      <c r="I33" s="101">
        <v>0.73686929909977938</v>
      </c>
      <c r="J33" s="101">
        <v>0.8</v>
      </c>
      <c r="K33" s="219">
        <v>0.82</v>
      </c>
      <c r="L33" s="219">
        <v>0.82</v>
      </c>
      <c r="M33" s="219">
        <v>0.84</v>
      </c>
      <c r="N33" s="219">
        <v>0.84</v>
      </c>
      <c r="O33" s="219">
        <v>0.89</v>
      </c>
      <c r="P33" s="219">
        <v>0.88</v>
      </c>
      <c r="Q33" s="219"/>
      <c r="R33" s="690"/>
    </row>
    <row r="34" spans="1:18">
      <c r="A34" s="933" t="s">
        <v>178</v>
      </c>
      <c r="B34" s="536" t="s">
        <v>368</v>
      </c>
      <c r="C34" s="689">
        <v>0.98994000000000004</v>
      </c>
      <c r="D34" s="101">
        <v>0.95013502572905895</v>
      </c>
      <c r="E34" s="101">
        <v>0.94910947762692499</v>
      </c>
      <c r="F34" s="101">
        <v>0.94755219012265102</v>
      </c>
      <c r="G34" s="101">
        <v>0.95015559332593602</v>
      </c>
      <c r="H34" s="101">
        <v>0.95552354967423503</v>
      </c>
      <c r="I34" s="101">
        <v>0.95887916720946598</v>
      </c>
      <c r="J34" s="101">
        <v>0.96366428694534301</v>
      </c>
      <c r="K34" s="219">
        <v>0.96319305337364303</v>
      </c>
      <c r="L34" s="219">
        <v>0.965336280915991</v>
      </c>
      <c r="M34" s="219">
        <v>0.96400688037162396</v>
      </c>
      <c r="N34" s="219">
        <v>0.96063516667406601</v>
      </c>
      <c r="O34" s="219">
        <v>0.95576098074930704</v>
      </c>
      <c r="P34" s="219">
        <v>0.95760154957399801</v>
      </c>
      <c r="Q34" s="219">
        <v>0.95348250519225397</v>
      </c>
      <c r="R34" s="690">
        <v>0.95441707474763404</v>
      </c>
    </row>
    <row r="35" spans="1:18">
      <c r="A35" s="934"/>
      <c r="B35" s="540" t="s">
        <v>369</v>
      </c>
      <c r="C35" s="689">
        <v>1.04075002670288</v>
      </c>
      <c r="D35" s="101">
        <v>1.0990651068647601</v>
      </c>
      <c r="E35" s="101">
        <v>1.0923610626636799</v>
      </c>
      <c r="F35" s="101">
        <v>1.0833562375492101</v>
      </c>
      <c r="G35" s="101">
        <v>1.07641586635404</v>
      </c>
      <c r="H35" s="101">
        <v>1.07883862337204</v>
      </c>
      <c r="I35" s="101">
        <v>1.0858364982273401</v>
      </c>
      <c r="J35" s="101">
        <v>1.0780532908815801</v>
      </c>
      <c r="K35" s="219">
        <v>1.0818083843759501</v>
      </c>
      <c r="L35" s="219">
        <v>1.0867823923075901</v>
      </c>
      <c r="M35" s="219">
        <v>1.10477285983352</v>
      </c>
      <c r="N35" s="219">
        <v>1.09954034749281</v>
      </c>
      <c r="O35" s="219">
        <v>1.0867681039443</v>
      </c>
      <c r="P35" s="219">
        <v>1.1007818240826099</v>
      </c>
      <c r="Q35" s="219">
        <v>1.10586831729289</v>
      </c>
      <c r="R35" s="690">
        <v>1.10221081630823</v>
      </c>
    </row>
    <row r="36" spans="1:18">
      <c r="A36" s="935"/>
      <c r="B36" s="540" t="s">
        <v>370</v>
      </c>
      <c r="C36" s="689"/>
      <c r="D36" s="101"/>
      <c r="E36" s="101"/>
      <c r="F36" s="101"/>
      <c r="G36" s="101">
        <v>1.4</v>
      </c>
      <c r="H36" s="101">
        <v>1.37</v>
      </c>
      <c r="I36" s="101"/>
      <c r="J36" s="101"/>
      <c r="K36" s="219"/>
      <c r="L36" s="219"/>
      <c r="M36" s="219"/>
      <c r="N36" s="219"/>
      <c r="O36" s="219"/>
      <c r="P36" s="219"/>
      <c r="Q36" s="219"/>
      <c r="R36" s="690"/>
    </row>
    <row r="37" spans="1:18">
      <c r="A37" s="933" t="s">
        <v>179</v>
      </c>
      <c r="B37" s="536" t="s">
        <v>368</v>
      </c>
      <c r="C37" s="689">
        <v>0.99768999999999997</v>
      </c>
      <c r="D37" s="101">
        <v>0.99768999999999997</v>
      </c>
      <c r="E37" s="101">
        <v>0.99768999999999997</v>
      </c>
      <c r="F37" s="101">
        <v>0.99</v>
      </c>
      <c r="G37" s="101">
        <v>0.98</v>
      </c>
      <c r="H37" s="101">
        <v>0.98</v>
      </c>
      <c r="I37" s="101">
        <v>0.99</v>
      </c>
      <c r="J37" s="101">
        <v>1.0339855889320599</v>
      </c>
      <c r="K37" s="219">
        <v>1.0494599950655401</v>
      </c>
      <c r="L37" s="219">
        <v>1.03105135058016</v>
      </c>
      <c r="M37" s="219">
        <v>1.03138611876968</v>
      </c>
      <c r="N37" s="219">
        <v>1.0615233640170001</v>
      </c>
      <c r="O37" s="219">
        <v>1.05760571294335</v>
      </c>
      <c r="P37" s="219">
        <v>1.00848869962892</v>
      </c>
      <c r="Q37" s="219">
        <v>0.99705960702719898</v>
      </c>
      <c r="R37" s="690">
        <v>1.0022200345993</v>
      </c>
    </row>
    <row r="38" spans="1:18">
      <c r="A38" s="934"/>
      <c r="B38" s="540" t="s">
        <v>369</v>
      </c>
      <c r="C38" s="689">
        <v>0.99768999999999997</v>
      </c>
      <c r="D38" s="101">
        <v>0.99768999999999997</v>
      </c>
      <c r="E38" s="101">
        <v>0.99768999999999997</v>
      </c>
      <c r="F38" s="101">
        <v>1.01</v>
      </c>
      <c r="G38" s="101">
        <v>1.01</v>
      </c>
      <c r="H38" s="101">
        <v>1.03</v>
      </c>
      <c r="I38" s="101">
        <v>1.02</v>
      </c>
      <c r="J38" s="101">
        <v>0.99484049548641895</v>
      </c>
      <c r="K38" s="219">
        <v>1.0218318524613601</v>
      </c>
      <c r="L38" s="219">
        <v>0.976109409069156</v>
      </c>
      <c r="M38" s="219">
        <v>1.0025717360836399</v>
      </c>
      <c r="N38" s="219">
        <v>1.0132826243658299</v>
      </c>
      <c r="O38" s="219">
        <v>1.0320009866575399</v>
      </c>
      <c r="P38" s="219">
        <v>1.03212820916908</v>
      </c>
      <c r="Q38" s="219">
        <v>1.0429965236104699</v>
      </c>
      <c r="R38" s="690">
        <v>1.0603899955749501</v>
      </c>
    </row>
    <row r="39" spans="1:18">
      <c r="A39" s="935"/>
      <c r="B39" s="540" t="s">
        <v>370</v>
      </c>
      <c r="C39" s="689"/>
      <c r="D39" s="101"/>
      <c r="E39" s="101">
        <v>3.1476299999999999</v>
      </c>
      <c r="F39" s="101">
        <v>3.2951899999999998</v>
      </c>
      <c r="G39" s="101">
        <v>2.1809799999999999</v>
      </c>
      <c r="H39" s="101">
        <v>2.4898699999999998</v>
      </c>
      <c r="I39" s="101">
        <v>1.77</v>
      </c>
      <c r="J39" s="101"/>
      <c r="K39" s="219"/>
      <c r="L39" s="219"/>
      <c r="M39" s="219"/>
      <c r="N39" s="219"/>
      <c r="O39" s="219"/>
      <c r="P39" s="219"/>
      <c r="Q39" s="219"/>
      <c r="R39" s="690"/>
    </row>
    <row r="40" spans="1:18">
      <c r="A40" s="933" t="s">
        <v>180</v>
      </c>
      <c r="B40" s="536" t="s">
        <v>368</v>
      </c>
      <c r="C40" s="689">
        <v>1.0014168606416354</v>
      </c>
      <c r="D40" s="101">
        <v>1.0006059381943042</v>
      </c>
      <c r="E40" s="101">
        <v>1.0012123661345727</v>
      </c>
      <c r="F40" s="101">
        <v>1.0046483427647535</v>
      </c>
      <c r="G40" s="101">
        <v>1.0022188603126576</v>
      </c>
      <c r="H40" s="101">
        <v>1.003431224139671</v>
      </c>
      <c r="I40" s="101">
        <v>1.0010090817356208</v>
      </c>
      <c r="J40" s="101">
        <v>1.003024193548387</v>
      </c>
      <c r="K40" s="219">
        <v>0.99299999999999999</v>
      </c>
      <c r="L40" s="219">
        <v>0.96573995836104898</v>
      </c>
      <c r="M40" s="219">
        <v>0.96499479840958102</v>
      </c>
      <c r="N40" s="219">
        <v>0.95489350884372604</v>
      </c>
      <c r="O40" s="219">
        <v>0.95333881881309801</v>
      </c>
      <c r="P40" s="219">
        <v>0.94854082558378305</v>
      </c>
      <c r="Q40" s="219">
        <v>0.95107353869268496</v>
      </c>
      <c r="R40" s="690"/>
    </row>
    <row r="41" spans="1:18">
      <c r="A41" s="934"/>
      <c r="B41" s="540" t="s">
        <v>369</v>
      </c>
      <c r="C41" s="689">
        <v>0.99339157706093184</v>
      </c>
      <c r="D41" s="101">
        <v>0.97649810648251278</v>
      </c>
      <c r="E41" s="101">
        <v>0.98808210108143901</v>
      </c>
      <c r="F41" s="101">
        <v>0.98562650866798329</v>
      </c>
      <c r="G41" s="101">
        <v>0.98483683111745957</v>
      </c>
      <c r="H41" s="101">
        <v>0.9881682734443471</v>
      </c>
      <c r="I41" s="101">
        <v>0.99446902654867253</v>
      </c>
      <c r="J41" s="101">
        <v>1</v>
      </c>
      <c r="K41" s="219">
        <v>1.2002299999999999</v>
      </c>
      <c r="L41" s="219">
        <v>1.07743279903014</v>
      </c>
      <c r="M41" s="219">
        <v>1.0698828675937999</v>
      </c>
      <c r="N41" s="219">
        <v>1.09052787019673</v>
      </c>
      <c r="O41" s="219">
        <v>1.0829537450673199</v>
      </c>
      <c r="P41" s="219">
        <v>1.07588353726223</v>
      </c>
      <c r="Q41" s="219">
        <v>1.06166066371656</v>
      </c>
      <c r="R41" s="690"/>
    </row>
    <row r="42" spans="1:18">
      <c r="A42" s="935"/>
      <c r="B42" s="540" t="s">
        <v>370</v>
      </c>
      <c r="C42" s="689">
        <v>1.1523891519586742</v>
      </c>
      <c r="D42" s="101">
        <v>1.131741632914091</v>
      </c>
      <c r="E42" s="101">
        <v>1.0597322348094749</v>
      </c>
      <c r="F42" s="101">
        <v>1.1141649048625795</v>
      </c>
      <c r="G42" s="101">
        <v>1.3109756097560976</v>
      </c>
      <c r="H42" s="101">
        <v>1.2117647058823531</v>
      </c>
      <c r="I42" s="101">
        <v>1.2340425531914891</v>
      </c>
      <c r="J42" s="101">
        <v>1.32</v>
      </c>
      <c r="K42" s="219"/>
      <c r="L42" s="219"/>
      <c r="M42" s="219"/>
      <c r="N42" s="219"/>
      <c r="O42" s="219"/>
      <c r="P42" s="219"/>
      <c r="Q42" s="219"/>
      <c r="R42" s="690"/>
    </row>
    <row r="43" spans="1:18">
      <c r="A43" s="933" t="s">
        <v>190</v>
      </c>
      <c r="B43" s="536" t="s">
        <v>368</v>
      </c>
      <c r="C43" s="689">
        <v>0.99905999999999995</v>
      </c>
      <c r="D43" s="101">
        <v>1.01589</v>
      </c>
      <c r="E43" s="101">
        <v>1.0030373977968101</v>
      </c>
      <c r="F43" s="101">
        <v>1.01825915013166</v>
      </c>
      <c r="G43" s="101">
        <v>1.0244299037426527</v>
      </c>
      <c r="H43" s="101">
        <v>1.02</v>
      </c>
      <c r="I43" s="101">
        <v>1.03</v>
      </c>
      <c r="J43" s="101">
        <v>1.03</v>
      </c>
      <c r="K43" s="219">
        <v>1.01</v>
      </c>
      <c r="L43" s="219">
        <v>1</v>
      </c>
      <c r="M43" s="219">
        <v>1.0126027413152701</v>
      </c>
      <c r="N43" s="219">
        <v>1.01976300485097</v>
      </c>
      <c r="O43" s="219">
        <v>1.02812354171543</v>
      </c>
      <c r="P43" s="219">
        <v>1.0491713348951299</v>
      </c>
      <c r="Q43" s="219">
        <v>1.0480925601561399</v>
      </c>
      <c r="R43" s="690">
        <v>1.0549904396536101</v>
      </c>
    </row>
    <row r="44" spans="1:18">
      <c r="A44" s="934"/>
      <c r="B44" s="540" t="s">
        <v>369</v>
      </c>
      <c r="C44" s="689"/>
      <c r="D44" s="101"/>
      <c r="E44" s="101">
        <v>0.81313038694296713</v>
      </c>
      <c r="F44" s="101">
        <v>0.86474255126064725</v>
      </c>
      <c r="G44" s="101">
        <v>0.92086167776309613</v>
      </c>
      <c r="H44" s="101">
        <v>0.94</v>
      </c>
      <c r="I44" s="101">
        <v>0.99</v>
      </c>
      <c r="J44" s="101">
        <v>0.99</v>
      </c>
      <c r="K44" s="219">
        <v>1.01</v>
      </c>
      <c r="L44" s="219">
        <v>1.03</v>
      </c>
      <c r="M44" s="219">
        <v>1.06478581641906</v>
      </c>
      <c r="N44" s="219">
        <v>1.07711851641465</v>
      </c>
      <c r="O44" s="219">
        <v>1.0664299726486199</v>
      </c>
      <c r="P44" s="219"/>
      <c r="Q44" s="219"/>
      <c r="R44" s="690"/>
    </row>
    <row r="45" spans="1:18">
      <c r="A45" s="935"/>
      <c r="B45" s="540" t="s">
        <v>370</v>
      </c>
      <c r="C45" s="689"/>
      <c r="D45" s="101">
        <v>0.82264999999999999</v>
      </c>
      <c r="E45" s="101">
        <v>1.0034974433554977</v>
      </c>
      <c r="F45" s="101">
        <v>1.0034977979570017</v>
      </c>
      <c r="G45" s="101">
        <v>0.57448892247661498</v>
      </c>
      <c r="H45" s="101">
        <v>0.56999999999999995</v>
      </c>
      <c r="I45" s="101">
        <v>0.55000000000000004</v>
      </c>
      <c r="J45" s="101"/>
      <c r="K45" s="219"/>
      <c r="L45" s="219"/>
      <c r="M45" s="219"/>
      <c r="N45" s="219"/>
      <c r="O45" s="219"/>
      <c r="P45" s="219"/>
      <c r="Q45" s="219"/>
      <c r="R45" s="690"/>
    </row>
    <row r="46" spans="1:18">
      <c r="A46" s="933" t="s">
        <v>182</v>
      </c>
      <c r="B46" s="536" t="s">
        <v>368</v>
      </c>
      <c r="C46" s="689">
        <v>0.98970999999999998</v>
      </c>
      <c r="D46" s="101">
        <v>1.01264</v>
      </c>
      <c r="E46" s="101"/>
      <c r="F46" s="101"/>
      <c r="G46" s="101">
        <v>1</v>
      </c>
      <c r="H46" s="101">
        <v>1.04</v>
      </c>
      <c r="I46" s="101"/>
      <c r="J46" s="101"/>
      <c r="K46" s="219">
        <v>1.04298</v>
      </c>
      <c r="L46" s="219"/>
      <c r="M46" s="219"/>
      <c r="N46" s="219"/>
      <c r="O46" s="219"/>
      <c r="P46" s="219"/>
      <c r="Q46" s="219"/>
      <c r="R46" s="690">
        <v>1.04652635647889</v>
      </c>
    </row>
    <row r="47" spans="1:18">
      <c r="A47" s="934"/>
      <c r="B47" s="540" t="s">
        <v>369</v>
      </c>
      <c r="C47" s="689"/>
      <c r="D47" s="101"/>
      <c r="E47" s="101"/>
      <c r="F47" s="101"/>
      <c r="G47" s="101">
        <v>0.91</v>
      </c>
      <c r="H47" s="101">
        <v>1.05</v>
      </c>
      <c r="I47" s="101"/>
      <c r="J47" s="101"/>
      <c r="K47" s="219"/>
      <c r="L47" s="219"/>
      <c r="M47" s="219"/>
      <c r="N47" s="219"/>
      <c r="O47" s="219"/>
      <c r="P47" s="219"/>
      <c r="Q47" s="219"/>
      <c r="R47" s="690">
        <v>1.07752001285553</v>
      </c>
    </row>
    <row r="48" spans="1:18">
      <c r="A48" s="935"/>
      <c r="B48" s="540" t="s">
        <v>370</v>
      </c>
      <c r="C48" s="689"/>
      <c r="D48" s="101"/>
      <c r="E48" s="101"/>
      <c r="F48" s="101"/>
      <c r="G48" s="101"/>
      <c r="H48" s="101"/>
      <c r="I48" s="101"/>
      <c r="J48" s="101"/>
      <c r="K48" s="219"/>
      <c r="L48" s="219"/>
      <c r="M48" s="219"/>
      <c r="N48" s="219"/>
      <c r="O48" s="219"/>
      <c r="P48" s="219"/>
      <c r="Q48" s="219"/>
      <c r="R48" s="690"/>
    </row>
    <row r="49" spans="1:18">
      <c r="A49" s="933" t="s">
        <v>183</v>
      </c>
      <c r="B49" s="536" t="s">
        <v>368</v>
      </c>
      <c r="C49" s="689">
        <v>0.98</v>
      </c>
      <c r="D49" s="101"/>
      <c r="E49" s="101"/>
      <c r="F49" s="101">
        <v>0.98</v>
      </c>
      <c r="G49" s="101">
        <v>0.98</v>
      </c>
      <c r="H49" s="101">
        <v>0.98</v>
      </c>
      <c r="I49" s="101">
        <v>0.98</v>
      </c>
      <c r="J49" s="101">
        <v>0.98</v>
      </c>
      <c r="K49" s="219">
        <v>0.98</v>
      </c>
      <c r="L49" s="219">
        <v>0.99</v>
      </c>
      <c r="M49" s="219">
        <v>1.02</v>
      </c>
      <c r="N49" s="219">
        <v>1</v>
      </c>
      <c r="O49" s="219">
        <v>1.01</v>
      </c>
      <c r="P49" s="219">
        <v>1.01</v>
      </c>
      <c r="Q49" s="219">
        <v>1</v>
      </c>
      <c r="R49" s="690">
        <v>0.99</v>
      </c>
    </row>
    <row r="50" spans="1:18">
      <c r="A50" s="934"/>
      <c r="B50" s="540" t="s">
        <v>369</v>
      </c>
      <c r="C50" s="689">
        <v>0.96</v>
      </c>
      <c r="D50" s="101"/>
      <c r="E50" s="101"/>
      <c r="F50" s="101">
        <v>0.97</v>
      </c>
      <c r="G50" s="101">
        <v>0.98</v>
      </c>
      <c r="H50" s="101">
        <v>0.98</v>
      </c>
      <c r="I50" s="101">
        <v>0.98</v>
      </c>
      <c r="J50" s="101">
        <v>0.97</v>
      </c>
      <c r="K50" s="219">
        <v>0.98</v>
      </c>
      <c r="L50" s="219">
        <v>0.98</v>
      </c>
      <c r="M50" s="219">
        <v>1.03</v>
      </c>
      <c r="N50" s="219">
        <v>1.04</v>
      </c>
      <c r="O50" s="219">
        <v>1.03</v>
      </c>
      <c r="P50" s="219">
        <v>1.04</v>
      </c>
      <c r="Q50" s="219">
        <v>1.04</v>
      </c>
      <c r="R50" s="690">
        <v>1.04</v>
      </c>
    </row>
    <row r="51" spans="1:18" ht="15" thickBot="1">
      <c r="A51" s="936"/>
      <c r="B51" s="541" t="s">
        <v>370</v>
      </c>
      <c r="C51" s="691"/>
      <c r="D51" s="165">
        <v>0.79686000000000001</v>
      </c>
      <c r="E51" s="165">
        <v>0.76247000694274902</v>
      </c>
      <c r="F51" s="165">
        <v>0.77544999122619596</v>
      </c>
      <c r="G51" s="165">
        <v>0.83818999999999999</v>
      </c>
      <c r="H51" s="165"/>
      <c r="I51" s="165"/>
      <c r="J51" s="165"/>
      <c r="K51" s="220"/>
      <c r="L51" s="220"/>
      <c r="M51" s="220"/>
      <c r="N51" s="220"/>
      <c r="O51" s="220"/>
      <c r="P51" s="220"/>
      <c r="Q51" s="220"/>
      <c r="R51" s="692"/>
    </row>
    <row r="54" spans="1:18">
      <c r="A54" s="29" t="s">
        <v>371</v>
      </c>
      <c r="D54" s="144"/>
      <c r="E54" s="144"/>
      <c r="F54" s="144"/>
      <c r="G54" s="144"/>
      <c r="H54" s="144"/>
      <c r="I54" s="144"/>
      <c r="J54" s="144"/>
      <c r="K54" s="144"/>
      <c r="L54" s="144"/>
      <c r="M54" s="144"/>
      <c r="N54" s="144"/>
      <c r="O54" s="144"/>
      <c r="P54" s="144"/>
      <c r="Q54" s="144"/>
      <c r="R54" s="144"/>
    </row>
    <row r="55" spans="1:18">
      <c r="A55" s="140" t="s">
        <v>372</v>
      </c>
      <c r="C55" s="144"/>
      <c r="D55" s="144"/>
      <c r="E55" s="144"/>
      <c r="F55" s="144"/>
      <c r="G55" s="144"/>
      <c r="H55" s="144"/>
      <c r="I55" s="144"/>
      <c r="J55" s="144"/>
      <c r="K55" s="144"/>
      <c r="L55" s="144"/>
      <c r="M55" s="144"/>
      <c r="N55" s="144"/>
      <c r="O55" s="144"/>
      <c r="P55" s="144"/>
      <c r="Q55" s="144"/>
      <c r="R55" s="144"/>
    </row>
    <row r="56" spans="1:18">
      <c r="A56" s="140"/>
      <c r="C56" s="144"/>
      <c r="D56" s="144"/>
      <c r="E56" s="144"/>
      <c r="F56" s="144"/>
      <c r="G56" s="144"/>
      <c r="H56" s="144"/>
      <c r="I56" s="144"/>
      <c r="J56" s="144"/>
      <c r="K56" s="144"/>
      <c r="L56" s="144"/>
      <c r="M56" s="144"/>
      <c r="N56" s="144"/>
      <c r="O56" s="144"/>
      <c r="P56" s="144"/>
      <c r="Q56" s="144"/>
      <c r="R56" s="144"/>
    </row>
    <row r="57" spans="1:18" ht="15" customHeight="1">
      <c r="A57" s="29" t="s">
        <v>373</v>
      </c>
      <c r="B57" s="15"/>
      <c r="D57" s="140"/>
      <c r="E57" s="140"/>
      <c r="F57" s="140"/>
      <c r="G57" s="140"/>
      <c r="H57" s="140"/>
      <c r="I57" s="140"/>
      <c r="J57" s="140"/>
      <c r="K57" s="140"/>
      <c r="L57" s="140"/>
      <c r="M57" s="140"/>
      <c r="N57" s="140"/>
      <c r="O57" s="140"/>
      <c r="P57" s="140"/>
      <c r="Q57" s="140"/>
      <c r="R57" s="140"/>
    </row>
    <row r="58" spans="1:18" ht="15" customHeight="1">
      <c r="A58" s="142" t="s">
        <v>374</v>
      </c>
      <c r="B58" s="142"/>
      <c r="C58" s="142"/>
      <c r="D58" s="142"/>
      <c r="E58" s="142"/>
      <c r="F58" s="142"/>
      <c r="G58" s="142"/>
      <c r="H58" s="142"/>
      <c r="I58" s="142"/>
      <c r="J58" s="142"/>
      <c r="K58" s="142"/>
      <c r="L58" s="142"/>
      <c r="M58" s="142"/>
      <c r="N58" s="142"/>
      <c r="O58" s="142"/>
      <c r="P58" s="142"/>
      <c r="Q58" s="142"/>
      <c r="R58" s="142"/>
    </row>
    <row r="59" spans="1:18" ht="15" customHeight="1">
      <c r="A59" s="142"/>
      <c r="B59" s="142"/>
      <c r="C59" s="142"/>
      <c r="D59" s="142"/>
      <c r="E59" s="142"/>
      <c r="F59" s="142"/>
      <c r="G59" s="142"/>
      <c r="H59" s="142"/>
      <c r="I59" s="142"/>
      <c r="J59" s="142"/>
      <c r="K59" s="142"/>
      <c r="L59" s="142"/>
      <c r="M59" s="142"/>
      <c r="N59" s="142"/>
      <c r="O59" s="142"/>
      <c r="P59" s="142"/>
      <c r="Q59" s="142"/>
      <c r="R59" s="142"/>
    </row>
    <row r="60" spans="1:18" ht="15" customHeight="1">
      <c r="A60" s="142" t="s">
        <v>375</v>
      </c>
      <c r="B60" s="142"/>
      <c r="C60" s="142"/>
      <c r="D60" s="142"/>
      <c r="E60" s="142"/>
      <c r="F60" s="142"/>
      <c r="G60" s="142"/>
      <c r="H60" s="142"/>
      <c r="I60" s="142"/>
      <c r="J60" s="142"/>
      <c r="K60" s="142"/>
      <c r="L60" s="142"/>
      <c r="M60" s="142"/>
      <c r="N60" s="142"/>
      <c r="O60" s="142"/>
      <c r="P60" s="142"/>
      <c r="Q60" s="142"/>
      <c r="R60" s="142"/>
    </row>
    <row r="61" spans="1:18" ht="15" customHeight="1">
      <c r="A61" s="142" t="s">
        <v>376</v>
      </c>
      <c r="B61" s="142"/>
      <c r="C61" s="142"/>
      <c r="D61" s="142"/>
      <c r="E61" s="142"/>
      <c r="F61" s="142"/>
      <c r="G61" s="142"/>
      <c r="H61" s="142"/>
      <c r="I61" s="142"/>
      <c r="J61" s="142"/>
      <c r="K61" s="142"/>
      <c r="L61" s="142"/>
      <c r="M61" s="142"/>
      <c r="N61" s="142"/>
      <c r="O61" s="142"/>
      <c r="P61" s="142"/>
      <c r="Q61" s="142"/>
      <c r="R61" s="142"/>
    </row>
    <row r="62" spans="1:18" ht="15" customHeight="1">
      <c r="A62" s="142" t="s">
        <v>377</v>
      </c>
      <c r="B62" s="142"/>
      <c r="C62" s="142"/>
      <c r="D62" s="142"/>
      <c r="E62" s="142"/>
      <c r="F62" s="142"/>
      <c r="G62" s="142"/>
      <c r="H62" s="142"/>
      <c r="I62" s="142"/>
      <c r="J62" s="142"/>
      <c r="K62" s="142"/>
      <c r="L62" s="142"/>
      <c r="M62" s="142"/>
      <c r="N62" s="142"/>
      <c r="O62" s="142"/>
      <c r="P62" s="142"/>
      <c r="Q62" s="142"/>
      <c r="R62" s="142"/>
    </row>
    <row r="63" spans="1:18" ht="15" customHeight="1">
      <c r="A63" s="142"/>
      <c r="B63" s="142"/>
      <c r="C63" s="142"/>
      <c r="D63" s="142"/>
      <c r="E63" s="142"/>
      <c r="F63" s="142"/>
      <c r="G63" s="142"/>
      <c r="H63" s="142"/>
      <c r="I63" s="142"/>
      <c r="J63" s="142"/>
      <c r="K63" s="142"/>
      <c r="L63" s="142"/>
      <c r="M63" s="142"/>
      <c r="N63" s="142"/>
      <c r="O63" s="142"/>
      <c r="P63" s="142"/>
      <c r="Q63" s="142"/>
      <c r="R63" s="142"/>
    </row>
    <row r="64" spans="1:18" ht="15" customHeight="1">
      <c r="A64" s="142" t="s">
        <v>378</v>
      </c>
      <c r="B64" s="142"/>
      <c r="C64" s="142"/>
      <c r="D64" s="142"/>
      <c r="E64" s="142"/>
      <c r="F64" s="142"/>
      <c r="G64" s="142"/>
      <c r="H64" s="142"/>
      <c r="I64" s="142"/>
      <c r="J64" s="142"/>
      <c r="K64" s="142"/>
      <c r="L64" s="142"/>
      <c r="M64" s="142"/>
      <c r="N64" s="142"/>
      <c r="O64" s="142"/>
      <c r="P64" s="142"/>
      <c r="Q64" s="142"/>
      <c r="R64" s="142"/>
    </row>
    <row r="65" spans="1:18" ht="15" customHeight="1">
      <c r="A65" s="142"/>
      <c r="B65" s="142"/>
      <c r="C65" s="142"/>
      <c r="D65" s="142"/>
      <c r="E65" s="142"/>
      <c r="F65" s="142"/>
      <c r="G65" s="142"/>
      <c r="H65" s="142"/>
      <c r="I65" s="142"/>
      <c r="J65" s="142"/>
      <c r="K65" s="142"/>
      <c r="L65" s="142"/>
      <c r="M65" s="142"/>
      <c r="N65" s="142"/>
      <c r="O65" s="142"/>
      <c r="P65" s="142"/>
      <c r="Q65" s="142"/>
      <c r="R65" s="142"/>
    </row>
    <row r="66" spans="1:18" ht="15" customHeight="1">
      <c r="A66" s="142" t="s">
        <v>363</v>
      </c>
      <c r="B66" s="142"/>
      <c r="C66" s="142"/>
      <c r="D66" s="142"/>
      <c r="E66" s="142"/>
      <c r="F66" s="142"/>
      <c r="G66" s="142"/>
      <c r="H66" s="142"/>
      <c r="I66" s="142"/>
      <c r="J66" s="142"/>
      <c r="K66" s="142"/>
      <c r="L66" s="142"/>
      <c r="M66" s="142"/>
      <c r="N66" s="142"/>
      <c r="O66" s="142"/>
      <c r="P66" s="142"/>
      <c r="Q66" s="142"/>
      <c r="R66" s="142"/>
    </row>
    <row r="67" spans="1:18" ht="15" customHeight="1">
      <c r="A67" s="142"/>
      <c r="B67" s="142"/>
      <c r="C67" s="142"/>
      <c r="D67" s="142"/>
      <c r="E67" s="142"/>
      <c r="F67" s="142"/>
      <c r="G67" s="142"/>
      <c r="H67" s="142"/>
      <c r="I67" s="142"/>
      <c r="J67" s="142"/>
      <c r="K67" s="142"/>
      <c r="L67" s="142"/>
      <c r="M67" s="142"/>
      <c r="N67" s="142"/>
      <c r="O67" s="142"/>
      <c r="P67" s="142"/>
      <c r="Q67" s="142"/>
      <c r="R67" s="142"/>
    </row>
    <row r="68" spans="1:18">
      <c r="A68" s="142" t="s">
        <v>379</v>
      </c>
      <c r="B68" s="142"/>
      <c r="C68" s="142"/>
      <c r="D68" s="142"/>
      <c r="E68" s="142"/>
      <c r="F68" s="142"/>
      <c r="G68" s="142"/>
      <c r="H68" s="142"/>
      <c r="I68" s="142"/>
      <c r="J68" s="142"/>
      <c r="K68" s="142"/>
      <c r="L68" s="142"/>
      <c r="M68" s="142"/>
      <c r="N68" s="142"/>
      <c r="O68" s="142"/>
      <c r="P68" s="142"/>
      <c r="Q68" s="142"/>
      <c r="R68" s="142"/>
    </row>
    <row r="69" spans="1:18">
      <c r="A69" s="142"/>
      <c r="C69" s="34"/>
      <c r="D69" s="34"/>
      <c r="E69" s="34"/>
      <c r="F69" s="34"/>
      <c r="G69" s="34"/>
      <c r="H69" s="34"/>
    </row>
  </sheetData>
  <mergeCells count="16">
    <mergeCell ref="A49:A51"/>
    <mergeCell ref="A22:A24"/>
    <mergeCell ref="A25:A27"/>
    <mergeCell ref="A28:A30"/>
    <mergeCell ref="A31:A33"/>
    <mergeCell ref="A34:A36"/>
    <mergeCell ref="A37:A39"/>
    <mergeCell ref="A40:A42"/>
    <mergeCell ref="A43:A45"/>
    <mergeCell ref="A46:A48"/>
    <mergeCell ref="A13:A15"/>
    <mergeCell ref="A16:A18"/>
    <mergeCell ref="A19:A21"/>
    <mergeCell ref="A4:A6"/>
    <mergeCell ref="A7:A9"/>
    <mergeCell ref="A10:A12"/>
  </mergeCells>
  <hyperlinks>
    <hyperlink ref="N5" location="Content!B5" display="Back to Content Page" xr:uid="{00000000-0004-0000-2F00-000000000000}"/>
    <hyperlink ref="U3" location="'TC1'!A1" display="Back to Content Page" xr:uid="{15284432-1BF5-46BF-B496-7CD4C7F639BB}"/>
  </hyperlinks>
  <printOptions horizontalCentered="1" verticalCentered="1"/>
  <pageMargins left="0.7" right="0.7" top="0.75" bottom="0.75" header="0.3" footer="0.3"/>
  <pageSetup paperSize="9" scale="65" orientation="landscape" r:id="rId1"/>
  <headerFoot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H140"/>
  <sheetViews>
    <sheetView topLeftCell="P1" zoomScale="102" zoomScaleNormal="102" workbookViewId="0">
      <selection activeCell="AH3" sqref="AH3"/>
    </sheetView>
  </sheetViews>
  <sheetFormatPr defaultColWidth="9.21875" defaultRowHeight="14.4"/>
  <cols>
    <col min="1" max="1" width="33.77734375" customWidth="1"/>
    <col min="2" max="2" width="5" customWidth="1"/>
    <col min="3" max="3" width="5.77734375" customWidth="1"/>
    <col min="4" max="4" width="5" customWidth="1"/>
    <col min="5" max="5" width="5.77734375" customWidth="1"/>
    <col min="6" max="6" width="5" customWidth="1"/>
    <col min="7" max="7" width="5.77734375" customWidth="1"/>
    <col min="8" max="8" width="5" customWidth="1"/>
    <col min="9" max="9" width="5.77734375" customWidth="1"/>
    <col min="10" max="10" width="5" customWidth="1"/>
    <col min="11" max="11" width="5.77734375" customWidth="1"/>
    <col min="12" max="12" width="5" customWidth="1"/>
    <col min="13" max="13" width="5.77734375" customWidth="1"/>
    <col min="14" max="14" width="5" customWidth="1"/>
    <col min="15" max="15" width="5.77734375" customWidth="1"/>
    <col min="16" max="16" width="5" customWidth="1"/>
    <col min="17" max="17" width="5.77734375" customWidth="1"/>
    <col min="18" max="18" width="5" customWidth="1"/>
    <col min="19" max="19" width="5.77734375" customWidth="1"/>
    <col min="20" max="20" width="5" customWidth="1"/>
    <col min="21" max="31" width="5.77734375" customWidth="1"/>
  </cols>
  <sheetData>
    <row r="1" spans="1:34">
      <c r="A1" s="29" t="s">
        <v>380</v>
      </c>
      <c r="B1" s="24"/>
      <c r="C1" s="24"/>
      <c r="D1" s="24"/>
      <c r="E1" s="24"/>
      <c r="F1" s="24"/>
      <c r="G1" s="24"/>
      <c r="H1" s="24"/>
      <c r="I1" s="24"/>
      <c r="J1" s="24"/>
      <c r="K1" s="24"/>
      <c r="L1" s="24"/>
      <c r="M1" s="24"/>
      <c r="N1" s="24"/>
      <c r="O1" s="24"/>
      <c r="P1" s="24"/>
      <c r="Q1" s="24"/>
      <c r="R1" s="24"/>
      <c r="S1" s="24"/>
      <c r="T1" s="24"/>
    </row>
    <row r="2" spans="1:34" ht="15" thickBot="1">
      <c r="A2" s="24"/>
      <c r="B2" s="24"/>
      <c r="C2" s="24"/>
      <c r="D2" s="24"/>
      <c r="E2" s="24"/>
      <c r="F2" s="24"/>
      <c r="G2" s="24"/>
      <c r="H2" s="24"/>
      <c r="I2" s="24"/>
      <c r="J2" s="24"/>
      <c r="K2" s="24"/>
      <c r="L2" s="24"/>
      <c r="M2" s="24"/>
      <c r="N2" s="24"/>
      <c r="O2" s="24"/>
      <c r="P2" s="24"/>
      <c r="Q2" s="24"/>
      <c r="R2" s="24"/>
      <c r="S2" s="24"/>
      <c r="T2" s="24"/>
    </row>
    <row r="3" spans="1:34">
      <c r="A3" s="877" t="s">
        <v>187</v>
      </c>
      <c r="B3" s="901">
        <v>2010</v>
      </c>
      <c r="C3" s="938"/>
      <c r="D3" s="901">
        <v>2011</v>
      </c>
      <c r="E3" s="938"/>
      <c r="F3" s="901">
        <v>2012</v>
      </c>
      <c r="G3" s="938"/>
      <c r="H3" s="901">
        <v>2013</v>
      </c>
      <c r="I3" s="938"/>
      <c r="J3" s="901">
        <v>2014</v>
      </c>
      <c r="K3" s="938"/>
      <c r="L3" s="901">
        <v>2015</v>
      </c>
      <c r="M3" s="938"/>
      <c r="N3" s="901">
        <v>2016</v>
      </c>
      <c r="O3" s="938"/>
      <c r="P3" s="901">
        <v>2017</v>
      </c>
      <c r="Q3" s="938"/>
      <c r="R3" s="886">
        <v>2018</v>
      </c>
      <c r="S3" s="886"/>
      <c r="T3" s="901">
        <v>2019</v>
      </c>
      <c r="U3" s="938"/>
      <c r="V3" s="886">
        <v>2020</v>
      </c>
      <c r="W3" s="886"/>
      <c r="X3" s="901">
        <v>2021</v>
      </c>
      <c r="Y3" s="938"/>
      <c r="Z3" s="901">
        <v>2022</v>
      </c>
      <c r="AA3" s="938"/>
      <c r="AB3" s="901">
        <v>2023</v>
      </c>
      <c r="AC3" s="938"/>
      <c r="AD3" s="886">
        <v>2024</v>
      </c>
      <c r="AE3" s="905"/>
      <c r="AH3" s="856" t="s">
        <v>166</v>
      </c>
    </row>
    <row r="4" spans="1:34">
      <c r="A4" s="878"/>
      <c r="B4" s="222" t="s">
        <v>381</v>
      </c>
      <c r="C4" s="222" t="s">
        <v>382</v>
      </c>
      <c r="D4" s="222" t="s">
        <v>381</v>
      </c>
      <c r="E4" s="222" t="s">
        <v>382</v>
      </c>
      <c r="F4" s="222" t="s">
        <v>381</v>
      </c>
      <c r="G4" s="222" t="s">
        <v>382</v>
      </c>
      <c r="H4" s="222" t="s">
        <v>381</v>
      </c>
      <c r="I4" s="222" t="s">
        <v>382</v>
      </c>
      <c r="J4" s="222" t="s">
        <v>381</v>
      </c>
      <c r="K4" s="222" t="s">
        <v>382</v>
      </c>
      <c r="L4" s="222" t="s">
        <v>381</v>
      </c>
      <c r="M4" s="222" t="s">
        <v>382</v>
      </c>
      <c r="N4" s="222" t="s">
        <v>381</v>
      </c>
      <c r="O4" s="222" t="s">
        <v>382</v>
      </c>
      <c r="P4" s="222" t="s">
        <v>381</v>
      </c>
      <c r="Q4" s="222" t="s">
        <v>382</v>
      </c>
      <c r="R4" s="222" t="s">
        <v>381</v>
      </c>
      <c r="S4" s="222" t="s">
        <v>382</v>
      </c>
      <c r="T4" s="222" t="s">
        <v>381</v>
      </c>
      <c r="U4" s="222" t="s">
        <v>382</v>
      </c>
      <c r="V4" s="222" t="s">
        <v>381</v>
      </c>
      <c r="W4" s="222" t="s">
        <v>382</v>
      </c>
      <c r="X4" s="222" t="s">
        <v>381</v>
      </c>
      <c r="Y4" s="222" t="s">
        <v>382</v>
      </c>
      <c r="Z4" s="222" t="s">
        <v>381</v>
      </c>
      <c r="AA4" s="222" t="s">
        <v>382</v>
      </c>
      <c r="AB4" s="222" t="s">
        <v>381</v>
      </c>
      <c r="AC4" s="222" t="s">
        <v>369</v>
      </c>
      <c r="AD4" s="222" t="s">
        <v>381</v>
      </c>
      <c r="AE4" s="484" t="s">
        <v>369</v>
      </c>
    </row>
    <row r="5" spans="1:34">
      <c r="A5" s="163" t="s">
        <v>167</v>
      </c>
      <c r="B5" s="113">
        <v>45.586509999999997</v>
      </c>
      <c r="C5" s="113">
        <v>38.672640000000001</v>
      </c>
      <c r="D5" s="113">
        <v>42.543060302734403</v>
      </c>
      <c r="E5" s="113">
        <v>27.416650772094702</v>
      </c>
      <c r="F5" s="113">
        <v>94</v>
      </c>
      <c r="G5" s="113">
        <v>171</v>
      </c>
      <c r="H5" s="113">
        <v>92</v>
      </c>
      <c r="I5" s="113">
        <v>133</v>
      </c>
      <c r="J5" s="113">
        <v>45.591460027772264</v>
      </c>
      <c r="K5" s="113">
        <v>20.591089466089468</v>
      </c>
      <c r="L5" s="113">
        <v>46.02142420681551</v>
      </c>
      <c r="M5" s="113">
        <v>24.3</v>
      </c>
      <c r="N5" s="113">
        <v>49.628385277386101</v>
      </c>
      <c r="O5" s="113">
        <v>27.86</v>
      </c>
      <c r="P5" s="113">
        <v>65.794451632838303</v>
      </c>
      <c r="Q5" s="113">
        <v>36.376801858538357</v>
      </c>
      <c r="R5" s="113">
        <v>50.245742163535979</v>
      </c>
      <c r="S5" s="113">
        <v>28.06183615665341</v>
      </c>
      <c r="T5" s="113">
        <v>54</v>
      </c>
      <c r="U5" s="113" t="s">
        <v>170</v>
      </c>
      <c r="V5" s="106"/>
      <c r="W5" s="106"/>
      <c r="X5" s="106"/>
      <c r="Y5" s="106"/>
      <c r="Z5" s="106"/>
      <c r="AA5" s="106"/>
      <c r="AB5" s="106"/>
      <c r="AC5" s="106"/>
      <c r="AD5" s="106"/>
      <c r="AE5" s="173"/>
      <c r="AF5" s="48"/>
    </row>
    <row r="6" spans="1:34">
      <c r="A6" s="163" t="s">
        <v>168</v>
      </c>
      <c r="B6" s="113">
        <v>24.7</v>
      </c>
      <c r="C6" s="113">
        <v>24.7</v>
      </c>
      <c r="D6" s="113">
        <v>24.6</v>
      </c>
      <c r="E6" s="113">
        <v>24.6</v>
      </c>
      <c r="F6" s="113">
        <v>24</v>
      </c>
      <c r="G6" s="113">
        <v>12.3</v>
      </c>
      <c r="H6" s="113">
        <v>24</v>
      </c>
      <c r="I6" s="113">
        <v>12.3</v>
      </c>
      <c r="J6" s="113">
        <v>24</v>
      </c>
      <c r="K6" s="113">
        <v>12.3</v>
      </c>
      <c r="L6" s="113">
        <v>25</v>
      </c>
      <c r="M6" s="113">
        <v>17</v>
      </c>
      <c r="N6" s="102">
        <v>22.8</v>
      </c>
      <c r="O6" s="113">
        <v>11.5</v>
      </c>
      <c r="P6" s="113">
        <v>25.8</v>
      </c>
      <c r="Q6" s="113">
        <v>11.9</v>
      </c>
      <c r="R6" s="113">
        <v>25.5</v>
      </c>
      <c r="S6" s="113">
        <v>11.5</v>
      </c>
      <c r="T6" s="113"/>
      <c r="U6" s="113">
        <v>11.5</v>
      </c>
      <c r="V6" s="113"/>
      <c r="W6" s="113">
        <v>11.2</v>
      </c>
      <c r="X6" s="106"/>
      <c r="Y6" s="106"/>
      <c r="Z6" s="106"/>
      <c r="AA6" s="106"/>
      <c r="AB6" s="106"/>
      <c r="AC6" s="106"/>
      <c r="AD6" s="106"/>
      <c r="AE6" s="173"/>
    </row>
    <row r="7" spans="1:34">
      <c r="A7" s="163" t="s">
        <v>188</v>
      </c>
      <c r="B7" s="113"/>
      <c r="C7" s="113"/>
      <c r="D7" s="113">
        <v>27.746729999999999</v>
      </c>
      <c r="E7" s="113"/>
      <c r="F7" s="113"/>
      <c r="G7" s="113"/>
      <c r="H7" s="113">
        <v>27.807960000000001</v>
      </c>
      <c r="I7" s="113">
        <v>8.7055500000000006</v>
      </c>
      <c r="J7" s="113"/>
      <c r="K7" s="113">
        <v>8.6176700000000004</v>
      </c>
      <c r="L7" s="113"/>
      <c r="M7" s="113"/>
      <c r="N7" s="113"/>
      <c r="O7" s="113"/>
      <c r="P7" s="113">
        <v>18.90138</v>
      </c>
      <c r="Q7" s="113">
        <v>5.3135599999999998</v>
      </c>
      <c r="R7" s="113"/>
      <c r="S7" s="113"/>
      <c r="T7" s="113"/>
      <c r="U7" s="113"/>
      <c r="V7" s="106"/>
      <c r="W7" s="106"/>
      <c r="X7" s="106"/>
      <c r="Y7" s="106"/>
      <c r="Z7" s="106"/>
      <c r="AA7" s="106"/>
      <c r="AB7" s="106"/>
      <c r="AC7" s="106"/>
      <c r="AD7" s="106"/>
      <c r="AE7" s="173"/>
    </row>
    <row r="8" spans="1:34">
      <c r="A8" s="163" t="s">
        <v>189</v>
      </c>
      <c r="B8" s="113">
        <v>37.013100000000001</v>
      </c>
      <c r="C8" s="113">
        <v>15.960330000000001</v>
      </c>
      <c r="D8" s="113">
        <v>37.370939999999997</v>
      </c>
      <c r="E8" s="113">
        <v>15.217549999999999</v>
      </c>
      <c r="F8" s="113">
        <v>34.747581481933601</v>
      </c>
      <c r="G8" s="113">
        <v>15.335089683532701</v>
      </c>
      <c r="H8" s="113">
        <v>37.069249999999997</v>
      </c>
      <c r="I8" s="113">
        <v>14.20295</v>
      </c>
      <c r="J8" s="113">
        <v>35.319360000000003</v>
      </c>
      <c r="K8" s="113">
        <v>14.593209999999999</v>
      </c>
      <c r="L8" s="113">
        <v>33.197929999999999</v>
      </c>
      <c r="M8" s="113">
        <v>14.24161</v>
      </c>
      <c r="N8" s="113"/>
      <c r="O8" s="113"/>
      <c r="P8" s="113">
        <v>31</v>
      </c>
      <c r="Q8" s="113">
        <v>16</v>
      </c>
      <c r="R8" s="113">
        <v>31</v>
      </c>
      <c r="S8" s="113">
        <v>16</v>
      </c>
      <c r="T8" s="113"/>
      <c r="U8" s="113"/>
      <c r="V8" s="106"/>
      <c r="W8" s="106"/>
      <c r="X8" s="106"/>
      <c r="Y8" s="106"/>
      <c r="Z8" s="106"/>
      <c r="AA8" s="106"/>
      <c r="AB8" s="106"/>
      <c r="AC8" s="106"/>
      <c r="AD8" s="106"/>
      <c r="AE8" s="173"/>
    </row>
    <row r="9" spans="1:34">
      <c r="A9" s="163" t="s">
        <v>172</v>
      </c>
      <c r="B9" s="113">
        <v>32</v>
      </c>
      <c r="C9" s="113">
        <v>17.795675461218011</v>
      </c>
      <c r="D9" s="113">
        <v>30</v>
      </c>
      <c r="E9" s="113">
        <v>17</v>
      </c>
      <c r="F9" s="113">
        <v>30</v>
      </c>
      <c r="G9" s="113">
        <v>16</v>
      </c>
      <c r="H9" s="113">
        <v>28</v>
      </c>
      <c r="I9" s="113">
        <v>16</v>
      </c>
      <c r="J9" s="113">
        <v>28</v>
      </c>
      <c r="K9" s="113">
        <v>16</v>
      </c>
      <c r="L9" s="113">
        <v>33</v>
      </c>
      <c r="M9" s="113">
        <v>16</v>
      </c>
      <c r="N9" s="113">
        <v>33</v>
      </c>
      <c r="O9" s="113">
        <v>16</v>
      </c>
      <c r="P9" s="113">
        <v>26.596209999999999</v>
      </c>
      <c r="Q9" s="113"/>
      <c r="R9" s="109">
        <v>28.5</v>
      </c>
      <c r="S9" s="113"/>
      <c r="T9" s="113"/>
      <c r="U9" s="113"/>
      <c r="V9" s="106"/>
      <c r="W9" s="106"/>
      <c r="X9" s="106"/>
      <c r="Y9" s="106"/>
      <c r="Z9" s="106"/>
      <c r="AA9" s="106"/>
      <c r="AB9" s="106"/>
      <c r="AC9" s="106"/>
      <c r="AD9" s="106"/>
      <c r="AE9" s="173"/>
    </row>
    <row r="10" spans="1:34">
      <c r="A10" s="163" t="s">
        <v>173</v>
      </c>
      <c r="B10" s="113">
        <v>34</v>
      </c>
      <c r="C10" s="113">
        <v>25.8</v>
      </c>
      <c r="D10" s="113">
        <v>33.875639999999997</v>
      </c>
      <c r="E10" s="113">
        <v>25</v>
      </c>
      <c r="F10" s="113">
        <v>34</v>
      </c>
      <c r="G10" s="113">
        <v>25.1</v>
      </c>
      <c r="H10" s="113">
        <v>33</v>
      </c>
      <c r="I10" s="113">
        <v>24.1</v>
      </c>
      <c r="J10" s="113">
        <v>33</v>
      </c>
      <c r="K10" s="113">
        <v>23.9</v>
      </c>
      <c r="L10" s="113">
        <v>33.1</v>
      </c>
      <c r="M10" s="113">
        <v>24</v>
      </c>
      <c r="N10" s="113">
        <v>33.799999999999997</v>
      </c>
      <c r="O10" s="113">
        <v>24</v>
      </c>
      <c r="P10" s="113">
        <v>33</v>
      </c>
      <c r="Q10" s="113">
        <v>25</v>
      </c>
      <c r="R10" s="113">
        <v>33.4</v>
      </c>
      <c r="S10" s="113">
        <v>26</v>
      </c>
      <c r="T10" s="113">
        <v>32</v>
      </c>
      <c r="U10" s="113">
        <v>25</v>
      </c>
      <c r="V10" s="113">
        <v>33</v>
      </c>
      <c r="W10" s="113">
        <v>24</v>
      </c>
      <c r="X10" s="113">
        <v>32</v>
      </c>
      <c r="Y10" s="113">
        <v>21</v>
      </c>
      <c r="Z10" s="113">
        <v>32</v>
      </c>
      <c r="AA10" s="113">
        <v>22</v>
      </c>
      <c r="AB10" s="113">
        <v>31</v>
      </c>
      <c r="AC10" s="113">
        <v>20</v>
      </c>
      <c r="AD10" s="113"/>
      <c r="AE10" s="203"/>
    </row>
    <row r="11" spans="1:34">
      <c r="A11" s="163" t="s">
        <v>174</v>
      </c>
      <c r="B11" s="113">
        <v>40.141910000000003</v>
      </c>
      <c r="C11" s="113"/>
      <c r="D11" s="113">
        <v>43.244860000000003</v>
      </c>
      <c r="E11" s="113">
        <v>32</v>
      </c>
      <c r="F11" s="113">
        <v>43.067249298095703</v>
      </c>
      <c r="G11" s="113">
        <v>27.635869979858398</v>
      </c>
      <c r="H11" s="113">
        <v>39.766440000000003</v>
      </c>
      <c r="I11" s="113"/>
      <c r="J11" s="113">
        <v>42</v>
      </c>
      <c r="K11" s="113">
        <v>24</v>
      </c>
      <c r="L11" s="113">
        <v>41.192700000000002</v>
      </c>
      <c r="M11" s="113"/>
      <c r="N11" s="113">
        <v>40.606000000000002</v>
      </c>
      <c r="O11" s="113"/>
      <c r="P11" s="113"/>
      <c r="Q11" s="113">
        <v>20.043019999999999</v>
      </c>
      <c r="R11" s="113">
        <v>36.700000000000003</v>
      </c>
      <c r="S11" s="113">
        <v>19.100000000000001</v>
      </c>
      <c r="T11" s="113">
        <v>37</v>
      </c>
      <c r="U11" s="113">
        <v>19.2</v>
      </c>
      <c r="V11" s="113">
        <v>40.1</v>
      </c>
      <c r="W11" s="113">
        <v>19.600000000000001</v>
      </c>
      <c r="X11" s="113">
        <v>38.299999999999997</v>
      </c>
      <c r="Y11" s="113">
        <v>18.3</v>
      </c>
      <c r="Z11" s="113"/>
      <c r="AA11" s="113"/>
      <c r="AB11" s="113"/>
      <c r="AC11" s="113"/>
      <c r="AD11" s="106"/>
      <c r="AE11" s="173"/>
    </row>
    <row r="12" spans="1:34">
      <c r="A12" s="163" t="s">
        <v>175</v>
      </c>
      <c r="B12" s="113">
        <f>3868643/48197</f>
        <v>80.267298794530774</v>
      </c>
      <c r="C12" s="113">
        <v>24</v>
      </c>
      <c r="D12" s="113">
        <v>76.099999999999994</v>
      </c>
      <c r="E12" s="113">
        <v>49</v>
      </c>
      <c r="F12" s="113">
        <v>74.099999999999994</v>
      </c>
      <c r="G12" s="113">
        <v>50.4</v>
      </c>
      <c r="H12" s="113">
        <v>69</v>
      </c>
      <c r="I12" s="113">
        <v>49</v>
      </c>
      <c r="J12" s="113">
        <v>70</v>
      </c>
      <c r="K12" s="113">
        <v>55.1</v>
      </c>
      <c r="L12" s="113">
        <v>67</v>
      </c>
      <c r="M12" s="113">
        <v>63.5</v>
      </c>
      <c r="N12" s="113"/>
      <c r="O12" s="113"/>
      <c r="P12" s="113"/>
      <c r="Q12" s="113"/>
      <c r="R12" s="113">
        <v>58.679189999999998</v>
      </c>
      <c r="S12" s="113">
        <v>72.310019999999994</v>
      </c>
      <c r="T12" s="113"/>
      <c r="U12" s="113"/>
      <c r="V12" s="106"/>
      <c r="W12" s="106"/>
      <c r="X12" s="106"/>
      <c r="Y12" s="106"/>
      <c r="Z12" s="106"/>
      <c r="AA12" s="106"/>
      <c r="AB12" s="106"/>
      <c r="AC12" s="106"/>
      <c r="AD12" s="106"/>
      <c r="AE12" s="173"/>
    </row>
    <row r="13" spans="1:34">
      <c r="A13" s="163" t="s">
        <v>176</v>
      </c>
      <c r="B13" s="113">
        <v>28.174664107485604</v>
      </c>
      <c r="C13" s="113">
        <v>14.71</v>
      </c>
      <c r="D13" s="113">
        <v>26.639430801009869</v>
      </c>
      <c r="E13" s="113">
        <v>14.4</v>
      </c>
      <c r="F13" s="113">
        <v>27.831006612784716</v>
      </c>
      <c r="G13" s="113">
        <v>14.2</v>
      </c>
      <c r="H13" s="113">
        <v>26.254944524843221</v>
      </c>
      <c r="I13" s="113">
        <v>14.6</v>
      </c>
      <c r="J13" s="113">
        <v>24.776470588235295</v>
      </c>
      <c r="K13" s="113">
        <v>14.8</v>
      </c>
      <c r="L13" s="113">
        <v>24.894943544428081</v>
      </c>
      <c r="M13" s="113">
        <v>14.8</v>
      </c>
      <c r="N13" s="113">
        <v>23.82468168462292</v>
      </c>
      <c r="O13" s="113">
        <v>13</v>
      </c>
      <c r="P13" s="113">
        <v>23.703543206729545</v>
      </c>
      <c r="Q13" s="113">
        <f>119629/8359</f>
        <v>14.311400885273358</v>
      </c>
      <c r="R13" s="113">
        <v>20.998360271726401</v>
      </c>
      <c r="S13" s="113">
        <f>116958/9590</f>
        <v>12.195828988529719</v>
      </c>
      <c r="T13" s="113">
        <v>20</v>
      </c>
      <c r="U13" s="113">
        <v>11.5</v>
      </c>
      <c r="V13" s="113">
        <v>18</v>
      </c>
      <c r="W13" s="113">
        <v>11.2</v>
      </c>
      <c r="X13" s="113">
        <v>18</v>
      </c>
      <c r="Y13" s="113">
        <v>11.2</v>
      </c>
      <c r="Z13" s="113">
        <v>18</v>
      </c>
      <c r="AA13" s="113">
        <v>11.2</v>
      </c>
      <c r="AB13" s="113">
        <v>20</v>
      </c>
      <c r="AC13" s="113">
        <v>11</v>
      </c>
      <c r="AD13" s="113">
        <v>17.2</v>
      </c>
      <c r="AE13" s="203">
        <v>10.7</v>
      </c>
    </row>
    <row r="14" spans="1:34">
      <c r="A14" s="163" t="s">
        <v>177</v>
      </c>
      <c r="B14" s="113">
        <v>59.1</v>
      </c>
      <c r="C14" s="113"/>
      <c r="D14" s="113">
        <v>56.1</v>
      </c>
      <c r="E14" s="113"/>
      <c r="F14" s="113">
        <v>55.4</v>
      </c>
      <c r="G14" s="113">
        <v>33.074109999999997</v>
      </c>
      <c r="H14" s="113">
        <v>55.1</v>
      </c>
      <c r="I14" s="113">
        <v>31.17876</v>
      </c>
      <c r="J14" s="113">
        <v>55.15661435310173</v>
      </c>
      <c r="K14" s="113">
        <v>34.770000000000003</v>
      </c>
      <c r="L14" s="113">
        <v>55.1</v>
      </c>
      <c r="M14" s="113">
        <v>39.686059999999998</v>
      </c>
      <c r="N14" s="113">
        <v>53.60539</v>
      </c>
      <c r="O14" s="113"/>
      <c r="P14" s="113">
        <v>52.43683</v>
      </c>
      <c r="Q14" s="113">
        <v>36.543790000000001</v>
      </c>
      <c r="R14" s="113">
        <v>55.273789999999998</v>
      </c>
      <c r="S14" s="113"/>
      <c r="T14" s="113">
        <v>58</v>
      </c>
      <c r="U14" s="113"/>
      <c r="V14" s="113">
        <v>59</v>
      </c>
      <c r="W14" s="113"/>
      <c r="X14" s="113">
        <v>58</v>
      </c>
      <c r="Y14" s="113"/>
      <c r="Z14" s="113">
        <v>59</v>
      </c>
      <c r="AA14" s="113"/>
      <c r="AB14" s="113">
        <v>64.2</v>
      </c>
      <c r="AC14" s="113"/>
      <c r="AD14" s="113"/>
      <c r="AE14" s="203"/>
    </row>
    <row r="15" spans="1:34">
      <c r="A15" s="163" t="s">
        <v>178</v>
      </c>
      <c r="B15" s="113">
        <v>29.778420000000001</v>
      </c>
      <c r="C15" s="113"/>
      <c r="D15" s="113">
        <v>28.3</v>
      </c>
      <c r="E15" s="113">
        <v>23.5</v>
      </c>
      <c r="F15" s="113">
        <v>27.2</v>
      </c>
      <c r="G15" s="113">
        <v>22</v>
      </c>
      <c r="H15" s="113"/>
      <c r="I15" s="113"/>
      <c r="J15" s="113"/>
      <c r="K15" s="113"/>
      <c r="L15" s="113"/>
      <c r="M15" s="113"/>
      <c r="N15" s="113"/>
      <c r="O15" s="113"/>
      <c r="P15" s="113"/>
      <c r="Q15" s="113"/>
      <c r="R15" s="113">
        <v>25.091729999999998</v>
      </c>
      <c r="S15" s="113"/>
      <c r="T15" s="113"/>
      <c r="U15" s="113"/>
      <c r="V15" s="106"/>
      <c r="W15" s="106"/>
      <c r="X15" s="106"/>
      <c r="Y15" s="106"/>
      <c r="Z15" s="106"/>
      <c r="AA15" s="106"/>
      <c r="AB15" s="106"/>
      <c r="AC15" s="106"/>
      <c r="AD15" s="106"/>
      <c r="AE15" s="173"/>
    </row>
    <row r="16" spans="1:34">
      <c r="A16" s="163" t="s">
        <v>179</v>
      </c>
      <c r="B16" s="113">
        <v>13</v>
      </c>
      <c r="C16" s="113">
        <v>12.1</v>
      </c>
      <c r="D16" s="113">
        <v>13</v>
      </c>
      <c r="E16" s="113">
        <v>13</v>
      </c>
      <c r="F16" s="113">
        <v>13</v>
      </c>
      <c r="G16" s="113">
        <v>13</v>
      </c>
      <c r="H16" s="113">
        <v>13</v>
      </c>
      <c r="I16" s="113">
        <v>12</v>
      </c>
      <c r="J16" s="113">
        <v>14</v>
      </c>
      <c r="K16" s="113">
        <v>13</v>
      </c>
      <c r="L16" s="113">
        <v>14</v>
      </c>
      <c r="M16" s="113">
        <v>12</v>
      </c>
      <c r="N16" s="113">
        <v>13.98602</v>
      </c>
      <c r="O16" s="113">
        <v>11.6348</v>
      </c>
      <c r="P16" s="113">
        <v>14.03261</v>
      </c>
      <c r="Q16" s="113">
        <v>11.5937</v>
      </c>
      <c r="R16" s="113">
        <v>14.48826</v>
      </c>
      <c r="S16" s="113">
        <v>10.7789</v>
      </c>
      <c r="T16" s="113">
        <v>16.636520000000001</v>
      </c>
      <c r="U16" s="113">
        <v>11.09848</v>
      </c>
      <c r="V16" s="106"/>
      <c r="W16" s="106"/>
      <c r="X16" s="106"/>
      <c r="Y16" s="106"/>
      <c r="Z16" s="106"/>
      <c r="AA16" s="106"/>
      <c r="AB16" s="106"/>
      <c r="AC16" s="106"/>
      <c r="AD16" s="106"/>
      <c r="AE16" s="173"/>
    </row>
    <row r="17" spans="1:33">
      <c r="A17" s="163" t="s">
        <v>180</v>
      </c>
      <c r="B17" s="113"/>
      <c r="C17" s="113"/>
      <c r="D17" s="113"/>
      <c r="E17" s="113"/>
      <c r="F17" s="113">
        <v>29.501380920410199</v>
      </c>
      <c r="G17" s="113"/>
      <c r="H17" s="113">
        <v>32.029209999999999</v>
      </c>
      <c r="I17" s="113"/>
      <c r="J17" s="113">
        <v>32.768079999999998</v>
      </c>
      <c r="K17" s="113"/>
      <c r="L17" s="113">
        <v>30.3322</v>
      </c>
      <c r="M17" s="113">
        <v>27.782029999999999</v>
      </c>
      <c r="N17" s="113"/>
      <c r="O17" s="113">
        <v>26.848140000000001</v>
      </c>
      <c r="P17" s="113"/>
      <c r="Q17" s="113">
        <v>27.617049999999999</v>
      </c>
      <c r="R17" s="113"/>
      <c r="S17" s="113"/>
      <c r="T17" s="113"/>
      <c r="U17" s="113"/>
      <c r="V17" s="106"/>
      <c r="W17" s="106"/>
      <c r="X17" s="106"/>
      <c r="Y17" s="106"/>
      <c r="Z17" s="106"/>
      <c r="AA17" s="106"/>
      <c r="AB17" s="106"/>
      <c r="AC17" s="106"/>
      <c r="AD17" s="106"/>
      <c r="AE17" s="173"/>
    </row>
    <row r="18" spans="1:33">
      <c r="A18" s="163" t="s">
        <v>190</v>
      </c>
      <c r="B18" s="113">
        <v>51</v>
      </c>
      <c r="C18" s="113">
        <v>40</v>
      </c>
      <c r="D18" s="113">
        <v>48</v>
      </c>
      <c r="E18" s="113">
        <v>34</v>
      </c>
      <c r="F18" s="113">
        <v>45.56776</v>
      </c>
      <c r="G18" s="113">
        <v>26.393360000000001</v>
      </c>
      <c r="H18" s="113">
        <v>43</v>
      </c>
      <c r="I18" s="113">
        <v>25</v>
      </c>
      <c r="J18" s="113">
        <v>44</v>
      </c>
      <c r="K18" s="113">
        <v>17</v>
      </c>
      <c r="L18" s="113">
        <v>42</v>
      </c>
      <c r="M18" s="113">
        <v>17</v>
      </c>
      <c r="N18" s="113">
        <v>43</v>
      </c>
      <c r="O18" s="113">
        <v>17</v>
      </c>
      <c r="P18" s="113">
        <v>47</v>
      </c>
      <c r="Q18" s="113"/>
      <c r="R18" s="113">
        <v>51</v>
      </c>
      <c r="S18" s="113">
        <v>19</v>
      </c>
      <c r="T18" s="113">
        <v>54</v>
      </c>
      <c r="U18" s="113">
        <v>20</v>
      </c>
      <c r="V18" s="113">
        <v>56</v>
      </c>
      <c r="W18" s="113">
        <v>23</v>
      </c>
      <c r="X18" s="113">
        <v>57</v>
      </c>
      <c r="Y18" s="113">
        <v>24</v>
      </c>
      <c r="Z18" s="113">
        <v>57</v>
      </c>
      <c r="AA18" s="113">
        <v>25</v>
      </c>
      <c r="AB18" s="113"/>
      <c r="AC18" s="113"/>
      <c r="AD18" s="113"/>
      <c r="AE18" s="203"/>
    </row>
    <row r="19" spans="1:33">
      <c r="A19" s="163" t="s">
        <v>182</v>
      </c>
      <c r="B19" s="113">
        <v>59.11768</v>
      </c>
      <c r="C19" s="113"/>
      <c r="D19" s="113">
        <v>62.648499999999999</v>
      </c>
      <c r="E19" s="113"/>
      <c r="F19" s="113">
        <v>49.224330000000002</v>
      </c>
      <c r="G19" s="113"/>
      <c r="H19" s="113">
        <v>56.1</v>
      </c>
      <c r="I19" s="113">
        <v>30.5</v>
      </c>
      <c r="J19" s="113">
        <v>55.3</v>
      </c>
      <c r="K19" s="113">
        <v>36</v>
      </c>
      <c r="L19" s="113">
        <v>42.7</v>
      </c>
      <c r="M19" s="113">
        <v>35.200000000000003</v>
      </c>
      <c r="N19" s="113">
        <v>43.316609999999997</v>
      </c>
      <c r="O19" s="113"/>
      <c r="P19" s="113">
        <v>42.059959999999997</v>
      </c>
      <c r="Q19" s="113"/>
      <c r="R19" s="113"/>
      <c r="S19" s="113"/>
      <c r="T19" s="113"/>
      <c r="U19" s="113"/>
      <c r="V19" s="106"/>
      <c r="W19" s="106"/>
      <c r="X19" s="106"/>
      <c r="Y19" s="106"/>
      <c r="Z19" s="106"/>
      <c r="AA19" s="106"/>
      <c r="AB19" s="106"/>
      <c r="AC19" s="106"/>
      <c r="AD19" s="106"/>
      <c r="AE19" s="173"/>
      <c r="AF19" s="49"/>
      <c r="AG19" s="49"/>
    </row>
    <row r="20" spans="1:33" ht="15" thickBot="1">
      <c r="A20" s="174" t="s">
        <v>183</v>
      </c>
      <c r="B20" s="351"/>
      <c r="C20" s="351"/>
      <c r="D20" s="351"/>
      <c r="E20" s="351"/>
      <c r="F20" s="351">
        <v>36</v>
      </c>
      <c r="G20" s="351">
        <v>22</v>
      </c>
      <c r="H20" s="351">
        <v>36</v>
      </c>
      <c r="I20" s="351">
        <v>22</v>
      </c>
      <c r="J20" s="351">
        <v>36</v>
      </c>
      <c r="K20" s="351">
        <v>23</v>
      </c>
      <c r="L20" s="351">
        <v>35</v>
      </c>
      <c r="M20" s="351">
        <v>22</v>
      </c>
      <c r="N20" s="351">
        <v>37</v>
      </c>
      <c r="O20" s="351">
        <v>23</v>
      </c>
      <c r="P20" s="351">
        <v>38</v>
      </c>
      <c r="Q20" s="351">
        <v>23</v>
      </c>
      <c r="R20" s="351">
        <v>38</v>
      </c>
      <c r="S20" s="351">
        <v>24</v>
      </c>
      <c r="T20" s="351">
        <v>37</v>
      </c>
      <c r="U20" s="351">
        <v>23</v>
      </c>
      <c r="V20" s="351">
        <v>38</v>
      </c>
      <c r="W20" s="351">
        <v>24</v>
      </c>
      <c r="X20" s="351">
        <v>36</v>
      </c>
      <c r="Y20" s="351">
        <v>22</v>
      </c>
      <c r="Z20" s="351">
        <v>35</v>
      </c>
      <c r="AA20" s="351">
        <v>23</v>
      </c>
      <c r="AB20" s="351">
        <v>34</v>
      </c>
      <c r="AC20" s="351">
        <v>22</v>
      </c>
      <c r="AD20" s="521">
        <v>33</v>
      </c>
      <c r="AE20" s="577">
        <v>22</v>
      </c>
    </row>
    <row r="21" spans="1:33">
      <c r="A21" s="24"/>
      <c r="B21" s="24"/>
      <c r="C21" s="24"/>
      <c r="D21" s="24"/>
      <c r="E21" s="24"/>
      <c r="F21" s="24"/>
      <c r="G21" s="24"/>
      <c r="H21" s="24"/>
      <c r="I21" s="24"/>
      <c r="J21" s="24"/>
      <c r="K21" s="24"/>
      <c r="L21" s="24"/>
      <c r="M21" s="24"/>
      <c r="N21" s="24"/>
      <c r="O21" s="24"/>
      <c r="P21" s="24"/>
      <c r="Q21" s="24"/>
      <c r="R21" s="24"/>
      <c r="S21" s="24"/>
      <c r="T21" s="24"/>
    </row>
    <row r="22" spans="1:33" ht="15" customHeight="1">
      <c r="A22" s="136" t="s">
        <v>373</v>
      </c>
      <c r="B22" s="24"/>
      <c r="C22" s="24"/>
      <c r="D22" s="24"/>
      <c r="E22" s="24"/>
      <c r="F22" s="24"/>
      <c r="G22" s="24"/>
      <c r="H22" s="24"/>
      <c r="I22" s="24"/>
      <c r="J22" s="24"/>
      <c r="K22" s="24"/>
      <c r="L22" s="24"/>
      <c r="M22" s="24"/>
      <c r="N22" s="24"/>
      <c r="O22" s="24"/>
      <c r="P22" s="24"/>
      <c r="Q22" s="24"/>
      <c r="R22" s="24"/>
      <c r="S22" s="24"/>
      <c r="T22" s="32"/>
      <c r="W22" s="24"/>
      <c r="X22" s="24"/>
    </row>
    <row r="23" spans="1:33">
      <c r="A23" s="874" t="s">
        <v>383</v>
      </c>
      <c r="B23" s="874"/>
      <c r="C23" s="874"/>
      <c r="D23" s="874"/>
      <c r="E23" s="874"/>
      <c r="F23" s="874"/>
      <c r="G23" s="874"/>
      <c r="H23" s="874"/>
      <c r="I23" s="874"/>
      <c r="J23" s="874"/>
      <c r="K23" s="874"/>
      <c r="L23" s="874"/>
      <c r="M23" s="874"/>
      <c r="N23" s="874"/>
      <c r="O23" s="874"/>
      <c r="P23" s="874"/>
      <c r="Q23" s="874"/>
      <c r="R23" s="874"/>
      <c r="S23" s="874"/>
      <c r="T23" s="874"/>
      <c r="U23" s="874"/>
      <c r="V23" s="151"/>
      <c r="W23" s="24"/>
      <c r="X23" s="24"/>
      <c r="Y23" s="151"/>
      <c r="Z23" s="151"/>
      <c r="AA23" s="151"/>
      <c r="AB23" s="151"/>
      <c r="AC23" s="151"/>
      <c r="AD23" s="151"/>
      <c r="AE23" s="151"/>
    </row>
    <row r="24" spans="1:33" ht="15" customHeight="1">
      <c r="A24" s="874"/>
      <c r="B24" s="874"/>
      <c r="C24" s="874"/>
      <c r="D24" s="874"/>
      <c r="E24" s="874"/>
      <c r="F24" s="874"/>
      <c r="G24" s="874"/>
      <c r="H24" s="874"/>
      <c r="I24" s="874"/>
      <c r="J24" s="874"/>
      <c r="K24" s="874"/>
      <c r="L24" s="874"/>
      <c r="M24" s="874"/>
      <c r="N24" s="874"/>
      <c r="O24" s="874"/>
      <c r="P24" s="874"/>
      <c r="Q24" s="874"/>
      <c r="R24" s="874"/>
      <c r="S24" s="874"/>
      <c r="T24" s="874"/>
      <c r="U24" s="874"/>
      <c r="V24" s="151"/>
      <c r="W24" s="24"/>
      <c r="X24" s="24"/>
      <c r="Y24" s="151"/>
      <c r="Z24" s="151"/>
      <c r="AA24" s="151"/>
      <c r="AB24" s="151"/>
      <c r="AC24" s="151"/>
      <c r="AD24" s="151"/>
      <c r="AE24" s="151"/>
    </row>
    <row r="25" spans="1:33" ht="15" customHeight="1">
      <c r="A25" s="874"/>
      <c r="B25" s="874"/>
      <c r="C25" s="874"/>
      <c r="D25" s="874"/>
      <c r="E25" s="874"/>
      <c r="F25" s="874"/>
      <c r="G25" s="874"/>
      <c r="H25" s="874"/>
      <c r="I25" s="874"/>
      <c r="J25" s="874"/>
      <c r="K25" s="874"/>
      <c r="L25" s="874"/>
      <c r="M25" s="874"/>
      <c r="N25" s="874"/>
      <c r="O25" s="874"/>
      <c r="P25" s="874"/>
      <c r="Q25" s="874"/>
      <c r="R25" s="874"/>
      <c r="S25" s="874"/>
      <c r="T25" s="874"/>
      <c r="U25" s="874"/>
      <c r="V25" s="151"/>
      <c r="W25" s="24"/>
      <c r="X25" s="24"/>
      <c r="Y25" s="151"/>
      <c r="Z25" s="151"/>
      <c r="AA25" s="151"/>
      <c r="AB25" s="151"/>
      <c r="AC25" s="151"/>
      <c r="AD25" s="151"/>
      <c r="AE25" s="151"/>
    </row>
    <row r="26" spans="1:33" ht="15" customHeight="1">
      <c r="A26" s="874"/>
      <c r="B26" s="874"/>
      <c r="C26" s="874"/>
      <c r="D26" s="874"/>
      <c r="E26" s="874"/>
      <c r="F26" s="874"/>
      <c r="G26" s="874"/>
      <c r="H26" s="874"/>
      <c r="I26" s="874"/>
      <c r="J26" s="874"/>
      <c r="K26" s="874"/>
      <c r="L26" s="874"/>
      <c r="M26" s="874"/>
      <c r="N26" s="874"/>
      <c r="O26" s="874"/>
      <c r="P26" s="874"/>
      <c r="Q26" s="874"/>
      <c r="R26" s="874"/>
      <c r="S26" s="874"/>
      <c r="T26" s="874"/>
      <c r="U26" s="874"/>
      <c r="V26" s="151"/>
      <c r="W26" s="24"/>
      <c r="X26" s="24"/>
      <c r="Y26" s="151"/>
      <c r="Z26" s="151"/>
      <c r="AA26" s="151"/>
      <c r="AB26" s="151"/>
      <c r="AC26" s="151"/>
      <c r="AD26" s="151"/>
      <c r="AE26" s="151"/>
    </row>
    <row r="27" spans="1:33" ht="15" customHeight="1">
      <c r="A27" s="874" t="s">
        <v>384</v>
      </c>
      <c r="B27" s="874"/>
      <c r="C27" s="874"/>
      <c r="D27" s="874"/>
      <c r="E27" s="874"/>
      <c r="F27" s="874"/>
      <c r="G27" s="874"/>
      <c r="H27" s="874"/>
      <c r="I27" s="874"/>
      <c r="J27" s="874"/>
      <c r="K27" s="874"/>
      <c r="L27" s="874"/>
      <c r="M27" s="874"/>
      <c r="N27" s="874"/>
      <c r="O27" s="874"/>
      <c r="P27" s="874"/>
      <c r="Q27" s="874"/>
      <c r="R27" s="874"/>
      <c r="S27" s="874"/>
      <c r="T27" s="874"/>
      <c r="U27" s="874"/>
      <c r="V27" s="151"/>
      <c r="W27" s="24"/>
      <c r="X27" s="24"/>
      <c r="Y27" s="151"/>
      <c r="Z27" s="151"/>
      <c r="AA27" s="151"/>
      <c r="AB27" s="151"/>
      <c r="AC27" s="151"/>
      <c r="AD27" s="151"/>
      <c r="AE27" s="151"/>
    </row>
    <row r="28" spans="1:33" ht="15" customHeight="1">
      <c r="A28" s="874"/>
      <c r="B28" s="874"/>
      <c r="C28" s="874"/>
      <c r="D28" s="874"/>
      <c r="E28" s="874"/>
      <c r="F28" s="874"/>
      <c r="G28" s="874"/>
      <c r="H28" s="874"/>
      <c r="I28" s="874"/>
      <c r="J28" s="874"/>
      <c r="K28" s="874"/>
      <c r="L28" s="874"/>
      <c r="M28" s="874"/>
      <c r="N28" s="874"/>
      <c r="O28" s="874"/>
      <c r="P28" s="874"/>
      <c r="Q28" s="874"/>
      <c r="R28" s="874"/>
      <c r="S28" s="874"/>
      <c r="T28" s="874"/>
      <c r="U28" s="874"/>
      <c r="V28" s="151"/>
      <c r="W28" s="24"/>
      <c r="X28" s="24"/>
      <c r="Y28" s="151"/>
      <c r="Z28" s="151"/>
      <c r="AA28" s="151"/>
      <c r="AB28" s="151"/>
      <c r="AC28" s="151"/>
      <c r="AD28" s="151"/>
      <c r="AE28" s="151"/>
    </row>
    <row r="29" spans="1:33" ht="14.7" customHeight="1">
      <c r="A29" s="874" t="s">
        <v>385</v>
      </c>
      <c r="B29" s="874"/>
      <c r="C29" s="874"/>
      <c r="D29" s="874"/>
      <c r="E29" s="874"/>
      <c r="F29" s="874"/>
      <c r="G29" s="874"/>
      <c r="H29" s="874"/>
      <c r="I29" s="874"/>
      <c r="J29" s="874"/>
      <c r="K29" s="874"/>
      <c r="L29" s="874"/>
      <c r="M29" s="874"/>
      <c r="N29" s="874"/>
      <c r="O29" s="874"/>
      <c r="P29" s="874"/>
      <c r="Q29" s="874"/>
      <c r="R29" s="874"/>
      <c r="S29" s="874"/>
      <c r="T29" s="874"/>
      <c r="U29" s="874"/>
      <c r="V29" s="151"/>
      <c r="W29" s="24"/>
      <c r="X29" s="24"/>
      <c r="Y29" s="151"/>
      <c r="Z29" s="151"/>
      <c r="AA29" s="151"/>
      <c r="AB29" s="151"/>
      <c r="AC29" s="151"/>
      <c r="AD29" s="151"/>
      <c r="AE29" s="151"/>
    </row>
    <row r="30" spans="1:33">
      <c r="A30" s="874"/>
      <c r="B30" s="874"/>
      <c r="C30" s="874"/>
      <c r="D30" s="874"/>
      <c r="E30" s="874"/>
      <c r="F30" s="874"/>
      <c r="G30" s="874"/>
      <c r="H30" s="874"/>
      <c r="I30" s="874"/>
      <c r="J30" s="874"/>
      <c r="K30" s="874"/>
      <c r="L30" s="874"/>
      <c r="M30" s="874"/>
      <c r="N30" s="874"/>
      <c r="O30" s="874"/>
      <c r="P30" s="874"/>
      <c r="Q30" s="874"/>
      <c r="R30" s="874"/>
      <c r="S30" s="874"/>
      <c r="T30" s="874"/>
      <c r="U30" s="874"/>
      <c r="V30" s="151"/>
      <c r="W30" s="24"/>
      <c r="X30" s="24"/>
      <c r="Y30" s="151"/>
      <c r="Z30" s="151"/>
      <c r="AA30" s="151"/>
      <c r="AB30" s="151"/>
      <c r="AC30" s="151"/>
      <c r="AD30" s="151"/>
      <c r="AE30" s="151"/>
    </row>
    <row r="31" spans="1:33">
      <c r="A31" s="874" t="s">
        <v>386</v>
      </c>
      <c r="B31" s="874"/>
      <c r="C31" s="874"/>
      <c r="D31" s="874"/>
      <c r="E31" s="874"/>
      <c r="F31" s="874"/>
      <c r="G31" s="874"/>
      <c r="H31" s="874"/>
      <c r="I31" s="874"/>
      <c r="J31" s="874"/>
      <c r="K31" s="874"/>
      <c r="L31" s="874"/>
      <c r="M31" s="874"/>
      <c r="N31" s="874"/>
      <c r="O31" s="874"/>
      <c r="P31" s="874"/>
      <c r="Q31" s="874"/>
      <c r="R31" s="874"/>
      <c r="S31" s="874"/>
      <c r="T31" s="874"/>
      <c r="U31" s="874"/>
      <c r="V31" s="151"/>
      <c r="W31" s="24"/>
      <c r="X31" s="24"/>
      <c r="Y31" s="151"/>
      <c r="Z31" s="151"/>
      <c r="AA31" s="151"/>
      <c r="AB31" s="151"/>
      <c r="AC31" s="151"/>
      <c r="AD31" s="151"/>
      <c r="AE31" s="151"/>
    </row>
    <row r="32" spans="1:33">
      <c r="A32" s="874"/>
      <c r="B32" s="874"/>
      <c r="C32" s="874"/>
      <c r="D32" s="874"/>
      <c r="E32" s="874"/>
      <c r="F32" s="874"/>
      <c r="G32" s="874"/>
      <c r="H32" s="874"/>
      <c r="I32" s="874"/>
      <c r="J32" s="874"/>
      <c r="K32" s="874"/>
      <c r="L32" s="874"/>
      <c r="M32" s="874"/>
      <c r="N32" s="874"/>
      <c r="O32" s="874"/>
      <c r="P32" s="874"/>
      <c r="Q32" s="874"/>
      <c r="R32" s="874"/>
      <c r="S32" s="874"/>
      <c r="T32" s="874"/>
      <c r="U32" s="874"/>
      <c r="V32" s="151"/>
      <c r="W32" s="24"/>
      <c r="X32" s="24"/>
      <c r="Y32" s="151"/>
      <c r="Z32" s="151"/>
      <c r="AA32" s="151"/>
      <c r="AB32" s="151"/>
      <c r="AC32" s="151"/>
      <c r="AD32" s="151"/>
      <c r="AE32" s="151"/>
    </row>
    <row r="33" spans="1:31">
      <c r="A33" s="874"/>
      <c r="B33" s="874"/>
      <c r="C33" s="874"/>
      <c r="D33" s="874"/>
      <c r="E33" s="874"/>
      <c r="F33" s="874"/>
      <c r="G33" s="874"/>
      <c r="H33" s="874"/>
      <c r="I33" s="874"/>
      <c r="J33" s="874"/>
      <c r="K33" s="874"/>
      <c r="L33" s="874"/>
      <c r="M33" s="874"/>
      <c r="N33" s="874"/>
      <c r="O33" s="874"/>
      <c r="P33" s="874"/>
      <c r="Q33" s="874"/>
      <c r="R33" s="874"/>
      <c r="S33" s="874"/>
      <c r="T33" s="874"/>
      <c r="U33" s="874"/>
      <c r="V33" s="151"/>
      <c r="W33" s="151"/>
      <c r="X33" s="151"/>
      <c r="Y33" s="151"/>
      <c r="Z33" s="151"/>
      <c r="AA33" s="151"/>
      <c r="AB33" s="151"/>
      <c r="AC33" s="151"/>
      <c r="AD33" s="151"/>
      <c r="AE33" s="151"/>
    </row>
    <row r="34" spans="1:31">
      <c r="A34" s="874"/>
      <c r="B34" s="874"/>
      <c r="C34" s="874"/>
      <c r="D34" s="874"/>
      <c r="E34" s="874"/>
      <c r="F34" s="874"/>
      <c r="G34" s="874"/>
      <c r="H34" s="874"/>
      <c r="I34" s="874"/>
      <c r="J34" s="874"/>
      <c r="K34" s="874"/>
      <c r="L34" s="874"/>
      <c r="M34" s="874"/>
      <c r="N34" s="874"/>
      <c r="O34" s="874"/>
      <c r="P34" s="874"/>
      <c r="Q34" s="874"/>
      <c r="R34" s="874"/>
      <c r="S34" s="874"/>
      <c r="T34" s="874"/>
      <c r="U34" s="874"/>
      <c r="V34" s="151"/>
      <c r="W34" s="151"/>
      <c r="X34" s="151"/>
      <c r="Y34" s="151"/>
      <c r="Z34" s="151"/>
      <c r="AA34" s="151"/>
      <c r="AB34" s="151"/>
      <c r="AC34" s="151"/>
      <c r="AD34" s="151"/>
      <c r="AE34" s="151"/>
    </row>
    <row r="35" spans="1:31" ht="14.55" customHeight="1">
      <c r="A35" s="139" t="s">
        <v>387</v>
      </c>
      <c r="B35" s="138"/>
      <c r="C35" s="138"/>
      <c r="D35" s="138"/>
      <c r="E35" s="138"/>
      <c r="F35" s="138"/>
      <c r="G35" s="138"/>
      <c r="H35" s="138"/>
      <c r="I35" s="138"/>
      <c r="J35" s="138"/>
      <c r="K35" s="138"/>
      <c r="L35" s="138"/>
      <c r="M35" s="138"/>
      <c r="N35" s="138"/>
      <c r="O35" s="138"/>
      <c r="P35" s="138"/>
      <c r="Q35" s="138"/>
      <c r="R35" s="138"/>
      <c r="S35" s="138"/>
      <c r="T35" s="138"/>
      <c r="U35" s="138"/>
    </row>
    <row r="36" spans="1:31" ht="14.55" customHeight="1">
      <c r="A36" s="139"/>
      <c r="B36" s="138"/>
      <c r="C36" s="138"/>
      <c r="D36" s="138"/>
      <c r="E36" s="138"/>
      <c r="F36" s="138"/>
      <c r="G36" s="138"/>
      <c r="H36" s="138"/>
      <c r="I36" s="138"/>
      <c r="J36" s="138"/>
      <c r="K36" s="138"/>
      <c r="L36" s="138"/>
      <c r="M36" s="138"/>
      <c r="N36" s="138"/>
      <c r="O36" s="138"/>
      <c r="P36" s="138"/>
      <c r="Q36" s="138"/>
      <c r="R36" s="138"/>
      <c r="S36" s="138"/>
      <c r="T36" s="138"/>
      <c r="U36" s="138"/>
    </row>
    <row r="37" spans="1:31">
      <c r="A37" s="142" t="s">
        <v>388</v>
      </c>
      <c r="B37" s="24"/>
      <c r="C37" s="24"/>
      <c r="D37" s="24"/>
      <c r="E37" s="24"/>
      <c r="F37" s="24"/>
      <c r="G37" s="24"/>
      <c r="H37" s="24"/>
      <c r="I37" s="24"/>
      <c r="J37" s="24"/>
      <c r="K37" s="24"/>
      <c r="L37" s="24"/>
      <c r="M37" s="24"/>
      <c r="N37" s="24"/>
      <c r="O37" s="24"/>
      <c r="P37" s="24"/>
      <c r="Q37" s="24"/>
      <c r="R37" s="24"/>
      <c r="S37" s="24"/>
      <c r="T37" s="24"/>
    </row>
    <row r="38" spans="1:31">
      <c r="A38" s="142"/>
      <c r="B38" s="24"/>
      <c r="C38" s="24"/>
      <c r="D38" s="24"/>
      <c r="E38" s="24"/>
      <c r="F38" s="24"/>
      <c r="G38" s="24"/>
      <c r="H38" s="24"/>
      <c r="I38" s="24"/>
      <c r="J38" s="24"/>
      <c r="K38" s="24"/>
      <c r="L38" s="24"/>
      <c r="M38" s="24"/>
      <c r="N38" s="24"/>
      <c r="O38" s="24"/>
      <c r="P38" s="24"/>
      <c r="Q38" s="24"/>
      <c r="R38" s="24"/>
      <c r="S38" s="24"/>
      <c r="T38" s="24"/>
    </row>
    <row r="39" spans="1:31">
      <c r="A39" s="29" t="s">
        <v>389</v>
      </c>
      <c r="B39" s="24"/>
      <c r="C39" s="24"/>
      <c r="D39" s="24"/>
      <c r="E39" s="24"/>
      <c r="F39" s="24"/>
      <c r="G39" s="24"/>
      <c r="H39" s="24"/>
      <c r="I39" s="24"/>
      <c r="J39" s="24"/>
      <c r="K39" s="24"/>
      <c r="L39" s="24"/>
      <c r="M39" s="24"/>
      <c r="N39" s="24"/>
      <c r="O39" s="24"/>
      <c r="P39" s="24"/>
      <c r="Q39" s="24"/>
      <c r="R39" s="24"/>
      <c r="S39" s="24"/>
      <c r="T39" s="24"/>
    </row>
    <row r="40" spans="1:31">
      <c r="A40" s="24"/>
      <c r="B40" s="24"/>
      <c r="C40" s="24"/>
      <c r="D40" s="24"/>
      <c r="E40" s="24"/>
      <c r="F40" s="24"/>
      <c r="G40" s="24"/>
      <c r="H40" s="24"/>
      <c r="I40" s="24"/>
      <c r="J40" s="24"/>
      <c r="K40" s="24"/>
      <c r="L40" s="24"/>
      <c r="M40" s="24"/>
      <c r="N40" s="24"/>
      <c r="O40" s="24"/>
      <c r="P40" s="24"/>
      <c r="Q40" s="24"/>
      <c r="R40" s="24"/>
      <c r="S40" s="24"/>
      <c r="T40" s="24"/>
    </row>
    <row r="41" spans="1:31">
      <c r="A41" s="24"/>
      <c r="B41" s="24"/>
      <c r="C41" s="24"/>
      <c r="D41" s="24"/>
      <c r="E41" s="24"/>
      <c r="F41" s="24"/>
      <c r="G41" s="24"/>
      <c r="H41" s="24"/>
      <c r="I41" s="24"/>
      <c r="J41" s="24"/>
      <c r="K41" s="24"/>
      <c r="L41" s="24"/>
      <c r="M41" s="24"/>
      <c r="N41" s="24"/>
      <c r="O41" s="24"/>
      <c r="P41" s="24"/>
      <c r="Q41" s="24"/>
      <c r="R41" s="24"/>
      <c r="S41" s="24"/>
      <c r="T41" s="24"/>
    </row>
    <row r="42" spans="1:31">
      <c r="A42" s="24"/>
      <c r="B42" s="24"/>
      <c r="C42" s="24"/>
      <c r="D42" s="24"/>
      <c r="E42" s="24"/>
      <c r="F42" s="24"/>
      <c r="G42" s="24"/>
      <c r="H42" s="24"/>
      <c r="I42" s="24"/>
      <c r="J42" s="24"/>
      <c r="K42" s="24"/>
      <c r="L42" s="24"/>
      <c r="M42" s="24"/>
      <c r="N42" s="24"/>
      <c r="O42" s="24"/>
      <c r="P42" s="24"/>
      <c r="Q42" s="24"/>
      <c r="R42" s="24"/>
      <c r="S42" s="24"/>
      <c r="T42" s="24"/>
    </row>
    <row r="43" spans="1:31">
      <c r="A43" s="24"/>
      <c r="B43" s="24"/>
      <c r="C43" s="24"/>
      <c r="D43" s="24"/>
      <c r="E43" s="24"/>
      <c r="F43" s="24"/>
      <c r="G43" s="24"/>
      <c r="J43" s="24"/>
      <c r="K43" s="24"/>
      <c r="L43" s="24"/>
      <c r="M43" s="24"/>
      <c r="N43" s="24"/>
      <c r="O43" s="24"/>
      <c r="P43" s="24"/>
      <c r="Q43" s="24"/>
      <c r="R43" s="24"/>
      <c r="S43" s="24"/>
      <c r="T43" s="24"/>
    </row>
    <row r="44" spans="1:31">
      <c r="A44" s="24"/>
      <c r="B44" s="24"/>
      <c r="C44" s="24"/>
      <c r="D44" s="24"/>
      <c r="E44" s="24"/>
      <c r="F44" s="24"/>
      <c r="G44" s="24"/>
      <c r="J44" s="24"/>
      <c r="K44" s="24"/>
      <c r="L44" s="24"/>
      <c r="M44" s="24"/>
      <c r="N44" s="24"/>
      <c r="O44" s="24"/>
      <c r="P44" s="24"/>
      <c r="Q44" s="24"/>
      <c r="R44" s="24"/>
      <c r="S44" s="24"/>
      <c r="T44" s="24"/>
    </row>
    <row r="45" spans="1:31">
      <c r="A45" s="24"/>
      <c r="B45" s="24"/>
      <c r="C45" s="24"/>
      <c r="D45" s="24"/>
      <c r="E45" s="24"/>
      <c r="F45" s="24"/>
      <c r="G45" s="24"/>
      <c r="J45" s="24"/>
      <c r="K45" s="24"/>
      <c r="L45" s="24"/>
      <c r="M45" s="24"/>
      <c r="N45" s="24"/>
      <c r="O45" s="24"/>
      <c r="P45" s="24"/>
      <c r="Q45" s="24"/>
      <c r="R45" s="24"/>
      <c r="S45" s="24"/>
      <c r="T45" s="24"/>
    </row>
    <row r="46" spans="1:31">
      <c r="A46" s="24"/>
      <c r="B46" s="24"/>
      <c r="C46" s="24"/>
      <c r="D46" s="24"/>
      <c r="E46" s="24"/>
      <c r="F46" s="24"/>
      <c r="G46" s="24"/>
      <c r="J46" s="24"/>
      <c r="K46" s="24"/>
      <c r="L46" s="24"/>
      <c r="M46" s="24"/>
      <c r="N46" s="24"/>
      <c r="O46" s="24"/>
      <c r="P46" s="24"/>
      <c r="Q46" s="24"/>
      <c r="R46" s="24"/>
      <c r="S46" s="24"/>
      <c r="T46" s="24"/>
    </row>
    <row r="47" spans="1:31">
      <c r="A47" s="24"/>
      <c r="B47" s="24"/>
      <c r="C47" s="24"/>
      <c r="D47" s="24"/>
      <c r="E47" s="24"/>
      <c r="F47" s="24"/>
      <c r="G47" s="24"/>
      <c r="J47" s="24"/>
      <c r="K47" s="24"/>
      <c r="L47" s="24"/>
      <c r="M47" s="24"/>
      <c r="N47" s="24"/>
      <c r="O47" s="24"/>
      <c r="P47" s="24"/>
      <c r="Q47" s="24"/>
      <c r="R47" s="24"/>
      <c r="S47" s="24"/>
      <c r="T47" s="24"/>
    </row>
    <row r="48" spans="1:31">
      <c r="A48" s="24"/>
      <c r="B48" s="24"/>
      <c r="C48" s="24"/>
      <c r="D48" s="24"/>
      <c r="E48" s="24"/>
      <c r="F48" s="24"/>
      <c r="G48" s="24"/>
      <c r="J48" s="24"/>
      <c r="K48" s="24"/>
      <c r="L48" s="24"/>
      <c r="M48" s="24"/>
      <c r="N48" s="24"/>
      <c r="O48" s="24"/>
      <c r="P48" s="24"/>
      <c r="Q48" s="24"/>
      <c r="R48" s="24"/>
      <c r="S48" s="24"/>
      <c r="T48" s="24"/>
    </row>
    <row r="49" spans="1:20">
      <c r="A49" s="24"/>
      <c r="B49" s="24"/>
      <c r="C49" s="24"/>
      <c r="D49" s="24"/>
      <c r="E49" s="24"/>
      <c r="F49" s="24"/>
      <c r="G49" s="24"/>
      <c r="J49" s="24"/>
      <c r="K49" s="24"/>
      <c r="L49" s="24"/>
      <c r="M49" s="24"/>
      <c r="N49" s="24"/>
      <c r="O49" s="24"/>
      <c r="P49" s="24"/>
      <c r="Q49" s="24"/>
      <c r="R49" s="24"/>
      <c r="S49" s="24"/>
      <c r="T49" s="24"/>
    </row>
    <row r="50" spans="1:20">
      <c r="A50" s="24"/>
      <c r="B50" s="24"/>
      <c r="C50" s="24"/>
      <c r="D50" s="24"/>
      <c r="E50" s="24"/>
      <c r="F50" s="24"/>
      <c r="G50" s="24"/>
      <c r="J50" s="24"/>
      <c r="K50" s="24"/>
      <c r="L50" s="24"/>
      <c r="M50" s="24"/>
      <c r="N50" s="24"/>
      <c r="O50" s="24"/>
      <c r="P50" s="24"/>
      <c r="Q50" s="24"/>
      <c r="R50" s="24"/>
      <c r="S50" s="24"/>
      <c r="T50" s="24"/>
    </row>
    <row r="51" spans="1:20">
      <c r="A51" s="24"/>
      <c r="B51" s="24"/>
      <c r="C51" s="24"/>
      <c r="D51" s="24"/>
      <c r="E51" s="24"/>
      <c r="F51" s="24"/>
      <c r="G51" s="24"/>
      <c r="J51" s="24"/>
      <c r="K51" s="24"/>
      <c r="L51" s="24"/>
      <c r="M51" s="24"/>
      <c r="N51" s="24"/>
      <c r="O51" s="24"/>
      <c r="P51" s="24"/>
      <c r="Q51" s="24"/>
      <c r="R51" s="24"/>
      <c r="S51" s="24"/>
      <c r="T51" s="24"/>
    </row>
    <row r="52" spans="1:20">
      <c r="A52" s="24"/>
      <c r="B52" s="24"/>
      <c r="C52" s="24"/>
      <c r="D52" s="24"/>
      <c r="E52" s="24"/>
      <c r="F52" s="24"/>
      <c r="G52" s="24"/>
      <c r="J52" s="24"/>
      <c r="K52" s="24"/>
      <c r="L52" s="24"/>
      <c r="M52" s="24"/>
      <c r="N52" s="24"/>
      <c r="O52" s="24"/>
      <c r="P52" s="24"/>
      <c r="Q52" s="24"/>
      <c r="R52" s="24"/>
      <c r="S52" s="24"/>
      <c r="T52" s="24"/>
    </row>
    <row r="53" spans="1:20">
      <c r="A53" s="24"/>
      <c r="B53" s="24"/>
      <c r="C53" s="24"/>
      <c r="D53" s="24"/>
      <c r="E53" s="24"/>
      <c r="F53" s="24"/>
      <c r="G53" s="24"/>
      <c r="J53" s="24"/>
      <c r="K53" s="24"/>
      <c r="L53" s="24"/>
      <c r="M53" s="24"/>
      <c r="N53" s="24"/>
      <c r="O53" s="24"/>
      <c r="P53" s="24"/>
      <c r="Q53" s="24"/>
      <c r="R53" s="24"/>
      <c r="S53" s="24"/>
      <c r="T53" s="24"/>
    </row>
    <row r="54" spans="1:20">
      <c r="A54" s="24"/>
      <c r="B54" s="24"/>
      <c r="C54" s="24"/>
      <c r="D54" s="24"/>
      <c r="E54" s="24"/>
      <c r="F54" s="24"/>
      <c r="G54" s="24"/>
      <c r="H54" s="24"/>
      <c r="I54" s="24"/>
      <c r="J54" s="24"/>
      <c r="K54" s="24"/>
      <c r="L54" s="24"/>
      <c r="M54" s="24"/>
      <c r="N54" s="24"/>
      <c r="O54" s="24"/>
      <c r="P54" s="24"/>
      <c r="Q54" s="24"/>
      <c r="R54" s="24"/>
      <c r="S54" s="24"/>
      <c r="T54" s="24"/>
    </row>
    <row r="55" spans="1:20">
      <c r="A55" s="24"/>
      <c r="B55" s="24"/>
      <c r="C55" s="24"/>
      <c r="D55" s="24"/>
      <c r="E55" s="24"/>
      <c r="F55" s="24"/>
      <c r="G55" s="24"/>
      <c r="H55" s="24"/>
      <c r="I55" s="24"/>
      <c r="J55" s="24"/>
      <c r="K55" s="24"/>
      <c r="L55" s="24"/>
      <c r="M55" s="24"/>
      <c r="N55" s="24"/>
      <c r="O55" s="24"/>
      <c r="P55" s="24"/>
      <c r="Q55" s="24"/>
      <c r="R55" s="24"/>
      <c r="S55" s="24"/>
      <c r="T55" s="24"/>
    </row>
    <row r="56" spans="1:20">
      <c r="A56" s="24"/>
      <c r="B56" s="24"/>
      <c r="C56" s="24"/>
      <c r="D56" s="24"/>
      <c r="E56" s="24"/>
      <c r="F56" s="24"/>
      <c r="G56" s="24"/>
      <c r="H56" s="24"/>
      <c r="I56" s="24"/>
      <c r="J56" s="24"/>
      <c r="K56" s="24"/>
      <c r="L56" s="24"/>
      <c r="M56" s="24"/>
      <c r="N56" s="24"/>
      <c r="O56" s="24"/>
      <c r="P56" s="24"/>
      <c r="Q56" s="24"/>
      <c r="R56" s="24"/>
      <c r="S56" s="24"/>
      <c r="T56" s="24"/>
    </row>
    <row r="57" spans="1:20">
      <c r="A57" s="24"/>
      <c r="B57" s="24"/>
      <c r="C57" s="24"/>
      <c r="D57" s="24"/>
      <c r="E57" s="24"/>
      <c r="F57" s="24"/>
      <c r="G57" s="24"/>
      <c r="H57" s="24"/>
      <c r="I57" s="24"/>
      <c r="J57" s="24"/>
      <c r="K57" s="24"/>
      <c r="L57" s="24"/>
      <c r="M57" s="24"/>
      <c r="N57" s="24"/>
      <c r="O57" s="24"/>
      <c r="P57" s="24"/>
      <c r="Q57" s="24"/>
      <c r="R57" s="24"/>
      <c r="S57" s="24"/>
      <c r="T57" s="24"/>
    </row>
    <row r="58" spans="1:20">
      <c r="A58" s="24"/>
      <c r="B58" s="24"/>
      <c r="C58" s="24"/>
      <c r="D58" s="24"/>
      <c r="E58" s="24"/>
      <c r="F58" s="24"/>
      <c r="G58" s="24"/>
      <c r="H58" s="24"/>
      <c r="I58" s="24"/>
      <c r="J58" s="24"/>
      <c r="K58" s="24"/>
      <c r="L58" s="24"/>
      <c r="M58" s="24"/>
      <c r="N58" s="24"/>
      <c r="O58" s="24"/>
      <c r="P58" s="24"/>
      <c r="Q58" s="24"/>
      <c r="R58" s="24"/>
      <c r="S58" s="24"/>
      <c r="T58" s="24"/>
    </row>
    <row r="59" spans="1:20">
      <c r="A59" s="24"/>
      <c r="B59" s="24"/>
      <c r="C59" s="24"/>
      <c r="D59" s="24"/>
      <c r="E59" s="24"/>
      <c r="F59" s="24"/>
      <c r="G59" s="24"/>
      <c r="H59" s="24"/>
      <c r="I59" s="24"/>
      <c r="J59" s="24"/>
      <c r="K59" s="24"/>
      <c r="L59" s="24"/>
      <c r="M59" s="24"/>
      <c r="N59" s="24"/>
      <c r="O59" s="24"/>
      <c r="P59" s="24"/>
      <c r="Q59" s="24"/>
      <c r="R59" s="24"/>
      <c r="S59" s="24"/>
      <c r="T59" s="24"/>
    </row>
    <row r="60" spans="1:20">
      <c r="A60" s="24"/>
      <c r="B60" s="24"/>
      <c r="C60" s="24"/>
      <c r="D60" s="24"/>
      <c r="E60" s="24"/>
      <c r="F60" s="24"/>
      <c r="G60" s="24"/>
      <c r="H60" s="24"/>
      <c r="I60" s="24"/>
      <c r="J60" s="24"/>
      <c r="K60" s="24"/>
      <c r="L60" s="24"/>
      <c r="M60" s="24"/>
      <c r="N60" s="24"/>
      <c r="O60" s="24"/>
      <c r="P60" s="24"/>
      <c r="Q60" s="24"/>
      <c r="R60" s="24"/>
      <c r="S60" s="24"/>
      <c r="T60" s="24"/>
    </row>
    <row r="61" spans="1:20">
      <c r="A61" s="24"/>
      <c r="B61" s="24"/>
      <c r="C61" s="24"/>
      <c r="D61" s="24"/>
      <c r="E61" s="24"/>
      <c r="F61" s="24"/>
      <c r="G61" s="24"/>
      <c r="H61" s="24"/>
      <c r="I61" s="24"/>
      <c r="J61" s="24"/>
      <c r="K61" s="24"/>
      <c r="L61" s="24"/>
      <c r="M61" s="24"/>
      <c r="N61" s="24"/>
      <c r="O61" s="24"/>
      <c r="P61" s="24"/>
      <c r="Q61" s="24"/>
      <c r="R61" s="24"/>
      <c r="S61" s="24"/>
      <c r="T61" s="24"/>
    </row>
    <row r="62" spans="1:20">
      <c r="A62" s="24"/>
      <c r="B62" s="24"/>
      <c r="C62" s="24"/>
      <c r="D62" s="24"/>
      <c r="E62" s="24"/>
      <c r="F62" s="24"/>
      <c r="G62" s="24"/>
      <c r="H62" s="24"/>
      <c r="I62" s="24"/>
      <c r="J62" s="24"/>
      <c r="K62" s="24"/>
      <c r="L62" s="24"/>
      <c r="M62" s="24"/>
      <c r="N62" s="24"/>
      <c r="O62" s="24"/>
      <c r="P62" s="24"/>
      <c r="Q62" s="24"/>
      <c r="R62" s="24"/>
      <c r="S62" s="24"/>
      <c r="T62" s="24"/>
    </row>
    <row r="63" spans="1:20">
      <c r="A63" s="24"/>
      <c r="B63" s="24"/>
      <c r="C63" s="24"/>
      <c r="D63" s="24"/>
      <c r="E63" s="24"/>
      <c r="F63" s="24"/>
      <c r="G63" s="24"/>
      <c r="H63" s="24"/>
      <c r="I63" s="24"/>
      <c r="J63" s="24"/>
      <c r="K63" s="24"/>
      <c r="L63" s="24"/>
      <c r="M63" s="24"/>
      <c r="N63" s="24"/>
      <c r="O63" s="24"/>
      <c r="P63" s="24"/>
      <c r="Q63" s="24"/>
      <c r="R63" s="24"/>
      <c r="S63" s="24"/>
      <c r="T63" s="24"/>
    </row>
    <row r="64" spans="1:20">
      <c r="A64" s="24"/>
      <c r="B64" s="24"/>
      <c r="C64" s="24"/>
      <c r="D64" s="24"/>
      <c r="E64" s="24"/>
      <c r="F64" s="24"/>
      <c r="G64" s="24"/>
      <c r="H64" s="24"/>
      <c r="I64" s="24"/>
      <c r="J64" s="24"/>
      <c r="K64" s="24"/>
      <c r="L64" s="24"/>
      <c r="M64" s="24"/>
      <c r="N64" s="24"/>
      <c r="O64" s="24"/>
      <c r="P64" s="24"/>
      <c r="Q64" s="24"/>
      <c r="R64" s="24"/>
      <c r="S64" s="24"/>
      <c r="T64" s="24"/>
    </row>
    <row r="65" spans="1:20">
      <c r="A65" s="24"/>
      <c r="B65" s="24"/>
      <c r="C65" s="24"/>
      <c r="D65" s="24"/>
      <c r="E65" s="24"/>
      <c r="F65" s="24"/>
      <c r="G65" s="24"/>
      <c r="H65" s="24"/>
      <c r="I65" s="24"/>
      <c r="J65" s="24"/>
      <c r="K65" s="24"/>
      <c r="L65" s="24"/>
      <c r="M65" s="24"/>
      <c r="N65" s="24"/>
      <c r="O65" s="24"/>
      <c r="P65" s="24"/>
      <c r="Q65" s="24"/>
      <c r="R65" s="24"/>
      <c r="S65" s="24"/>
      <c r="T65" s="24"/>
    </row>
    <row r="66" spans="1:20">
      <c r="A66" s="24"/>
      <c r="B66" s="24"/>
      <c r="C66" s="24"/>
      <c r="D66" s="24"/>
      <c r="E66" s="24"/>
      <c r="F66" s="24"/>
      <c r="G66" s="24"/>
      <c r="H66" s="24"/>
      <c r="I66" s="24"/>
      <c r="J66" s="24"/>
      <c r="K66" s="24"/>
      <c r="L66" s="24"/>
      <c r="M66" s="24"/>
      <c r="N66" s="24"/>
      <c r="O66" s="24"/>
      <c r="P66" s="24"/>
      <c r="Q66" s="24"/>
      <c r="R66" s="24"/>
      <c r="S66" s="24"/>
      <c r="T66" s="24"/>
    </row>
    <row r="67" spans="1:20">
      <c r="A67" s="24"/>
      <c r="B67" s="24"/>
      <c r="C67" s="24"/>
      <c r="D67" s="24"/>
      <c r="E67" s="24"/>
      <c r="F67" s="24"/>
      <c r="G67" s="24"/>
      <c r="H67" s="24"/>
      <c r="I67" s="24"/>
      <c r="J67" s="24"/>
      <c r="K67" s="24"/>
      <c r="L67" s="24"/>
      <c r="M67" s="24"/>
      <c r="N67" s="24"/>
      <c r="O67" s="24"/>
      <c r="P67" s="24"/>
      <c r="Q67" s="24"/>
      <c r="R67" s="24"/>
      <c r="S67" s="24"/>
      <c r="T67" s="24"/>
    </row>
    <row r="68" spans="1:20">
      <c r="A68" s="24"/>
      <c r="B68" s="24"/>
      <c r="C68" s="24"/>
      <c r="D68" s="24"/>
      <c r="E68" s="24"/>
      <c r="F68" s="24"/>
      <c r="G68" s="24"/>
      <c r="H68" s="24"/>
      <c r="I68" s="24"/>
      <c r="J68" s="24"/>
      <c r="K68" s="24"/>
      <c r="L68" s="24"/>
      <c r="M68" s="24"/>
      <c r="N68" s="24"/>
      <c r="O68" s="24"/>
      <c r="P68" s="24"/>
      <c r="Q68" s="24"/>
      <c r="R68" s="24"/>
      <c r="S68" s="24"/>
      <c r="T68" s="24"/>
    </row>
    <row r="69" spans="1:20">
      <c r="A69" s="24"/>
      <c r="B69" s="24"/>
      <c r="C69" s="24"/>
      <c r="D69" s="24"/>
      <c r="E69" s="24"/>
      <c r="F69" s="24"/>
      <c r="G69" s="24"/>
      <c r="H69" s="24"/>
      <c r="I69" s="24"/>
      <c r="J69" s="24"/>
      <c r="K69" s="24"/>
      <c r="L69" s="24"/>
      <c r="M69" s="24"/>
      <c r="N69" s="24"/>
      <c r="O69" s="24"/>
      <c r="P69" s="24"/>
      <c r="Q69" s="24"/>
      <c r="R69" s="24"/>
      <c r="S69" s="24"/>
      <c r="T69" s="24"/>
    </row>
    <row r="70" spans="1:20">
      <c r="A70" s="24"/>
      <c r="B70" s="24"/>
      <c r="C70" s="24"/>
      <c r="D70" s="24"/>
      <c r="E70" s="24"/>
      <c r="F70" s="24"/>
      <c r="G70" s="24"/>
      <c r="H70" s="24"/>
      <c r="I70" s="24"/>
      <c r="J70" s="24"/>
      <c r="K70" s="24"/>
      <c r="L70" s="24"/>
      <c r="M70" s="24"/>
      <c r="N70" s="24"/>
      <c r="O70" s="24"/>
      <c r="P70" s="24"/>
      <c r="Q70" s="24"/>
      <c r="R70" s="24"/>
      <c r="S70" s="24"/>
      <c r="T70" s="24"/>
    </row>
    <row r="71" spans="1:20">
      <c r="A71" s="24"/>
      <c r="B71" s="24"/>
      <c r="C71" s="24"/>
      <c r="D71" s="24"/>
      <c r="E71" s="24"/>
      <c r="F71" s="24"/>
      <c r="G71" s="24"/>
      <c r="H71" s="24"/>
      <c r="I71" s="24"/>
      <c r="J71" s="24"/>
      <c r="K71" s="24"/>
      <c r="L71" s="24"/>
      <c r="M71" s="24"/>
      <c r="N71" s="24"/>
      <c r="O71" s="24"/>
      <c r="P71" s="24"/>
      <c r="Q71" s="24"/>
      <c r="R71" s="24"/>
      <c r="S71" s="24"/>
      <c r="T71" s="24"/>
    </row>
    <row r="72" spans="1:20">
      <c r="A72" s="24"/>
      <c r="B72" s="24"/>
      <c r="C72" s="24"/>
      <c r="D72" s="24"/>
      <c r="E72" s="24"/>
      <c r="F72" s="24"/>
      <c r="G72" s="24"/>
      <c r="H72" s="24"/>
      <c r="I72" s="24"/>
      <c r="J72" s="24"/>
      <c r="K72" s="24"/>
      <c r="L72" s="24"/>
      <c r="M72" s="24"/>
      <c r="N72" s="24"/>
      <c r="O72" s="24"/>
      <c r="P72" s="24"/>
      <c r="Q72" s="24"/>
      <c r="R72" s="24"/>
      <c r="S72" s="24"/>
      <c r="T72" s="24"/>
    </row>
    <row r="73" spans="1:20">
      <c r="A73" s="24"/>
      <c r="B73" s="24"/>
      <c r="C73" s="24"/>
      <c r="D73" s="24"/>
      <c r="E73" s="24"/>
      <c r="F73" s="24"/>
      <c r="G73" s="24"/>
      <c r="H73" s="24"/>
      <c r="I73" s="24"/>
      <c r="J73" s="24"/>
      <c r="K73" s="24"/>
      <c r="L73" s="24"/>
      <c r="M73" s="24"/>
      <c r="N73" s="24"/>
      <c r="O73" s="24"/>
      <c r="P73" s="24"/>
      <c r="Q73" s="24"/>
      <c r="R73" s="24"/>
      <c r="S73" s="24"/>
      <c r="T73" s="24"/>
    </row>
    <row r="74" spans="1:20">
      <c r="A74" s="24"/>
      <c r="B74" s="24"/>
      <c r="C74" s="24"/>
      <c r="D74" s="24"/>
      <c r="E74" s="24"/>
      <c r="F74" s="24"/>
      <c r="G74" s="24"/>
      <c r="H74" s="24"/>
      <c r="I74" s="24"/>
      <c r="J74" s="24"/>
      <c r="K74" s="24"/>
      <c r="L74" s="24"/>
      <c r="M74" s="24"/>
      <c r="N74" s="24"/>
      <c r="O74" s="24"/>
      <c r="P74" s="24"/>
      <c r="Q74" s="24"/>
      <c r="R74" s="24"/>
      <c r="S74" s="24"/>
      <c r="T74" s="24"/>
    </row>
    <row r="75" spans="1:20">
      <c r="A75" s="24"/>
      <c r="B75" s="24"/>
      <c r="C75" s="24"/>
      <c r="D75" s="24"/>
      <c r="E75" s="24"/>
      <c r="F75" s="24"/>
      <c r="G75" s="24"/>
      <c r="H75" s="24"/>
      <c r="I75" s="24"/>
      <c r="J75" s="24"/>
      <c r="K75" s="24"/>
      <c r="L75" s="24"/>
      <c r="M75" s="24"/>
      <c r="N75" s="24"/>
      <c r="O75" s="24"/>
      <c r="P75" s="24"/>
      <c r="Q75" s="24"/>
      <c r="R75" s="24"/>
      <c r="S75" s="24"/>
      <c r="T75" s="24"/>
    </row>
    <row r="76" spans="1:20">
      <c r="A76" s="24"/>
      <c r="B76" s="24"/>
      <c r="C76" s="24"/>
      <c r="D76" s="24"/>
      <c r="E76" s="24"/>
      <c r="F76" s="24"/>
      <c r="G76" s="24"/>
      <c r="H76" s="24"/>
      <c r="I76" s="24"/>
      <c r="J76" s="24"/>
      <c r="K76" s="24"/>
      <c r="L76" s="24"/>
      <c r="M76" s="24"/>
      <c r="N76" s="24"/>
      <c r="O76" s="24"/>
      <c r="P76" s="24"/>
      <c r="Q76" s="24"/>
      <c r="R76" s="24"/>
      <c r="S76" s="24"/>
      <c r="T76" s="24"/>
    </row>
    <row r="77" spans="1:20">
      <c r="A77" s="24"/>
      <c r="B77" s="24"/>
      <c r="C77" s="24"/>
      <c r="D77" s="24"/>
      <c r="E77" s="24"/>
      <c r="F77" s="24"/>
      <c r="G77" s="24"/>
      <c r="H77" s="24"/>
      <c r="I77" s="24"/>
      <c r="J77" s="24"/>
      <c r="K77" s="24"/>
      <c r="L77" s="24"/>
      <c r="M77" s="24"/>
      <c r="N77" s="24"/>
      <c r="O77" s="24"/>
      <c r="P77" s="24"/>
      <c r="Q77" s="24"/>
      <c r="R77" s="24"/>
      <c r="S77" s="24"/>
      <c r="T77" s="24"/>
    </row>
    <row r="78" spans="1:20">
      <c r="A78" s="24"/>
      <c r="B78" s="24"/>
      <c r="C78" s="24"/>
      <c r="D78" s="24"/>
      <c r="E78" s="24"/>
      <c r="F78" s="24"/>
      <c r="G78" s="24"/>
      <c r="H78" s="24"/>
      <c r="I78" s="24"/>
      <c r="J78" s="24"/>
      <c r="K78" s="24"/>
      <c r="L78" s="24"/>
      <c r="M78" s="24"/>
      <c r="N78" s="24"/>
      <c r="O78" s="24"/>
      <c r="P78" s="24"/>
      <c r="Q78" s="24"/>
      <c r="R78" s="24"/>
      <c r="S78" s="24"/>
      <c r="T78" s="24"/>
    </row>
    <row r="79" spans="1:20">
      <c r="A79" s="24"/>
      <c r="B79" s="24"/>
      <c r="C79" s="24"/>
      <c r="D79" s="24"/>
      <c r="E79" s="24"/>
      <c r="F79" s="24"/>
      <c r="G79" s="24"/>
      <c r="H79" s="24"/>
      <c r="I79" s="24"/>
      <c r="J79" s="24"/>
      <c r="K79" s="24"/>
      <c r="L79" s="24"/>
      <c r="M79" s="24"/>
      <c r="N79" s="24"/>
      <c r="O79" s="24"/>
      <c r="P79" s="24"/>
      <c r="Q79" s="24"/>
      <c r="R79" s="24"/>
      <c r="S79" s="24"/>
      <c r="T79" s="24"/>
    </row>
    <row r="80" spans="1:20">
      <c r="A80" s="24"/>
      <c r="B80" s="24"/>
      <c r="C80" s="24"/>
      <c r="D80" s="24"/>
      <c r="E80" s="24"/>
      <c r="F80" s="24"/>
      <c r="G80" s="24"/>
      <c r="H80" s="24"/>
      <c r="I80" s="24"/>
      <c r="J80" s="24"/>
      <c r="K80" s="24"/>
      <c r="L80" s="24"/>
      <c r="M80" s="24"/>
      <c r="N80" s="24"/>
      <c r="O80" s="24"/>
      <c r="P80" s="24"/>
      <c r="Q80" s="24"/>
      <c r="R80" s="24"/>
      <c r="S80" s="24"/>
      <c r="T80" s="24"/>
    </row>
    <row r="81" spans="1:20">
      <c r="A81" s="24"/>
      <c r="B81" s="24"/>
      <c r="C81" s="24"/>
      <c r="D81" s="24"/>
      <c r="E81" s="24"/>
      <c r="F81" s="24"/>
      <c r="G81" s="24"/>
      <c r="H81" s="24"/>
      <c r="I81" s="24"/>
      <c r="J81" s="24"/>
      <c r="K81" s="24"/>
      <c r="L81" s="24"/>
      <c r="M81" s="24"/>
      <c r="N81" s="24"/>
      <c r="O81" s="24"/>
      <c r="P81" s="24"/>
      <c r="Q81" s="24"/>
      <c r="R81" s="24"/>
      <c r="S81" s="24"/>
      <c r="T81" s="24"/>
    </row>
    <row r="82" spans="1:20">
      <c r="A82" s="24"/>
      <c r="B82" s="24"/>
      <c r="C82" s="24"/>
      <c r="D82" s="24"/>
      <c r="E82" s="24"/>
      <c r="F82" s="24"/>
      <c r="G82" s="24"/>
      <c r="H82" s="24"/>
      <c r="I82" s="24"/>
      <c r="J82" s="24"/>
      <c r="K82" s="24"/>
      <c r="L82" s="24"/>
      <c r="M82" s="24"/>
      <c r="N82" s="24"/>
      <c r="O82" s="24"/>
      <c r="P82" s="24"/>
      <c r="Q82" s="24"/>
      <c r="R82" s="24"/>
      <c r="S82" s="24"/>
      <c r="T82" s="24"/>
    </row>
    <row r="83" spans="1:20">
      <c r="A83" s="24"/>
      <c r="B83" s="24"/>
      <c r="C83" s="24"/>
      <c r="D83" s="24"/>
      <c r="E83" s="24"/>
      <c r="F83" s="24"/>
      <c r="G83" s="24"/>
      <c r="H83" s="24"/>
      <c r="I83" s="24"/>
      <c r="J83" s="24"/>
      <c r="K83" s="24"/>
      <c r="L83" s="24"/>
      <c r="M83" s="24"/>
      <c r="N83" s="24"/>
      <c r="O83" s="24"/>
      <c r="P83" s="24"/>
      <c r="Q83" s="24"/>
      <c r="R83" s="24"/>
      <c r="S83" s="24"/>
      <c r="T83" s="24"/>
    </row>
    <row r="84" spans="1:20">
      <c r="A84" s="24"/>
      <c r="B84" s="24"/>
      <c r="C84" s="24"/>
      <c r="D84" s="24"/>
      <c r="E84" s="24"/>
      <c r="F84" s="24"/>
      <c r="G84" s="24"/>
      <c r="H84" s="24"/>
      <c r="I84" s="24"/>
      <c r="J84" s="24"/>
      <c r="K84" s="24"/>
      <c r="L84" s="24"/>
      <c r="M84" s="24"/>
      <c r="N84" s="24"/>
      <c r="O84" s="24"/>
      <c r="P84" s="24"/>
      <c r="Q84" s="24"/>
      <c r="R84" s="24"/>
      <c r="S84" s="24"/>
      <c r="T84" s="24"/>
    </row>
    <row r="85" spans="1:20">
      <c r="A85" s="24"/>
      <c r="B85" s="24"/>
      <c r="C85" s="24"/>
      <c r="D85" s="24"/>
      <c r="E85" s="24"/>
      <c r="F85" s="24"/>
      <c r="G85" s="24"/>
      <c r="H85" s="24"/>
      <c r="I85" s="24"/>
      <c r="J85" s="24"/>
      <c r="K85" s="24"/>
      <c r="L85" s="24"/>
      <c r="M85" s="24"/>
      <c r="N85" s="24"/>
      <c r="O85" s="24"/>
      <c r="P85" s="24"/>
      <c r="Q85" s="24"/>
      <c r="R85" s="24"/>
      <c r="S85" s="24"/>
      <c r="T85" s="24"/>
    </row>
    <row r="86" spans="1:20">
      <c r="A86" s="24"/>
      <c r="B86" s="24"/>
      <c r="C86" s="24"/>
      <c r="D86" s="24"/>
      <c r="E86" s="24"/>
      <c r="F86" s="24"/>
      <c r="G86" s="24"/>
      <c r="H86" s="24"/>
      <c r="I86" s="24"/>
      <c r="J86" s="24"/>
      <c r="K86" s="24"/>
      <c r="L86" s="24"/>
      <c r="M86" s="24"/>
      <c r="N86" s="24"/>
      <c r="O86" s="24"/>
      <c r="P86" s="24"/>
      <c r="Q86" s="24"/>
      <c r="R86" s="24"/>
      <c r="S86" s="24"/>
      <c r="T86" s="24"/>
    </row>
    <row r="87" spans="1:20">
      <c r="A87" s="24"/>
      <c r="B87" s="24"/>
      <c r="C87" s="24"/>
      <c r="D87" s="24"/>
      <c r="E87" s="24"/>
      <c r="F87" s="24"/>
      <c r="G87" s="24"/>
      <c r="H87" s="24"/>
      <c r="I87" s="24"/>
      <c r="J87" s="24"/>
      <c r="K87" s="24"/>
      <c r="L87" s="24"/>
      <c r="M87" s="24"/>
      <c r="N87" s="24"/>
      <c r="O87" s="24"/>
      <c r="P87" s="24"/>
      <c r="Q87" s="24"/>
      <c r="R87" s="24"/>
      <c r="S87" s="24"/>
      <c r="T87" s="24"/>
    </row>
    <row r="88" spans="1:20">
      <c r="A88" s="24"/>
      <c r="B88" s="24"/>
      <c r="C88" s="24"/>
      <c r="D88" s="24"/>
      <c r="E88" s="24"/>
      <c r="F88" s="24"/>
      <c r="G88" s="24"/>
      <c r="H88" s="24"/>
      <c r="I88" s="24"/>
      <c r="J88" s="24"/>
      <c r="K88" s="24"/>
      <c r="L88" s="24"/>
      <c r="M88" s="24"/>
      <c r="N88" s="24"/>
      <c r="O88" s="24"/>
      <c r="P88" s="24"/>
      <c r="Q88" s="24"/>
      <c r="R88" s="24"/>
      <c r="S88" s="24"/>
      <c r="T88" s="24"/>
    </row>
    <row r="89" spans="1:20">
      <c r="A89" s="24"/>
      <c r="B89" s="24"/>
      <c r="C89" s="24"/>
      <c r="D89" s="24"/>
      <c r="E89" s="24"/>
      <c r="F89" s="24"/>
      <c r="G89" s="24"/>
      <c r="H89" s="24"/>
      <c r="I89" s="24"/>
      <c r="J89" s="24"/>
      <c r="K89" s="24"/>
      <c r="L89" s="24"/>
      <c r="M89" s="24"/>
      <c r="N89" s="24"/>
      <c r="O89" s="24"/>
      <c r="P89" s="24"/>
      <c r="Q89" s="24"/>
      <c r="R89" s="24"/>
      <c r="S89" s="24"/>
      <c r="T89" s="24"/>
    </row>
    <row r="90" spans="1:20">
      <c r="A90" s="24"/>
      <c r="B90" s="24"/>
      <c r="C90" s="24"/>
      <c r="D90" s="24"/>
      <c r="E90" s="24"/>
      <c r="F90" s="24"/>
      <c r="G90" s="24"/>
      <c r="H90" s="24"/>
      <c r="I90" s="24"/>
      <c r="J90" s="24"/>
      <c r="K90" s="24"/>
      <c r="L90" s="24"/>
      <c r="M90" s="24"/>
      <c r="N90" s="24"/>
      <c r="O90" s="24"/>
      <c r="P90" s="24"/>
      <c r="Q90" s="24"/>
      <c r="R90" s="24"/>
      <c r="S90" s="24"/>
      <c r="T90" s="24"/>
    </row>
    <row r="91" spans="1:20">
      <c r="A91" s="24"/>
      <c r="B91" s="24"/>
      <c r="C91" s="24"/>
      <c r="D91" s="24"/>
      <c r="E91" s="24"/>
      <c r="F91" s="24"/>
      <c r="G91" s="24"/>
      <c r="H91" s="24"/>
      <c r="I91" s="24"/>
      <c r="J91" s="24"/>
      <c r="K91" s="24"/>
      <c r="L91" s="24"/>
      <c r="M91" s="24"/>
      <c r="N91" s="24"/>
      <c r="O91" s="24"/>
      <c r="P91" s="24"/>
      <c r="Q91" s="24"/>
      <c r="R91" s="24"/>
      <c r="S91" s="24"/>
      <c r="T91" s="24"/>
    </row>
    <row r="92" spans="1:20">
      <c r="A92" s="24"/>
      <c r="B92" s="24"/>
      <c r="C92" s="24"/>
      <c r="D92" s="24"/>
      <c r="E92" s="24"/>
      <c r="F92" s="24"/>
      <c r="G92" s="24"/>
      <c r="H92" s="24"/>
      <c r="I92" s="24"/>
      <c r="J92" s="24"/>
      <c r="K92" s="24"/>
      <c r="L92" s="24"/>
      <c r="M92" s="24"/>
      <c r="N92" s="24"/>
      <c r="O92" s="24"/>
      <c r="P92" s="24"/>
      <c r="Q92" s="24"/>
      <c r="R92" s="24"/>
      <c r="S92" s="24"/>
      <c r="T92" s="24"/>
    </row>
    <row r="93" spans="1:20">
      <c r="A93" s="24"/>
      <c r="B93" s="24"/>
      <c r="C93" s="24"/>
      <c r="D93" s="24"/>
      <c r="E93" s="24"/>
      <c r="F93" s="24"/>
      <c r="G93" s="24"/>
      <c r="H93" s="24"/>
      <c r="I93" s="24"/>
      <c r="J93" s="24"/>
      <c r="K93" s="24"/>
      <c r="L93" s="24"/>
      <c r="M93" s="24"/>
      <c r="N93" s="24"/>
      <c r="O93" s="24"/>
      <c r="P93" s="24"/>
      <c r="Q93" s="24"/>
      <c r="R93" s="24"/>
      <c r="S93" s="24"/>
      <c r="T93" s="24"/>
    </row>
    <row r="94" spans="1:20">
      <c r="A94" s="24"/>
      <c r="B94" s="24"/>
      <c r="C94" s="24"/>
      <c r="D94" s="24"/>
      <c r="E94" s="24"/>
      <c r="F94" s="24"/>
      <c r="G94" s="24"/>
      <c r="H94" s="24"/>
      <c r="I94" s="24"/>
      <c r="J94" s="24"/>
      <c r="K94" s="24"/>
      <c r="L94" s="24"/>
      <c r="M94" s="24"/>
      <c r="N94" s="24"/>
      <c r="O94" s="24"/>
      <c r="P94" s="24"/>
      <c r="Q94" s="24"/>
      <c r="R94" s="24"/>
      <c r="S94" s="24"/>
      <c r="T94" s="24"/>
    </row>
    <row r="95" spans="1:20">
      <c r="A95" s="24"/>
      <c r="B95" s="24"/>
      <c r="C95" s="24"/>
      <c r="D95" s="24"/>
      <c r="E95" s="24"/>
      <c r="F95" s="24"/>
      <c r="G95" s="24"/>
      <c r="H95" s="24"/>
      <c r="I95" s="24"/>
      <c r="J95" s="24"/>
      <c r="K95" s="24"/>
      <c r="L95" s="24"/>
      <c r="M95" s="24"/>
      <c r="N95" s="24"/>
      <c r="O95" s="24"/>
      <c r="P95" s="24"/>
      <c r="Q95" s="24"/>
      <c r="R95" s="24"/>
      <c r="S95" s="24"/>
      <c r="T95" s="24"/>
    </row>
    <row r="96" spans="1:20">
      <c r="A96" s="24"/>
      <c r="B96" s="24"/>
      <c r="C96" s="24"/>
      <c r="D96" s="24"/>
      <c r="E96" s="24"/>
      <c r="F96" s="24"/>
      <c r="G96" s="24"/>
      <c r="H96" s="24"/>
      <c r="I96" s="24"/>
      <c r="J96" s="24"/>
      <c r="K96" s="24"/>
      <c r="L96" s="24"/>
      <c r="M96" s="24"/>
      <c r="N96" s="24"/>
      <c r="O96" s="24"/>
      <c r="P96" s="24"/>
      <c r="Q96" s="24"/>
      <c r="R96" s="24"/>
      <c r="S96" s="24"/>
      <c r="T96" s="24"/>
    </row>
    <row r="97" spans="1:20">
      <c r="A97" s="24"/>
      <c r="B97" s="24"/>
      <c r="C97" s="24"/>
      <c r="D97" s="24"/>
      <c r="E97" s="24"/>
      <c r="F97" s="24"/>
      <c r="G97" s="24"/>
      <c r="H97" s="24"/>
      <c r="I97" s="24"/>
      <c r="J97" s="24"/>
      <c r="K97" s="24"/>
      <c r="L97" s="24"/>
      <c r="M97" s="24"/>
      <c r="N97" s="24"/>
      <c r="O97" s="24"/>
      <c r="P97" s="24"/>
      <c r="Q97" s="24"/>
      <c r="R97" s="24"/>
      <c r="S97" s="24"/>
      <c r="T97" s="24"/>
    </row>
    <row r="98" spans="1:20">
      <c r="A98" s="24"/>
      <c r="B98" s="24"/>
      <c r="C98" s="24"/>
      <c r="D98" s="24"/>
      <c r="E98" s="24"/>
      <c r="F98" s="24"/>
      <c r="G98" s="24"/>
      <c r="H98" s="24"/>
      <c r="I98" s="24"/>
      <c r="J98" s="24"/>
      <c r="K98" s="24"/>
      <c r="L98" s="24"/>
      <c r="M98" s="24"/>
      <c r="N98" s="24"/>
      <c r="O98" s="24"/>
      <c r="P98" s="24"/>
      <c r="Q98" s="24"/>
      <c r="R98" s="24"/>
      <c r="S98" s="24"/>
      <c r="T98" s="24"/>
    </row>
    <row r="99" spans="1:20">
      <c r="A99" s="24"/>
      <c r="B99" s="24"/>
      <c r="C99" s="24"/>
      <c r="D99" s="24"/>
      <c r="E99" s="24"/>
      <c r="F99" s="24"/>
      <c r="G99" s="24"/>
      <c r="H99" s="24"/>
      <c r="I99" s="24"/>
      <c r="J99" s="24"/>
      <c r="K99" s="24"/>
      <c r="L99" s="24"/>
      <c r="M99" s="24"/>
      <c r="N99" s="24"/>
      <c r="O99" s="24"/>
      <c r="P99" s="24"/>
      <c r="Q99" s="24"/>
      <c r="R99" s="24"/>
      <c r="S99" s="24"/>
      <c r="T99" s="24"/>
    </row>
    <row r="100" spans="1:20">
      <c r="A100" s="24"/>
      <c r="B100" s="24"/>
      <c r="C100" s="24"/>
      <c r="D100" s="24"/>
      <c r="E100" s="24"/>
      <c r="F100" s="24"/>
      <c r="G100" s="24"/>
      <c r="H100" s="24"/>
      <c r="I100" s="24"/>
      <c r="J100" s="24"/>
      <c r="K100" s="24"/>
      <c r="L100" s="24"/>
      <c r="M100" s="24"/>
      <c r="N100" s="24"/>
      <c r="O100" s="24"/>
      <c r="P100" s="24"/>
      <c r="Q100" s="24"/>
      <c r="R100" s="24"/>
      <c r="S100" s="24"/>
      <c r="T100" s="24"/>
    </row>
    <row r="101" spans="1:20">
      <c r="A101" s="24"/>
      <c r="B101" s="24"/>
      <c r="C101" s="24"/>
      <c r="D101" s="24"/>
      <c r="E101" s="24"/>
      <c r="F101" s="24"/>
      <c r="G101" s="24"/>
      <c r="H101" s="24"/>
      <c r="I101" s="24"/>
      <c r="J101" s="24"/>
      <c r="K101" s="24"/>
      <c r="L101" s="24"/>
      <c r="M101" s="24"/>
      <c r="N101" s="24"/>
      <c r="O101" s="24"/>
      <c r="P101" s="24"/>
      <c r="Q101" s="24"/>
      <c r="R101" s="24"/>
      <c r="S101" s="24"/>
      <c r="T101" s="24"/>
    </row>
    <row r="102" spans="1:20">
      <c r="A102" s="24"/>
      <c r="B102" s="24"/>
      <c r="C102" s="24"/>
      <c r="D102" s="24"/>
      <c r="E102" s="24"/>
      <c r="F102" s="24"/>
      <c r="G102" s="24"/>
      <c r="H102" s="24"/>
      <c r="I102" s="24"/>
      <c r="J102" s="24"/>
      <c r="K102" s="24"/>
      <c r="L102" s="24"/>
      <c r="M102" s="24"/>
      <c r="N102" s="24"/>
      <c r="O102" s="24"/>
      <c r="P102" s="24"/>
      <c r="Q102" s="24"/>
      <c r="R102" s="24"/>
      <c r="S102" s="24"/>
      <c r="T102" s="24"/>
    </row>
    <row r="103" spans="1:20">
      <c r="A103" s="24"/>
      <c r="B103" s="24"/>
      <c r="C103" s="24"/>
      <c r="D103" s="24"/>
      <c r="E103" s="24"/>
      <c r="F103" s="24"/>
      <c r="G103" s="24"/>
      <c r="H103" s="24"/>
      <c r="I103" s="24"/>
      <c r="J103" s="24"/>
      <c r="K103" s="24"/>
      <c r="L103" s="24"/>
      <c r="M103" s="24"/>
      <c r="N103" s="24"/>
      <c r="O103" s="24"/>
      <c r="P103" s="24"/>
      <c r="Q103" s="24"/>
      <c r="R103" s="24"/>
      <c r="S103" s="24"/>
      <c r="T103" s="24"/>
    </row>
    <row r="104" spans="1:20">
      <c r="A104" s="24"/>
      <c r="B104" s="24"/>
      <c r="C104" s="24"/>
      <c r="D104" s="24"/>
      <c r="E104" s="24"/>
      <c r="F104" s="24"/>
      <c r="G104" s="24"/>
      <c r="H104" s="24"/>
      <c r="I104" s="24"/>
      <c r="J104" s="24"/>
      <c r="K104" s="24"/>
      <c r="L104" s="24"/>
      <c r="M104" s="24"/>
      <c r="N104" s="24"/>
      <c r="O104" s="24"/>
      <c r="P104" s="24"/>
      <c r="Q104" s="24"/>
      <c r="R104" s="24"/>
      <c r="S104" s="24"/>
      <c r="T104" s="24"/>
    </row>
    <row r="105" spans="1:20">
      <c r="A105" s="24"/>
      <c r="B105" s="24"/>
      <c r="C105" s="24"/>
      <c r="D105" s="24"/>
      <c r="E105" s="24"/>
      <c r="F105" s="24"/>
      <c r="G105" s="24"/>
      <c r="H105" s="24"/>
      <c r="I105" s="24"/>
      <c r="J105" s="24"/>
      <c r="K105" s="24"/>
      <c r="L105" s="24"/>
      <c r="M105" s="24"/>
      <c r="N105" s="24"/>
      <c r="O105" s="24"/>
      <c r="P105" s="24"/>
      <c r="Q105" s="24"/>
      <c r="R105" s="24"/>
      <c r="S105" s="24"/>
      <c r="T105" s="24"/>
    </row>
    <row r="106" spans="1:20">
      <c r="A106" s="24"/>
      <c r="B106" s="24"/>
      <c r="C106" s="24"/>
      <c r="D106" s="24"/>
      <c r="E106" s="24"/>
      <c r="F106" s="24"/>
      <c r="G106" s="24"/>
      <c r="H106" s="24"/>
      <c r="I106" s="24"/>
      <c r="J106" s="24"/>
      <c r="K106" s="24"/>
      <c r="L106" s="24"/>
      <c r="M106" s="24"/>
      <c r="N106" s="24"/>
      <c r="O106" s="24"/>
      <c r="P106" s="24"/>
      <c r="Q106" s="24"/>
      <c r="R106" s="24"/>
      <c r="S106" s="24"/>
      <c r="T106" s="24"/>
    </row>
    <row r="107" spans="1:20">
      <c r="A107" s="24"/>
      <c r="B107" s="24"/>
      <c r="C107" s="24"/>
      <c r="D107" s="24"/>
      <c r="E107" s="24"/>
      <c r="F107" s="24"/>
      <c r="G107" s="24"/>
      <c r="H107" s="24"/>
      <c r="I107" s="24"/>
      <c r="J107" s="24"/>
      <c r="K107" s="24"/>
      <c r="L107" s="24"/>
      <c r="M107" s="24"/>
      <c r="N107" s="24"/>
      <c r="O107" s="24"/>
      <c r="P107" s="24"/>
      <c r="Q107" s="24"/>
      <c r="R107" s="24"/>
      <c r="S107" s="24"/>
      <c r="T107" s="24"/>
    </row>
    <row r="108" spans="1:20">
      <c r="A108" s="24"/>
      <c r="B108" s="24"/>
      <c r="C108" s="24"/>
      <c r="D108" s="24"/>
      <c r="E108" s="24"/>
      <c r="F108" s="24"/>
      <c r="G108" s="24"/>
      <c r="H108" s="24"/>
      <c r="I108" s="24"/>
      <c r="J108" s="24"/>
      <c r="K108" s="24"/>
      <c r="L108" s="24"/>
      <c r="M108" s="24"/>
      <c r="N108" s="24"/>
      <c r="O108" s="24"/>
      <c r="P108" s="24"/>
      <c r="Q108" s="24"/>
      <c r="R108" s="24"/>
      <c r="S108" s="24"/>
      <c r="T108" s="24"/>
    </row>
    <row r="109" spans="1:20">
      <c r="A109" s="24"/>
      <c r="B109" s="24"/>
      <c r="C109" s="24"/>
      <c r="D109" s="24"/>
      <c r="E109" s="24"/>
      <c r="F109" s="24"/>
      <c r="G109" s="24"/>
      <c r="H109" s="24"/>
      <c r="I109" s="24"/>
      <c r="J109" s="24"/>
      <c r="K109" s="24"/>
      <c r="L109" s="24"/>
      <c r="M109" s="24"/>
      <c r="N109" s="24"/>
      <c r="O109" s="24"/>
      <c r="P109" s="24"/>
      <c r="Q109" s="24"/>
      <c r="R109" s="24"/>
      <c r="S109" s="24"/>
      <c r="T109" s="24"/>
    </row>
    <row r="110" spans="1:20">
      <c r="A110" s="24"/>
      <c r="B110" s="24"/>
      <c r="C110" s="24"/>
      <c r="D110" s="24"/>
      <c r="E110" s="24"/>
      <c r="F110" s="24"/>
      <c r="G110" s="24"/>
      <c r="H110" s="24"/>
      <c r="I110" s="24"/>
      <c r="J110" s="24"/>
      <c r="K110" s="24"/>
      <c r="L110" s="24"/>
      <c r="M110" s="24"/>
      <c r="N110" s="24"/>
      <c r="O110" s="24"/>
      <c r="P110" s="24"/>
      <c r="Q110" s="24"/>
      <c r="R110" s="24"/>
      <c r="S110" s="24"/>
      <c r="T110" s="24"/>
    </row>
    <row r="111" spans="1:20">
      <c r="A111" s="24"/>
      <c r="B111" s="24"/>
      <c r="C111" s="24"/>
      <c r="D111" s="24"/>
      <c r="E111" s="24"/>
      <c r="F111" s="24"/>
      <c r="G111" s="24"/>
      <c r="H111" s="24"/>
      <c r="I111" s="24"/>
      <c r="J111" s="24"/>
      <c r="K111" s="24"/>
      <c r="L111" s="24"/>
      <c r="M111" s="24"/>
      <c r="N111" s="24"/>
      <c r="O111" s="24"/>
      <c r="P111" s="24"/>
      <c r="Q111" s="24"/>
      <c r="R111" s="24"/>
      <c r="S111" s="24"/>
      <c r="T111" s="24"/>
    </row>
    <row r="112" spans="1:20">
      <c r="A112" s="24"/>
      <c r="B112" s="24"/>
      <c r="C112" s="24"/>
      <c r="D112" s="24"/>
      <c r="E112" s="24"/>
      <c r="F112" s="24"/>
      <c r="G112" s="24"/>
      <c r="H112" s="24"/>
      <c r="I112" s="24"/>
      <c r="J112" s="24"/>
      <c r="K112" s="24"/>
      <c r="L112" s="24"/>
      <c r="M112" s="24"/>
      <c r="N112" s="24"/>
      <c r="O112" s="24"/>
      <c r="P112" s="24"/>
      <c r="Q112" s="24"/>
      <c r="R112" s="24"/>
      <c r="S112" s="24"/>
      <c r="T112" s="24"/>
    </row>
    <row r="113" spans="1:20">
      <c r="A113" s="24"/>
      <c r="B113" s="24"/>
      <c r="C113" s="24"/>
      <c r="D113" s="24"/>
      <c r="E113" s="24"/>
      <c r="F113" s="24"/>
      <c r="G113" s="24"/>
      <c r="H113" s="24"/>
      <c r="I113" s="24"/>
      <c r="J113" s="24"/>
      <c r="K113" s="24"/>
      <c r="L113" s="24"/>
      <c r="M113" s="24"/>
      <c r="N113" s="24"/>
      <c r="O113" s="24"/>
      <c r="P113" s="24"/>
      <c r="Q113" s="24"/>
      <c r="R113" s="24"/>
      <c r="S113" s="24"/>
      <c r="T113" s="24"/>
    </row>
    <row r="114" spans="1:20">
      <c r="A114" s="24"/>
      <c r="B114" s="24"/>
      <c r="C114" s="24"/>
      <c r="D114" s="24"/>
      <c r="E114" s="24"/>
      <c r="F114" s="24"/>
      <c r="G114" s="24"/>
      <c r="H114" s="24"/>
      <c r="I114" s="24"/>
      <c r="J114" s="24"/>
      <c r="K114" s="24"/>
      <c r="L114" s="24"/>
      <c r="M114" s="24"/>
      <c r="N114" s="24"/>
      <c r="O114" s="24"/>
      <c r="P114" s="24"/>
      <c r="Q114" s="24"/>
      <c r="R114" s="24"/>
      <c r="S114" s="24"/>
      <c r="T114" s="24"/>
    </row>
    <row r="115" spans="1:20">
      <c r="A115" s="24"/>
      <c r="B115" s="24"/>
      <c r="C115" s="24"/>
      <c r="D115" s="24"/>
      <c r="E115" s="24"/>
      <c r="F115" s="24"/>
      <c r="G115" s="24"/>
      <c r="H115" s="24"/>
      <c r="I115" s="24"/>
      <c r="J115" s="24"/>
      <c r="K115" s="24"/>
      <c r="L115" s="24"/>
      <c r="M115" s="24"/>
      <c r="N115" s="24"/>
      <c r="O115" s="24"/>
      <c r="P115" s="24"/>
      <c r="Q115" s="24"/>
      <c r="R115" s="24"/>
      <c r="S115" s="24"/>
      <c r="T115" s="24"/>
    </row>
    <row r="116" spans="1:20">
      <c r="A116" s="24"/>
      <c r="B116" s="24"/>
      <c r="C116" s="24"/>
      <c r="D116" s="24"/>
      <c r="E116" s="24"/>
      <c r="F116" s="24"/>
      <c r="G116" s="24"/>
      <c r="H116" s="24"/>
      <c r="I116" s="24"/>
      <c r="J116" s="24"/>
      <c r="K116" s="24"/>
      <c r="L116" s="24"/>
      <c r="M116" s="24"/>
      <c r="N116" s="24"/>
      <c r="O116" s="24"/>
      <c r="P116" s="24"/>
      <c r="Q116" s="24"/>
      <c r="R116" s="24"/>
      <c r="S116" s="24"/>
      <c r="T116" s="24"/>
    </row>
    <row r="117" spans="1:20">
      <c r="A117" s="24"/>
      <c r="B117" s="24"/>
      <c r="C117" s="24"/>
      <c r="D117" s="24"/>
      <c r="E117" s="24"/>
      <c r="F117" s="24"/>
      <c r="G117" s="24"/>
      <c r="H117" s="24"/>
      <c r="I117" s="24"/>
      <c r="J117" s="24"/>
      <c r="K117" s="24"/>
      <c r="L117" s="24"/>
      <c r="M117" s="24"/>
      <c r="N117" s="24"/>
      <c r="O117" s="24"/>
      <c r="P117" s="24"/>
      <c r="Q117" s="24"/>
      <c r="R117" s="24"/>
      <c r="S117" s="24"/>
      <c r="T117" s="24"/>
    </row>
    <row r="118" spans="1:20">
      <c r="A118" s="24"/>
      <c r="B118" s="24"/>
      <c r="C118" s="24"/>
      <c r="D118" s="24"/>
      <c r="E118" s="24"/>
      <c r="F118" s="24"/>
      <c r="G118" s="24"/>
      <c r="H118" s="24"/>
      <c r="I118" s="24"/>
      <c r="J118" s="24"/>
      <c r="K118" s="24"/>
      <c r="L118" s="24"/>
      <c r="M118" s="24"/>
      <c r="N118" s="24"/>
      <c r="O118" s="24"/>
      <c r="P118" s="24"/>
      <c r="Q118" s="24"/>
      <c r="R118" s="24"/>
      <c r="S118" s="24"/>
      <c r="T118" s="24"/>
    </row>
    <row r="119" spans="1:20">
      <c r="A119" s="24"/>
      <c r="B119" s="24"/>
      <c r="C119" s="24"/>
      <c r="D119" s="24"/>
      <c r="E119" s="24"/>
      <c r="F119" s="24"/>
      <c r="G119" s="24"/>
      <c r="H119" s="24"/>
      <c r="I119" s="24"/>
      <c r="J119" s="24"/>
      <c r="K119" s="24"/>
      <c r="L119" s="24"/>
      <c r="M119" s="24"/>
      <c r="N119" s="24"/>
      <c r="O119" s="24"/>
      <c r="P119" s="24"/>
      <c r="Q119" s="24"/>
      <c r="R119" s="24"/>
      <c r="S119" s="24"/>
      <c r="T119" s="24"/>
    </row>
    <row r="120" spans="1:20">
      <c r="A120" s="24"/>
      <c r="B120" s="24"/>
      <c r="C120" s="24"/>
      <c r="D120" s="24"/>
      <c r="E120" s="24"/>
      <c r="F120" s="24"/>
      <c r="G120" s="24"/>
      <c r="H120" s="24"/>
      <c r="I120" s="24"/>
      <c r="J120" s="24"/>
      <c r="K120" s="24"/>
      <c r="L120" s="24"/>
      <c r="M120" s="24"/>
      <c r="N120" s="24"/>
      <c r="O120" s="24"/>
      <c r="P120" s="24"/>
      <c r="Q120" s="24"/>
      <c r="R120" s="24"/>
      <c r="S120" s="24"/>
      <c r="T120" s="24"/>
    </row>
    <row r="121" spans="1:20">
      <c r="A121" s="24"/>
      <c r="B121" s="24"/>
      <c r="C121" s="24"/>
      <c r="D121" s="24"/>
      <c r="E121" s="24"/>
      <c r="F121" s="24"/>
      <c r="G121" s="24"/>
      <c r="H121" s="24"/>
      <c r="I121" s="24"/>
      <c r="J121" s="24"/>
      <c r="K121" s="24"/>
      <c r="L121" s="24"/>
      <c r="M121" s="24"/>
      <c r="N121" s="24"/>
      <c r="O121" s="24"/>
      <c r="P121" s="24"/>
      <c r="Q121" s="24"/>
      <c r="R121" s="24"/>
      <c r="S121" s="24"/>
      <c r="T121" s="24"/>
    </row>
    <row r="122" spans="1:20">
      <c r="A122" s="24"/>
      <c r="B122" s="24"/>
      <c r="C122" s="24"/>
      <c r="D122" s="24"/>
      <c r="E122" s="24"/>
      <c r="F122" s="24"/>
      <c r="G122" s="24"/>
      <c r="H122" s="24"/>
      <c r="I122" s="24"/>
      <c r="J122" s="24"/>
      <c r="K122" s="24"/>
      <c r="L122" s="24"/>
      <c r="M122" s="24"/>
      <c r="N122" s="24"/>
      <c r="O122" s="24"/>
      <c r="P122" s="24"/>
      <c r="Q122" s="24"/>
      <c r="R122" s="24"/>
      <c r="S122" s="24"/>
      <c r="T122" s="24"/>
    </row>
    <row r="123" spans="1:20">
      <c r="A123" s="24"/>
      <c r="B123" s="24"/>
      <c r="C123" s="24"/>
      <c r="D123" s="24"/>
      <c r="E123" s="24"/>
      <c r="F123" s="24"/>
      <c r="G123" s="24"/>
      <c r="H123" s="24"/>
      <c r="I123" s="24"/>
      <c r="J123" s="24"/>
      <c r="K123" s="24"/>
      <c r="L123" s="24"/>
      <c r="M123" s="24"/>
      <c r="N123" s="24"/>
      <c r="O123" s="24"/>
      <c r="P123" s="24"/>
      <c r="Q123" s="24"/>
      <c r="R123" s="24"/>
      <c r="S123" s="24"/>
      <c r="T123" s="24"/>
    </row>
    <row r="124" spans="1:20">
      <c r="A124" s="24"/>
      <c r="B124" s="24"/>
      <c r="C124" s="24"/>
      <c r="D124" s="24"/>
      <c r="E124" s="24"/>
      <c r="F124" s="24"/>
      <c r="G124" s="24"/>
      <c r="H124" s="24"/>
      <c r="I124" s="24"/>
      <c r="J124" s="24"/>
      <c r="K124" s="24"/>
      <c r="L124" s="24"/>
      <c r="M124" s="24"/>
      <c r="N124" s="24"/>
      <c r="O124" s="24"/>
      <c r="P124" s="24"/>
      <c r="Q124" s="24"/>
      <c r="R124" s="24"/>
      <c r="S124" s="24"/>
      <c r="T124" s="24"/>
    </row>
    <row r="125" spans="1:20">
      <c r="A125" s="24"/>
      <c r="B125" s="24"/>
      <c r="C125" s="24"/>
      <c r="D125" s="24"/>
      <c r="E125" s="24"/>
      <c r="F125" s="24"/>
      <c r="G125" s="24"/>
      <c r="H125" s="24"/>
      <c r="I125" s="24"/>
      <c r="J125" s="24"/>
      <c r="K125" s="24"/>
      <c r="L125" s="24"/>
      <c r="M125" s="24"/>
      <c r="N125" s="24"/>
      <c r="O125" s="24"/>
      <c r="P125" s="24"/>
      <c r="Q125" s="24"/>
      <c r="R125" s="24"/>
      <c r="S125" s="24"/>
      <c r="T125" s="24"/>
    </row>
    <row r="126" spans="1:20">
      <c r="A126" s="24"/>
      <c r="B126" s="24"/>
      <c r="C126" s="24"/>
      <c r="D126" s="24"/>
      <c r="E126" s="24"/>
      <c r="F126" s="24"/>
      <c r="G126" s="24"/>
      <c r="H126" s="24"/>
      <c r="I126" s="24"/>
      <c r="J126" s="24"/>
      <c r="K126" s="24"/>
      <c r="L126" s="24"/>
      <c r="M126" s="24"/>
      <c r="N126" s="24"/>
      <c r="O126" s="24"/>
      <c r="P126" s="24"/>
      <c r="Q126" s="24"/>
      <c r="R126" s="24"/>
      <c r="S126" s="24"/>
      <c r="T126" s="24"/>
    </row>
    <row r="127" spans="1:20">
      <c r="A127" s="24"/>
      <c r="B127" s="24"/>
      <c r="C127" s="24"/>
      <c r="D127" s="24"/>
      <c r="E127" s="24"/>
      <c r="F127" s="24"/>
      <c r="G127" s="24"/>
      <c r="H127" s="24"/>
      <c r="I127" s="24"/>
      <c r="J127" s="24"/>
      <c r="K127" s="24"/>
      <c r="L127" s="24"/>
      <c r="M127" s="24"/>
      <c r="N127" s="24"/>
      <c r="O127" s="24"/>
      <c r="P127" s="24"/>
      <c r="Q127" s="24"/>
      <c r="R127" s="24"/>
      <c r="S127" s="24"/>
      <c r="T127" s="24"/>
    </row>
    <row r="128" spans="1:20">
      <c r="A128" s="24"/>
      <c r="B128" s="24"/>
      <c r="C128" s="24"/>
      <c r="D128" s="24"/>
      <c r="E128" s="24"/>
      <c r="F128" s="24"/>
      <c r="G128" s="24"/>
      <c r="H128" s="24"/>
      <c r="I128" s="24"/>
      <c r="J128" s="24"/>
      <c r="K128" s="24"/>
      <c r="L128" s="24"/>
      <c r="M128" s="24"/>
      <c r="N128" s="24"/>
      <c r="O128" s="24"/>
      <c r="P128" s="24"/>
      <c r="Q128" s="24"/>
      <c r="R128" s="24"/>
      <c r="S128" s="24"/>
      <c r="T128" s="24"/>
    </row>
    <row r="129" spans="1:20">
      <c r="A129" s="24"/>
      <c r="B129" s="24"/>
      <c r="C129" s="24"/>
      <c r="D129" s="24"/>
      <c r="E129" s="24"/>
      <c r="F129" s="24"/>
      <c r="G129" s="24"/>
      <c r="H129" s="24"/>
      <c r="I129" s="24"/>
      <c r="J129" s="24"/>
      <c r="K129" s="24"/>
      <c r="L129" s="24"/>
      <c r="M129" s="24"/>
      <c r="N129" s="24"/>
      <c r="O129" s="24"/>
      <c r="P129" s="24"/>
      <c r="Q129" s="24"/>
      <c r="R129" s="24"/>
      <c r="S129" s="24"/>
      <c r="T129" s="24"/>
    </row>
    <row r="130" spans="1:20">
      <c r="A130" s="24"/>
      <c r="B130" s="24"/>
      <c r="C130" s="24"/>
      <c r="D130" s="24"/>
      <c r="E130" s="24"/>
      <c r="F130" s="24"/>
      <c r="G130" s="24"/>
      <c r="H130" s="24"/>
      <c r="I130" s="24"/>
      <c r="J130" s="24"/>
      <c r="K130" s="24"/>
      <c r="L130" s="24"/>
      <c r="M130" s="24"/>
      <c r="N130" s="24"/>
      <c r="O130" s="24"/>
      <c r="P130" s="24"/>
      <c r="Q130" s="24"/>
      <c r="R130" s="24"/>
      <c r="S130" s="24"/>
      <c r="T130" s="24"/>
    </row>
    <row r="131" spans="1:20">
      <c r="A131" s="24"/>
      <c r="B131" s="24"/>
      <c r="C131" s="24"/>
      <c r="D131" s="24"/>
      <c r="E131" s="24"/>
      <c r="F131" s="24"/>
      <c r="G131" s="24"/>
      <c r="H131" s="24"/>
      <c r="I131" s="24"/>
      <c r="J131" s="24"/>
      <c r="K131" s="24"/>
      <c r="L131" s="24"/>
      <c r="M131" s="24"/>
      <c r="N131" s="24"/>
      <c r="O131" s="24"/>
      <c r="P131" s="24"/>
      <c r="Q131" s="24"/>
      <c r="R131" s="24"/>
      <c r="S131" s="24"/>
      <c r="T131" s="24"/>
    </row>
    <row r="132" spans="1:20">
      <c r="A132" s="24"/>
      <c r="B132" s="24"/>
      <c r="C132" s="24"/>
      <c r="D132" s="24"/>
      <c r="E132" s="24"/>
      <c r="F132" s="24"/>
      <c r="G132" s="24"/>
      <c r="H132" s="24"/>
      <c r="I132" s="24"/>
      <c r="J132" s="24"/>
      <c r="K132" s="24"/>
      <c r="L132" s="24"/>
      <c r="M132" s="24"/>
      <c r="N132" s="24"/>
      <c r="O132" s="24"/>
      <c r="P132" s="24"/>
      <c r="Q132" s="24"/>
      <c r="R132" s="24"/>
      <c r="S132" s="24"/>
      <c r="T132" s="24"/>
    </row>
    <row r="133" spans="1:20">
      <c r="A133" s="24"/>
      <c r="B133" s="24"/>
      <c r="C133" s="24"/>
      <c r="D133" s="24"/>
      <c r="E133" s="24"/>
      <c r="F133" s="24"/>
      <c r="G133" s="24"/>
      <c r="H133" s="24"/>
      <c r="I133" s="24"/>
      <c r="J133" s="24"/>
      <c r="K133" s="24"/>
      <c r="L133" s="24"/>
      <c r="M133" s="24"/>
      <c r="N133" s="24"/>
      <c r="O133" s="24"/>
      <c r="P133" s="24"/>
      <c r="Q133" s="24"/>
      <c r="R133" s="24"/>
      <c r="S133" s="24"/>
      <c r="T133" s="24"/>
    </row>
    <row r="134" spans="1:20">
      <c r="A134" s="24"/>
      <c r="B134" s="24"/>
      <c r="C134" s="24"/>
      <c r="D134" s="24"/>
      <c r="E134" s="24"/>
      <c r="F134" s="24"/>
      <c r="G134" s="24"/>
      <c r="H134" s="24"/>
      <c r="I134" s="24"/>
      <c r="J134" s="24"/>
      <c r="K134" s="24"/>
      <c r="L134" s="24"/>
      <c r="M134" s="24"/>
      <c r="N134" s="24"/>
      <c r="O134" s="24"/>
      <c r="P134" s="24"/>
      <c r="Q134" s="24"/>
      <c r="R134" s="24"/>
      <c r="S134" s="24"/>
      <c r="T134" s="24"/>
    </row>
    <row r="135" spans="1:20">
      <c r="A135" s="24"/>
      <c r="B135" s="24"/>
      <c r="C135" s="24"/>
      <c r="D135" s="24"/>
      <c r="E135" s="24"/>
      <c r="F135" s="24"/>
      <c r="G135" s="24"/>
      <c r="H135" s="24"/>
      <c r="I135" s="24"/>
      <c r="J135" s="24"/>
      <c r="K135" s="24"/>
      <c r="L135" s="24"/>
      <c r="M135" s="24"/>
      <c r="N135" s="24"/>
      <c r="O135" s="24"/>
      <c r="P135" s="24"/>
      <c r="Q135" s="24"/>
      <c r="R135" s="24"/>
      <c r="S135" s="24"/>
      <c r="T135" s="24"/>
    </row>
    <row r="136" spans="1:20">
      <c r="A136" s="24"/>
      <c r="B136" s="24"/>
      <c r="C136" s="24"/>
      <c r="D136" s="24"/>
      <c r="E136" s="24"/>
      <c r="F136" s="24"/>
      <c r="G136" s="24"/>
      <c r="H136" s="24"/>
      <c r="I136" s="24"/>
      <c r="J136" s="24"/>
      <c r="K136" s="24"/>
      <c r="L136" s="24"/>
      <c r="M136" s="24"/>
      <c r="N136" s="24"/>
      <c r="O136" s="24"/>
      <c r="P136" s="24"/>
      <c r="Q136" s="24"/>
      <c r="R136" s="24"/>
      <c r="S136" s="24"/>
      <c r="T136" s="24"/>
    </row>
    <row r="137" spans="1:20">
      <c r="A137" s="24"/>
      <c r="B137" s="24"/>
      <c r="C137" s="24"/>
      <c r="D137" s="24"/>
      <c r="E137" s="24"/>
      <c r="F137" s="24"/>
      <c r="G137" s="24"/>
      <c r="H137" s="24"/>
      <c r="I137" s="24"/>
      <c r="J137" s="24"/>
      <c r="K137" s="24"/>
      <c r="L137" s="24"/>
      <c r="M137" s="24"/>
      <c r="N137" s="24"/>
      <c r="O137" s="24"/>
      <c r="P137" s="24"/>
      <c r="Q137" s="24"/>
      <c r="R137" s="24"/>
      <c r="S137" s="24"/>
      <c r="T137" s="24"/>
    </row>
    <row r="138" spans="1:20">
      <c r="A138" s="24"/>
      <c r="B138" s="24"/>
      <c r="C138" s="24"/>
      <c r="D138" s="24"/>
      <c r="E138" s="24"/>
      <c r="F138" s="24"/>
      <c r="G138" s="24"/>
      <c r="H138" s="24"/>
      <c r="I138" s="24"/>
      <c r="J138" s="24"/>
      <c r="K138" s="24"/>
      <c r="L138" s="24"/>
      <c r="M138" s="24"/>
      <c r="N138" s="24"/>
      <c r="O138" s="24"/>
      <c r="P138" s="24"/>
      <c r="Q138" s="24"/>
      <c r="R138" s="24"/>
      <c r="S138" s="24"/>
      <c r="T138" s="24"/>
    </row>
    <row r="139" spans="1:20">
      <c r="A139" s="24"/>
      <c r="B139" s="24"/>
      <c r="C139" s="24"/>
      <c r="D139" s="24"/>
      <c r="E139" s="24"/>
      <c r="F139" s="24"/>
      <c r="G139" s="24"/>
      <c r="H139" s="24"/>
      <c r="I139" s="24"/>
      <c r="J139" s="24"/>
      <c r="K139" s="24"/>
      <c r="L139" s="24"/>
      <c r="M139" s="24"/>
      <c r="N139" s="24"/>
      <c r="O139" s="24"/>
      <c r="P139" s="24"/>
      <c r="Q139" s="24"/>
      <c r="R139" s="24"/>
      <c r="S139" s="24"/>
      <c r="T139" s="24"/>
    </row>
    <row r="140" spans="1:20">
      <c r="A140" s="24"/>
      <c r="B140" s="24"/>
      <c r="C140" s="24"/>
      <c r="D140" s="24"/>
      <c r="E140" s="24"/>
      <c r="F140" s="24"/>
      <c r="G140" s="24"/>
      <c r="H140" s="24"/>
      <c r="I140" s="24"/>
      <c r="J140" s="24"/>
      <c r="K140" s="24"/>
      <c r="L140" s="24"/>
      <c r="M140" s="24"/>
      <c r="N140" s="24"/>
      <c r="O140" s="24"/>
      <c r="P140" s="24"/>
      <c r="Q140" s="24"/>
      <c r="R140" s="24"/>
      <c r="S140" s="24"/>
      <c r="T140" s="24"/>
    </row>
  </sheetData>
  <mergeCells count="20">
    <mergeCell ref="V3:W3"/>
    <mergeCell ref="X3:Y3"/>
    <mergeCell ref="Z3:AA3"/>
    <mergeCell ref="A27:U28"/>
    <mergeCell ref="AD3:AE3"/>
    <mergeCell ref="AB3:AC3"/>
    <mergeCell ref="A29:U30"/>
    <mergeCell ref="A31:U34"/>
    <mergeCell ref="L3:M3"/>
    <mergeCell ref="N3:O3"/>
    <mergeCell ref="P3:Q3"/>
    <mergeCell ref="R3:S3"/>
    <mergeCell ref="T3:U3"/>
    <mergeCell ref="A23:U26"/>
    <mergeCell ref="A3:A4"/>
    <mergeCell ref="B3:C3"/>
    <mergeCell ref="D3:E3"/>
    <mergeCell ref="F3:G3"/>
    <mergeCell ref="H3:I3"/>
    <mergeCell ref="J3:K3"/>
  </mergeCells>
  <hyperlinks>
    <hyperlink ref="AH3" location="'TC1'!A1" display="Back to Content Page" xr:uid="{42C8F2F5-8B53-49FB-8462-FF9D53D73A13}"/>
  </hyperlinks>
  <pageMargins left="0.7" right="0.7" top="0.75" bottom="0.75" header="0.3" footer="0.3"/>
  <pageSetup paperSize="9" scale="87" orientation="landscape" r:id="rId1"/>
  <headerFooter>
    <oddFooter>&amp;C&amp;P</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52"/>
  <sheetViews>
    <sheetView topLeftCell="F1" zoomScaleNormal="100" zoomScaleSheetLayoutView="110" workbookViewId="0">
      <selection activeCell="U4" sqref="U4"/>
    </sheetView>
  </sheetViews>
  <sheetFormatPr defaultColWidth="8.77734375" defaultRowHeight="14.4"/>
  <cols>
    <col min="1" max="1" width="26.44140625" customWidth="1"/>
    <col min="2" max="2" width="14.44140625" customWidth="1"/>
    <col min="3" max="17" width="6.21875" customWidth="1"/>
  </cols>
  <sheetData>
    <row r="1" spans="1:26">
      <c r="A1" s="29" t="s">
        <v>390</v>
      </c>
    </row>
    <row r="4" spans="1:26">
      <c r="A4" s="939"/>
      <c r="B4" s="939"/>
      <c r="C4" s="112">
        <v>2010</v>
      </c>
      <c r="D4" s="112">
        <v>2011</v>
      </c>
      <c r="E4" s="112">
        <v>2012</v>
      </c>
      <c r="F4" s="112">
        <v>2013</v>
      </c>
      <c r="G4" s="112">
        <v>2014</v>
      </c>
      <c r="H4" s="112">
        <v>2015</v>
      </c>
      <c r="I4" s="112">
        <v>2016</v>
      </c>
      <c r="J4" s="112">
        <v>2017</v>
      </c>
      <c r="K4" s="112">
        <v>2018</v>
      </c>
      <c r="L4" s="112">
        <v>2019</v>
      </c>
      <c r="M4" s="112">
        <v>2020</v>
      </c>
      <c r="N4" s="112">
        <v>2021</v>
      </c>
      <c r="O4" s="112">
        <v>2022</v>
      </c>
      <c r="P4" s="112">
        <v>2023</v>
      </c>
      <c r="Q4" s="112">
        <v>2024</v>
      </c>
      <c r="U4" s="856" t="s">
        <v>166</v>
      </c>
    </row>
    <row r="5" spans="1:26" ht="18" customHeight="1">
      <c r="A5" s="937" t="s">
        <v>167</v>
      </c>
      <c r="B5" s="252" t="s">
        <v>391</v>
      </c>
      <c r="C5" s="251">
        <v>82.09778</v>
      </c>
      <c r="D5" s="251">
        <v>71.661619999999999</v>
      </c>
      <c r="E5" s="251"/>
      <c r="F5" s="251"/>
      <c r="G5" s="251"/>
      <c r="H5" s="251"/>
      <c r="I5" s="251"/>
      <c r="J5" s="251"/>
      <c r="K5" s="251"/>
      <c r="L5" s="251"/>
      <c r="M5" s="251"/>
      <c r="N5" s="251">
        <v>52.129802361228798</v>
      </c>
      <c r="O5" s="251"/>
      <c r="P5" s="251">
        <v>55.785955892301402</v>
      </c>
      <c r="Q5" s="251"/>
      <c r="S5" s="48"/>
    </row>
    <row r="6" spans="1:26" ht="18" customHeight="1">
      <c r="A6" s="937"/>
      <c r="B6" s="252" t="s">
        <v>392</v>
      </c>
      <c r="C6" s="251"/>
      <c r="D6" s="251">
        <v>89.589960000000005</v>
      </c>
      <c r="E6" s="251"/>
      <c r="F6" s="251"/>
      <c r="G6" s="251"/>
      <c r="H6" s="251"/>
      <c r="I6" s="251"/>
      <c r="J6" s="251"/>
      <c r="K6" s="251"/>
      <c r="L6" s="251"/>
      <c r="M6" s="251"/>
      <c r="N6" s="251">
        <v>57.7819365698086</v>
      </c>
      <c r="O6" s="251"/>
      <c r="P6" s="251">
        <v>68.013327606462894</v>
      </c>
      <c r="Q6" s="251"/>
    </row>
    <row r="7" spans="1:26" ht="18" customHeight="1">
      <c r="A7" s="937"/>
      <c r="B7" s="252" t="s">
        <v>393</v>
      </c>
      <c r="C7" s="251"/>
      <c r="D7" s="251"/>
      <c r="E7" s="251"/>
      <c r="F7" s="251"/>
      <c r="G7" s="251"/>
      <c r="H7" s="251"/>
      <c r="I7" s="251"/>
      <c r="J7" s="251"/>
      <c r="K7" s="251"/>
      <c r="L7" s="251"/>
      <c r="M7" s="251"/>
      <c r="N7" s="251">
        <v>30.3513357062801</v>
      </c>
      <c r="O7" s="251"/>
      <c r="P7" s="251">
        <v>33.909741576709102</v>
      </c>
      <c r="Q7" s="251"/>
    </row>
    <row r="8" spans="1:26" ht="18" customHeight="1">
      <c r="A8" s="937" t="s">
        <v>168</v>
      </c>
      <c r="B8" s="252" t="s">
        <v>391</v>
      </c>
      <c r="C8" s="251"/>
      <c r="D8" s="251"/>
      <c r="E8" s="251">
        <v>20.665420000000001</v>
      </c>
      <c r="F8" s="251">
        <v>21.08399</v>
      </c>
      <c r="G8" s="251"/>
      <c r="H8" s="251"/>
      <c r="I8" s="251"/>
      <c r="J8" s="251"/>
      <c r="K8" s="251"/>
      <c r="L8" s="251"/>
      <c r="M8" s="251"/>
      <c r="N8" s="251"/>
      <c r="O8" s="251">
        <v>13.704717914879501</v>
      </c>
      <c r="P8" s="251"/>
      <c r="Q8" s="251"/>
    </row>
    <row r="9" spans="1:26" ht="18" customHeight="1">
      <c r="A9" s="937"/>
      <c r="B9" s="252" t="s">
        <v>392</v>
      </c>
      <c r="C9" s="251"/>
      <c r="D9" s="251"/>
      <c r="E9" s="251">
        <v>23.525739999999999</v>
      </c>
      <c r="F9" s="251">
        <v>22.930879999999998</v>
      </c>
      <c r="G9" s="251"/>
      <c r="H9" s="251"/>
      <c r="I9" s="251"/>
      <c r="J9" s="251"/>
      <c r="K9" s="251"/>
      <c r="L9" s="251"/>
      <c r="M9" s="251"/>
      <c r="N9" s="251"/>
      <c r="O9" s="251">
        <v>22.991024637070002</v>
      </c>
      <c r="P9" s="251"/>
      <c r="Q9" s="251"/>
    </row>
    <row r="10" spans="1:26" ht="18" customHeight="1">
      <c r="A10" s="937"/>
      <c r="B10" s="252" t="s">
        <v>393</v>
      </c>
      <c r="C10" s="251"/>
      <c r="D10" s="251"/>
      <c r="E10" s="251"/>
      <c r="F10" s="251"/>
      <c r="G10" s="251"/>
      <c r="H10" s="251"/>
      <c r="I10" s="251"/>
      <c r="J10" s="251"/>
      <c r="K10" s="251"/>
      <c r="L10" s="251"/>
      <c r="M10" s="251"/>
      <c r="N10" s="251"/>
      <c r="O10" s="251"/>
      <c r="P10" s="251"/>
      <c r="Q10" s="251"/>
    </row>
    <row r="11" spans="1:26" ht="18" customHeight="1">
      <c r="A11" s="937" t="s">
        <v>188</v>
      </c>
      <c r="B11" s="252" t="s">
        <v>391</v>
      </c>
      <c r="C11" s="251"/>
      <c r="D11" s="251"/>
      <c r="E11" s="251"/>
      <c r="F11" s="251"/>
      <c r="G11" s="251"/>
      <c r="H11" s="251"/>
      <c r="I11" s="251"/>
      <c r="J11" s="251">
        <v>36.315100000000001</v>
      </c>
      <c r="K11" s="251"/>
      <c r="L11" s="251"/>
      <c r="M11" s="251"/>
      <c r="N11" s="251"/>
      <c r="O11" s="251"/>
      <c r="P11" s="251"/>
      <c r="Q11" s="251">
        <v>26.2095323741007</v>
      </c>
    </row>
    <row r="12" spans="1:26" ht="18" customHeight="1">
      <c r="A12" s="937"/>
      <c r="B12" s="252" t="s">
        <v>392</v>
      </c>
      <c r="C12" s="251"/>
      <c r="D12" s="251">
        <v>50.308160000000001</v>
      </c>
      <c r="E12" s="251"/>
      <c r="F12" s="251"/>
      <c r="G12" s="251"/>
      <c r="H12" s="251"/>
      <c r="I12" s="251"/>
      <c r="J12" s="251"/>
      <c r="K12" s="251"/>
      <c r="L12" s="251"/>
      <c r="M12" s="251"/>
      <c r="N12" s="251">
        <v>39.312874251497</v>
      </c>
      <c r="O12" s="251">
        <v>37.048709869384702</v>
      </c>
      <c r="P12" s="251"/>
      <c r="Q12" s="251">
        <v>25.8481781376518</v>
      </c>
    </row>
    <row r="13" spans="1:26" ht="18" customHeight="1">
      <c r="A13" s="937"/>
      <c r="B13" s="252" t="s">
        <v>393</v>
      </c>
      <c r="C13" s="251"/>
      <c r="D13" s="251"/>
      <c r="E13" s="251"/>
      <c r="F13" s="251"/>
      <c r="G13" s="251"/>
      <c r="H13" s="251"/>
      <c r="I13" s="251"/>
      <c r="J13" s="251"/>
      <c r="K13" s="251"/>
      <c r="L13" s="251"/>
      <c r="M13" s="251"/>
      <c r="N13" s="251"/>
      <c r="O13" s="251"/>
      <c r="P13" s="251"/>
      <c r="Q13" s="251"/>
    </row>
    <row r="14" spans="1:26" ht="18" customHeight="1">
      <c r="A14" s="937" t="s">
        <v>277</v>
      </c>
      <c r="B14" s="252" t="s">
        <v>391</v>
      </c>
      <c r="C14" s="251">
        <v>111.71108</v>
      </c>
      <c r="D14" s="251">
        <v>110.11521</v>
      </c>
      <c r="E14" s="251">
        <v>155.25990999999999</v>
      </c>
      <c r="F14" s="251">
        <v>137.38446999999999</v>
      </c>
      <c r="G14" s="251">
        <v>120.90066</v>
      </c>
      <c r="H14" s="251">
        <v>112.84838000000001</v>
      </c>
      <c r="I14" s="251"/>
      <c r="J14" s="251"/>
      <c r="K14" s="251"/>
      <c r="L14" s="251"/>
      <c r="M14" s="251"/>
      <c r="N14" s="251">
        <v>23.006990432739201</v>
      </c>
      <c r="O14" s="251"/>
      <c r="P14" s="251">
        <v>25.728780746459901</v>
      </c>
      <c r="Q14" s="251"/>
      <c r="S14" s="136" t="s">
        <v>373</v>
      </c>
    </row>
    <row r="15" spans="1:26" ht="18" customHeight="1">
      <c r="A15" s="937"/>
      <c r="B15" s="252" t="s">
        <v>392</v>
      </c>
      <c r="C15" s="251">
        <v>40.377569999999999</v>
      </c>
      <c r="D15" s="251">
        <v>41.591140000000003</v>
      </c>
      <c r="E15" s="251"/>
      <c r="F15" s="251"/>
      <c r="G15" s="251">
        <v>37.326189999999997</v>
      </c>
      <c r="H15" s="251"/>
      <c r="I15" s="251"/>
      <c r="J15" s="251"/>
      <c r="K15" s="251">
        <v>33.579369999999997</v>
      </c>
      <c r="L15" s="251"/>
      <c r="M15" s="251"/>
      <c r="N15" s="251">
        <v>39.3931884765625</v>
      </c>
      <c r="O15" s="251"/>
      <c r="P15" s="251"/>
      <c r="Q15" s="251"/>
    </row>
    <row r="16" spans="1:26" ht="18" customHeight="1">
      <c r="A16" s="937"/>
      <c r="B16" s="252" t="s">
        <v>393</v>
      </c>
      <c r="C16" s="251">
        <v>49.08173</v>
      </c>
      <c r="D16" s="251"/>
      <c r="E16" s="251"/>
      <c r="F16" s="251">
        <v>65.565560000000005</v>
      </c>
      <c r="G16" s="251">
        <v>62.039920000000002</v>
      </c>
      <c r="H16" s="251"/>
      <c r="I16" s="251"/>
      <c r="J16" s="251"/>
      <c r="K16" s="251"/>
      <c r="L16" s="251"/>
      <c r="M16" s="251"/>
      <c r="N16" s="251"/>
      <c r="O16" s="251"/>
      <c r="P16" s="251"/>
      <c r="Q16" s="251"/>
      <c r="S16" s="927" t="s">
        <v>394</v>
      </c>
      <c r="T16" s="927"/>
      <c r="U16" s="927"/>
      <c r="V16" s="927"/>
      <c r="W16" s="927"/>
      <c r="X16" s="927"/>
      <c r="Y16" s="927"/>
      <c r="Z16" s="927"/>
    </row>
    <row r="17" spans="1:26" ht="18" customHeight="1">
      <c r="A17" s="937" t="s">
        <v>172</v>
      </c>
      <c r="B17" s="252" t="s">
        <v>391</v>
      </c>
      <c r="C17" s="251">
        <v>16.792069999999999</v>
      </c>
      <c r="D17" s="251">
        <v>24.556460000000001</v>
      </c>
      <c r="E17" s="251"/>
      <c r="F17" s="251"/>
      <c r="G17" s="251"/>
      <c r="H17" s="251"/>
      <c r="I17" s="251"/>
      <c r="J17" s="251"/>
      <c r="K17" s="251"/>
      <c r="L17" s="251"/>
      <c r="M17" s="251"/>
      <c r="N17" s="251"/>
      <c r="O17" s="251"/>
      <c r="P17" s="251"/>
      <c r="Q17" s="251"/>
      <c r="S17" s="927"/>
      <c r="T17" s="927"/>
      <c r="U17" s="927"/>
      <c r="V17" s="927"/>
      <c r="W17" s="927"/>
      <c r="X17" s="927"/>
      <c r="Y17" s="927"/>
      <c r="Z17" s="927"/>
    </row>
    <row r="18" spans="1:26" ht="18" customHeight="1">
      <c r="A18" s="937"/>
      <c r="B18" s="252" t="s">
        <v>392</v>
      </c>
      <c r="C18" s="251">
        <v>40.742609999999999</v>
      </c>
      <c r="D18" s="251">
        <v>39.311410000000002</v>
      </c>
      <c r="E18" s="251">
        <v>42.999639999999999</v>
      </c>
      <c r="F18" s="251">
        <v>35.499630000000003</v>
      </c>
      <c r="G18" s="251">
        <v>34.33343</v>
      </c>
      <c r="H18" s="251">
        <v>33.603009999999998</v>
      </c>
      <c r="I18" s="251">
        <v>38.980429999999998</v>
      </c>
      <c r="J18" s="251">
        <v>30.321929999999998</v>
      </c>
      <c r="K18" s="251"/>
      <c r="L18" s="251"/>
      <c r="M18" s="251"/>
      <c r="N18" s="251"/>
      <c r="O18" s="251">
        <v>37.565649755604198</v>
      </c>
      <c r="P18" s="251"/>
      <c r="Q18" s="251"/>
      <c r="S18" s="874" t="s">
        <v>395</v>
      </c>
      <c r="T18" s="874"/>
      <c r="U18" s="874"/>
      <c r="V18" s="874"/>
      <c r="W18" s="874"/>
      <c r="X18" s="874"/>
      <c r="Y18" s="874"/>
      <c r="Z18" s="874"/>
    </row>
    <row r="19" spans="1:26" ht="18" customHeight="1">
      <c r="A19" s="937"/>
      <c r="B19" s="252" t="s">
        <v>393</v>
      </c>
      <c r="C19" s="251">
        <v>24.837160000000001</v>
      </c>
      <c r="D19" s="251">
        <v>23.238009999999999</v>
      </c>
      <c r="E19" s="251">
        <v>21.80641</v>
      </c>
      <c r="F19" s="251">
        <v>20.960080000000001</v>
      </c>
      <c r="G19" s="251"/>
      <c r="H19" s="251">
        <v>21.569859999999998</v>
      </c>
      <c r="I19" s="251"/>
      <c r="J19" s="251"/>
      <c r="K19" s="251"/>
      <c r="L19" s="251"/>
      <c r="M19" s="251"/>
      <c r="N19" s="251"/>
      <c r="O19" s="251"/>
      <c r="P19" s="251"/>
      <c r="Q19" s="251"/>
      <c r="S19" s="874"/>
      <c r="T19" s="874"/>
      <c r="U19" s="874"/>
      <c r="V19" s="874"/>
      <c r="W19" s="874"/>
      <c r="X19" s="874"/>
      <c r="Y19" s="874"/>
      <c r="Z19" s="874"/>
    </row>
    <row r="20" spans="1:26" ht="18" customHeight="1">
      <c r="A20" s="937" t="s">
        <v>173</v>
      </c>
      <c r="B20" s="252" t="s">
        <v>391</v>
      </c>
      <c r="C20" s="251"/>
      <c r="D20" s="251"/>
      <c r="E20" s="251"/>
      <c r="F20" s="251"/>
      <c r="G20" s="251"/>
      <c r="H20" s="251">
        <v>17.295639999999999</v>
      </c>
      <c r="I20" s="251"/>
      <c r="J20" s="251"/>
      <c r="K20" s="251"/>
      <c r="L20" s="251"/>
      <c r="M20" s="251"/>
      <c r="N20" s="251"/>
      <c r="O20" s="251"/>
      <c r="P20" s="251"/>
      <c r="Q20" s="251"/>
      <c r="S20" s="874"/>
      <c r="T20" s="874"/>
      <c r="U20" s="874"/>
      <c r="V20" s="874"/>
      <c r="W20" s="874"/>
      <c r="X20" s="874"/>
      <c r="Y20" s="874"/>
      <c r="Z20" s="874"/>
    </row>
    <row r="21" spans="1:26" ht="18" customHeight="1">
      <c r="A21" s="937"/>
      <c r="B21" s="252" t="s">
        <v>392</v>
      </c>
      <c r="C21" s="251">
        <v>53.287770000000002</v>
      </c>
      <c r="D21" s="251">
        <v>50.976990000000001</v>
      </c>
      <c r="E21" s="251">
        <v>50.454729999999998</v>
      </c>
      <c r="F21" s="251">
        <v>45.294719999999998</v>
      </c>
      <c r="G21" s="251">
        <v>43.252749999999999</v>
      </c>
      <c r="H21" s="251">
        <v>41.798079999999999</v>
      </c>
      <c r="I21" s="251">
        <v>39.013300000000001</v>
      </c>
      <c r="J21" s="251"/>
      <c r="K21" s="251"/>
      <c r="L21" s="251"/>
      <c r="M21" s="251"/>
      <c r="N21" s="251"/>
      <c r="O21" s="251"/>
      <c r="P21" s="251">
        <v>99.5</v>
      </c>
      <c r="Q21" s="251"/>
      <c r="S21" s="136" t="s">
        <v>396</v>
      </c>
    </row>
    <row r="22" spans="1:26" ht="18" customHeight="1">
      <c r="A22" s="937"/>
      <c r="B22" s="252" t="s">
        <v>393</v>
      </c>
      <c r="C22" s="251"/>
      <c r="D22" s="251"/>
      <c r="E22" s="251"/>
      <c r="F22" s="251"/>
      <c r="G22" s="251"/>
      <c r="H22" s="251">
        <v>23.951530000000002</v>
      </c>
      <c r="I22" s="251">
        <v>26.068829999999998</v>
      </c>
      <c r="J22" s="251"/>
      <c r="K22" s="251"/>
      <c r="L22" s="251"/>
      <c r="M22" s="251"/>
      <c r="N22" s="251"/>
      <c r="O22" s="251"/>
      <c r="P22" s="251">
        <v>97.6</v>
      </c>
      <c r="Q22" s="251"/>
      <c r="S22" t="s">
        <v>397</v>
      </c>
    </row>
    <row r="23" spans="1:26" ht="18" customHeight="1">
      <c r="A23" s="937" t="s">
        <v>174</v>
      </c>
      <c r="B23" s="252" t="s">
        <v>391</v>
      </c>
      <c r="C23" s="251">
        <v>45.493470000000002</v>
      </c>
      <c r="D23" s="251"/>
      <c r="E23" s="251"/>
      <c r="F23" s="251"/>
      <c r="G23" s="251">
        <v>120.45292999999999</v>
      </c>
      <c r="H23" s="251"/>
      <c r="I23" s="251"/>
      <c r="J23" s="251"/>
      <c r="K23" s="251"/>
      <c r="L23" s="251">
        <v>50.860489999999999</v>
      </c>
      <c r="M23" s="251"/>
      <c r="N23" s="251"/>
      <c r="O23" s="251"/>
      <c r="P23" s="251"/>
      <c r="Q23" s="251"/>
      <c r="S23" s="927" t="s">
        <v>398</v>
      </c>
      <c r="T23" s="927"/>
      <c r="U23" s="927"/>
      <c r="V23" s="927"/>
      <c r="W23" s="927"/>
      <c r="X23" s="927"/>
      <c r="Y23" s="927"/>
      <c r="Z23" s="927"/>
    </row>
    <row r="24" spans="1:26" ht="18" customHeight="1">
      <c r="A24" s="937"/>
      <c r="B24" s="252" t="s">
        <v>392</v>
      </c>
      <c r="C24" s="251"/>
      <c r="D24" s="251"/>
      <c r="E24" s="251">
        <v>205.21683999999999</v>
      </c>
      <c r="F24" s="251">
        <v>210.24386999999999</v>
      </c>
      <c r="G24" s="251">
        <v>250.35140999999999</v>
      </c>
      <c r="H24" s="251">
        <v>273.29455000000002</v>
      </c>
      <c r="I24" s="251">
        <v>272.99457999999998</v>
      </c>
      <c r="J24" s="251"/>
      <c r="K24" s="251">
        <v>270.68092000000001</v>
      </c>
      <c r="L24" s="251">
        <v>240.38679999999999</v>
      </c>
      <c r="M24" s="251"/>
      <c r="N24" s="251"/>
      <c r="O24" s="251"/>
      <c r="P24" s="251"/>
      <c r="Q24" s="251"/>
      <c r="S24" s="927"/>
      <c r="T24" s="927"/>
      <c r="U24" s="927"/>
      <c r="V24" s="927"/>
      <c r="W24" s="927"/>
      <c r="X24" s="927"/>
      <c r="Y24" s="927"/>
      <c r="Z24" s="927"/>
    </row>
    <row r="25" spans="1:26" ht="18" customHeight="1">
      <c r="A25" s="937"/>
      <c r="B25" s="252" t="s">
        <v>393</v>
      </c>
      <c r="C25" s="251"/>
      <c r="D25" s="251"/>
      <c r="E25" s="251"/>
      <c r="F25" s="251"/>
      <c r="G25" s="251">
        <v>111.76343</v>
      </c>
      <c r="H25" s="251"/>
      <c r="I25" s="251">
        <v>104.99711000000001</v>
      </c>
      <c r="J25" s="251">
        <v>96.180599999999998</v>
      </c>
      <c r="K25" s="251">
        <v>95.674700000000001</v>
      </c>
      <c r="L25" s="251"/>
      <c r="M25" s="251"/>
      <c r="N25" s="251"/>
      <c r="O25" s="251"/>
      <c r="P25" s="251"/>
      <c r="Q25" s="251"/>
      <c r="S25" s="927"/>
      <c r="T25" s="927"/>
      <c r="U25" s="927"/>
      <c r="V25" s="927"/>
      <c r="W25" s="927"/>
      <c r="X25" s="927"/>
      <c r="Y25" s="927"/>
      <c r="Z25" s="927"/>
    </row>
    <row r="26" spans="1:26" ht="18" customHeight="1">
      <c r="A26" s="937" t="s">
        <v>175</v>
      </c>
      <c r="B26" s="252" t="s">
        <v>391</v>
      </c>
      <c r="C26" s="251"/>
      <c r="D26" s="251"/>
      <c r="E26" s="251"/>
      <c r="F26" s="251"/>
      <c r="G26" s="251"/>
      <c r="H26" s="251"/>
      <c r="I26" s="251"/>
      <c r="J26" s="251"/>
      <c r="K26" s="251"/>
      <c r="L26" s="251"/>
      <c r="M26" s="251"/>
      <c r="N26" s="251"/>
      <c r="O26" s="251"/>
      <c r="P26" s="251"/>
      <c r="Q26" s="251">
        <v>57</v>
      </c>
      <c r="S26" s="738"/>
      <c r="T26" s="738"/>
      <c r="U26" s="738"/>
      <c r="V26" s="738"/>
      <c r="W26" s="738"/>
      <c r="X26" s="738"/>
      <c r="Y26" s="738"/>
      <c r="Z26" s="738"/>
    </row>
    <row r="27" spans="1:26" ht="18" customHeight="1">
      <c r="A27" s="937"/>
      <c r="B27" s="252" t="s">
        <v>392</v>
      </c>
      <c r="C27" s="251">
        <v>82.649799999999999</v>
      </c>
      <c r="D27" s="251">
        <v>86.010739999999998</v>
      </c>
      <c r="E27" s="251">
        <v>80.854780000000005</v>
      </c>
      <c r="F27" s="251">
        <v>76.144810000000007</v>
      </c>
      <c r="G27" s="251"/>
      <c r="H27" s="251"/>
      <c r="I27" s="251"/>
      <c r="J27" s="251"/>
      <c r="K27" s="251"/>
      <c r="L27" s="251"/>
      <c r="M27" s="251"/>
      <c r="N27" s="251"/>
      <c r="O27" s="251"/>
      <c r="P27" s="251"/>
      <c r="Q27" s="251"/>
      <c r="S27" s="927" t="s">
        <v>399</v>
      </c>
      <c r="T27" s="927"/>
      <c r="U27" s="927"/>
      <c r="V27" s="927"/>
      <c r="W27" s="927"/>
      <c r="X27" s="927"/>
      <c r="Y27" s="927"/>
      <c r="Z27" s="927"/>
    </row>
    <row r="28" spans="1:26" ht="18" customHeight="1">
      <c r="A28" s="937"/>
      <c r="B28" s="252" t="s">
        <v>393</v>
      </c>
      <c r="C28" s="251">
        <v>72.363510000000005</v>
      </c>
      <c r="D28" s="251">
        <v>70.968000000000004</v>
      </c>
      <c r="E28" s="251">
        <v>64.212360000000004</v>
      </c>
      <c r="F28" s="251">
        <v>63.520699999999998</v>
      </c>
      <c r="G28" s="251"/>
      <c r="H28" s="251"/>
      <c r="I28" s="251"/>
      <c r="J28" s="251"/>
      <c r="K28" s="251"/>
      <c r="L28" s="251"/>
      <c r="M28" s="251"/>
      <c r="N28" s="251"/>
      <c r="O28" s="251"/>
      <c r="P28" s="251"/>
      <c r="Q28" s="251"/>
      <c r="S28" s="927"/>
      <c r="T28" s="927"/>
      <c r="U28" s="927"/>
      <c r="V28" s="927"/>
      <c r="W28" s="927"/>
      <c r="X28" s="927"/>
      <c r="Y28" s="927"/>
      <c r="Z28" s="927"/>
    </row>
    <row r="29" spans="1:26" ht="18" customHeight="1">
      <c r="A29" s="937" t="s">
        <v>176</v>
      </c>
      <c r="B29" s="252" t="s">
        <v>391</v>
      </c>
      <c r="C29" s="251">
        <v>15.38852</v>
      </c>
      <c r="D29" s="251">
        <v>14.14025</v>
      </c>
      <c r="E29" s="251">
        <v>13.20126</v>
      </c>
      <c r="F29" s="251">
        <v>13.73808</v>
      </c>
      <c r="G29" s="251">
        <v>13.39049</v>
      </c>
      <c r="H29" s="251">
        <v>14.018800000000001</v>
      </c>
      <c r="I29" s="251">
        <v>12.795210000000001</v>
      </c>
      <c r="J29" s="251">
        <v>12.292020000000001</v>
      </c>
      <c r="K29" s="251">
        <v>12.379670000000001</v>
      </c>
      <c r="L29" s="251">
        <v>11.939550000000001</v>
      </c>
      <c r="M29" s="251">
        <v>12.4403233475986</v>
      </c>
      <c r="N29" s="251">
        <v>12.8907700709994</v>
      </c>
      <c r="O29" s="251"/>
      <c r="P29" s="251">
        <v>13.5</v>
      </c>
      <c r="Q29" s="251">
        <v>14.0137614678899</v>
      </c>
      <c r="S29" s="927"/>
      <c r="T29" s="927"/>
      <c r="U29" s="927"/>
      <c r="V29" s="927"/>
      <c r="W29" s="927"/>
      <c r="X29" s="927"/>
      <c r="Y29" s="927"/>
      <c r="Z29" s="927"/>
    </row>
    <row r="30" spans="1:26" ht="18" customHeight="1">
      <c r="A30" s="937"/>
      <c r="B30" s="252" t="s">
        <v>392</v>
      </c>
      <c r="C30" s="251">
        <v>21.460529999999999</v>
      </c>
      <c r="D30" s="251">
        <v>20.35924</v>
      </c>
      <c r="E30" s="251">
        <v>20.938639999999999</v>
      </c>
      <c r="F30" s="251">
        <v>19.792629999999999</v>
      </c>
      <c r="G30" s="251">
        <v>18.732810000000001</v>
      </c>
      <c r="H30" s="251">
        <v>18.820930000000001</v>
      </c>
      <c r="I30" s="251">
        <v>17.794440000000002</v>
      </c>
      <c r="J30" s="251">
        <v>17.93769</v>
      </c>
      <c r="K30" s="251">
        <v>16.198409999999999</v>
      </c>
      <c r="L30" s="251">
        <v>15.203049999999999</v>
      </c>
      <c r="M30" s="251">
        <v>13.978316110452299</v>
      </c>
      <c r="N30" s="251">
        <v>14.172675202156301</v>
      </c>
      <c r="O30" s="251"/>
      <c r="P30" s="251">
        <v>15.780319148936099</v>
      </c>
      <c r="Q30" s="251">
        <v>13.7581380208333</v>
      </c>
      <c r="S30" s="738"/>
      <c r="T30" s="738"/>
      <c r="U30" s="738"/>
      <c r="V30" s="738"/>
      <c r="W30" s="738"/>
      <c r="X30" s="738"/>
      <c r="Y30" s="738"/>
      <c r="Z30" s="738"/>
    </row>
    <row r="31" spans="1:26" ht="18" customHeight="1">
      <c r="A31" s="937"/>
      <c r="B31" s="252" t="s">
        <v>393</v>
      </c>
      <c r="C31" s="251"/>
      <c r="D31" s="251"/>
      <c r="E31" s="251">
        <v>33.156759999999998</v>
      </c>
      <c r="F31" s="251">
        <v>28.84104</v>
      </c>
      <c r="G31" s="251">
        <v>41.653930000000003</v>
      </c>
      <c r="H31" s="251">
        <v>41.164009999999998</v>
      </c>
      <c r="I31" s="251"/>
      <c r="J31" s="251">
        <v>22.897089999999999</v>
      </c>
      <c r="K31" s="251">
        <v>20.69021</v>
      </c>
      <c r="L31" s="251">
        <v>25.593419999999998</v>
      </c>
      <c r="M31" s="251">
        <v>20.434019695613198</v>
      </c>
      <c r="N31" s="251"/>
      <c r="O31" s="251"/>
      <c r="P31" s="251"/>
      <c r="Q31" s="251">
        <v>18.1710407239819</v>
      </c>
      <c r="S31" s="908" t="s">
        <v>400</v>
      </c>
      <c r="T31" s="908"/>
      <c r="U31" s="908"/>
      <c r="V31" s="908"/>
      <c r="W31" s="908"/>
      <c r="X31" s="908"/>
      <c r="Y31" s="908"/>
      <c r="Z31" s="908"/>
    </row>
    <row r="32" spans="1:26" ht="18" customHeight="1">
      <c r="A32" s="937" t="s">
        <v>177</v>
      </c>
      <c r="B32" s="252" t="s">
        <v>391</v>
      </c>
      <c r="C32" s="251"/>
      <c r="D32" s="251"/>
      <c r="E32" s="251"/>
      <c r="F32" s="251"/>
      <c r="G32" s="251"/>
      <c r="H32" s="251"/>
      <c r="I32" s="251"/>
      <c r="J32" s="251"/>
      <c r="K32" s="251"/>
      <c r="L32" s="251"/>
      <c r="M32" s="251"/>
      <c r="N32" s="251"/>
      <c r="O32" s="251"/>
      <c r="P32" s="251"/>
      <c r="Q32" s="251"/>
      <c r="S32" s="908"/>
      <c r="T32" s="908"/>
      <c r="U32" s="908"/>
      <c r="V32" s="908"/>
      <c r="W32" s="908"/>
      <c r="X32" s="908"/>
      <c r="Y32" s="908"/>
      <c r="Z32" s="908"/>
    </row>
    <row r="33" spans="1:26" ht="18" customHeight="1">
      <c r="A33" s="937"/>
      <c r="B33" s="252" t="s">
        <v>392</v>
      </c>
      <c r="C33" s="251">
        <v>77.017690000000002</v>
      </c>
      <c r="D33" s="251">
        <v>69.18459</v>
      </c>
      <c r="E33" s="251">
        <v>65.569789999999998</v>
      </c>
      <c r="F33" s="251">
        <v>62.89602</v>
      </c>
      <c r="G33" s="251">
        <v>60.953870000000002</v>
      </c>
      <c r="H33" s="251">
        <v>58.620750000000001</v>
      </c>
      <c r="I33" s="251">
        <v>56.341760000000001</v>
      </c>
      <c r="J33" s="251">
        <v>53.951709999999999</v>
      </c>
      <c r="K33" s="251">
        <v>56.83905</v>
      </c>
      <c r="L33" s="251">
        <v>58.323650000000001</v>
      </c>
      <c r="M33" s="251">
        <v>58.800962650465003</v>
      </c>
      <c r="N33" s="251"/>
      <c r="O33" s="251">
        <v>57.744068001146402</v>
      </c>
      <c r="P33" s="251"/>
      <c r="Q33" s="251"/>
      <c r="S33" s="738"/>
      <c r="T33" s="738"/>
      <c r="U33" s="738"/>
      <c r="V33" s="738"/>
      <c r="W33" s="738"/>
      <c r="X33" s="738"/>
      <c r="Y33" s="738"/>
      <c r="Z33" s="738"/>
    </row>
    <row r="34" spans="1:26" ht="18" customHeight="1">
      <c r="A34" s="937"/>
      <c r="B34" s="252" t="s">
        <v>393</v>
      </c>
      <c r="C34" s="251">
        <v>45.31917</v>
      </c>
      <c r="D34" s="251">
        <v>41.659239999999997</v>
      </c>
      <c r="E34" s="251">
        <v>39.305309999999999</v>
      </c>
      <c r="F34" s="251">
        <v>47.7652</v>
      </c>
      <c r="G34" s="251">
        <v>45.115650000000002</v>
      </c>
      <c r="H34" s="251">
        <v>46.730139999999999</v>
      </c>
      <c r="I34" s="251"/>
      <c r="J34" s="251"/>
      <c r="K34" s="251"/>
      <c r="L34" s="251"/>
      <c r="M34" s="251"/>
      <c r="N34" s="251"/>
      <c r="O34" s="251"/>
      <c r="P34" s="251"/>
      <c r="Q34" s="251"/>
      <c r="S34" s="927" t="s">
        <v>363</v>
      </c>
      <c r="T34" s="927"/>
      <c r="U34" s="927"/>
      <c r="V34" s="927"/>
      <c r="W34" s="927"/>
      <c r="X34" s="927"/>
      <c r="Y34" s="927"/>
      <c r="Z34" s="927"/>
    </row>
    <row r="35" spans="1:26" ht="18" customHeight="1">
      <c r="A35" s="937" t="s">
        <v>278</v>
      </c>
      <c r="B35" s="252" t="s">
        <v>391</v>
      </c>
      <c r="C35" s="251">
        <v>28.25</v>
      </c>
      <c r="D35" s="251"/>
      <c r="E35" s="251">
        <v>84.076555023923405</v>
      </c>
      <c r="F35" s="251"/>
      <c r="G35" s="251"/>
      <c r="H35" s="251"/>
      <c r="I35" s="251"/>
      <c r="J35" s="251">
        <v>31.816310975609699</v>
      </c>
      <c r="K35" s="251">
        <v>29.120643431635301</v>
      </c>
      <c r="L35" s="251">
        <v>29.651476251604599</v>
      </c>
      <c r="M35" s="251">
        <v>25.469433538979199</v>
      </c>
      <c r="N35" s="251">
        <v>25.031589849818701</v>
      </c>
      <c r="O35" s="251">
        <v>25.241862794191199</v>
      </c>
      <c r="P35" s="251">
        <v>25.373333333333299</v>
      </c>
      <c r="Q35" s="251">
        <v>25.375695732838501</v>
      </c>
      <c r="S35" s="927"/>
      <c r="T35" s="927"/>
      <c r="U35" s="927"/>
      <c r="V35" s="927"/>
      <c r="W35" s="927"/>
      <c r="X35" s="927"/>
      <c r="Y35" s="927"/>
      <c r="Z35" s="927"/>
    </row>
    <row r="36" spans="1:26" ht="18" customHeight="1">
      <c r="A36" s="937"/>
      <c r="B36" s="252" t="s">
        <v>392</v>
      </c>
      <c r="C36" s="251">
        <v>31.052587582643</v>
      </c>
      <c r="D36" s="251"/>
      <c r="E36" s="251">
        <v>41.848174889691101</v>
      </c>
      <c r="F36" s="251"/>
      <c r="G36" s="251">
        <v>30.188233650083799</v>
      </c>
      <c r="H36" s="251">
        <v>30.376734693877498</v>
      </c>
      <c r="I36" s="251">
        <v>30.262889330682501</v>
      </c>
      <c r="J36" s="251">
        <v>30.531984167517798</v>
      </c>
      <c r="K36" s="251">
        <v>29.999634680954699</v>
      </c>
      <c r="L36" s="251">
        <v>29.801929824561402</v>
      </c>
      <c r="M36" s="251">
        <v>29.007046979865699</v>
      </c>
      <c r="N36" s="251">
        <v>29.2118764327038</v>
      </c>
      <c r="O36" s="251">
        <v>29.088692973604498</v>
      </c>
      <c r="P36" s="251">
        <v>28.920110616070001</v>
      </c>
      <c r="Q36" s="251">
        <v>29.115667406859099</v>
      </c>
    </row>
    <row r="37" spans="1:26" ht="18" customHeight="1">
      <c r="A37" s="937"/>
      <c r="B37" s="252" t="s">
        <v>393</v>
      </c>
      <c r="C37" s="251">
        <v>24.069060773480601</v>
      </c>
      <c r="D37" s="251"/>
      <c r="E37" s="251">
        <v>35.283510125361602</v>
      </c>
      <c r="F37" s="251"/>
      <c r="G37" s="251">
        <v>22.686297933341301</v>
      </c>
      <c r="H37" s="251">
        <v>22.579953917050599</v>
      </c>
      <c r="I37" s="251">
        <v>22.881655455478199</v>
      </c>
      <c r="J37" s="251">
        <v>22.227937135948999</v>
      </c>
      <c r="K37" s="251">
        <v>21.848013064779501</v>
      </c>
      <c r="L37" s="251">
        <v>22.766097091773201</v>
      </c>
      <c r="M37" s="251">
        <v>22.117305097062101</v>
      </c>
      <c r="N37" s="251">
        <v>22.267535376158001</v>
      </c>
      <c r="O37" s="251">
        <v>22.756495840607901</v>
      </c>
      <c r="P37" s="251">
        <v>23.063086706369202</v>
      </c>
      <c r="Q37" s="251">
        <v>23.144425924110202</v>
      </c>
    </row>
    <row r="38" spans="1:26" ht="18" customHeight="1">
      <c r="A38" s="937" t="s">
        <v>179</v>
      </c>
      <c r="B38" s="252" t="s">
        <v>391</v>
      </c>
      <c r="C38" s="251"/>
      <c r="D38" s="251">
        <v>22.604649999999999</v>
      </c>
      <c r="E38" s="251">
        <v>27.28182</v>
      </c>
      <c r="F38" s="251">
        <v>24.91525</v>
      </c>
      <c r="G38" s="251">
        <v>25.041319999999999</v>
      </c>
      <c r="H38" s="251">
        <v>21.63768</v>
      </c>
      <c r="I38" s="251">
        <v>19.387499999999999</v>
      </c>
      <c r="J38" s="251">
        <v>19.080249999999999</v>
      </c>
      <c r="K38" s="251">
        <v>21.137930000000001</v>
      </c>
      <c r="L38" s="251">
        <v>21.29167</v>
      </c>
      <c r="M38" s="251">
        <v>23.368421052631501</v>
      </c>
      <c r="N38" s="251">
        <v>29.681415929203499</v>
      </c>
      <c r="O38" s="251">
        <v>30.787037037036999</v>
      </c>
      <c r="P38" s="251">
        <v>25.276923076923001</v>
      </c>
      <c r="Q38" s="251">
        <v>19.411042944785201</v>
      </c>
      <c r="S38" s="221"/>
      <c r="T38" s="221"/>
      <c r="U38" s="221"/>
      <c r="V38" s="221"/>
      <c r="W38" s="221"/>
      <c r="X38" s="221"/>
      <c r="Y38" s="221"/>
    </row>
    <row r="39" spans="1:26" ht="18" customHeight="1">
      <c r="A39" s="937"/>
      <c r="B39" s="252" t="s">
        <v>392</v>
      </c>
      <c r="C39" s="251"/>
      <c r="D39" s="251">
        <v>15.2812</v>
      </c>
      <c r="E39" s="251">
        <v>16.416979999999999</v>
      </c>
      <c r="F39" s="251">
        <v>18.915030000000002</v>
      </c>
      <c r="G39" s="251">
        <v>18.66949</v>
      </c>
      <c r="H39" s="251">
        <v>16.405850000000001</v>
      </c>
      <c r="I39" s="251">
        <v>16.867039999999999</v>
      </c>
      <c r="J39" s="251">
        <v>16.704249999999998</v>
      </c>
      <c r="K39" s="251">
        <v>17.049720000000001</v>
      </c>
      <c r="L39" s="251">
        <v>17.505600000000001</v>
      </c>
      <c r="M39" s="251">
        <v>18.5</v>
      </c>
      <c r="N39" s="251">
        <v>21.311512415349799</v>
      </c>
      <c r="O39" s="251">
        <v>25.571045576407499</v>
      </c>
      <c r="P39" s="251">
        <v>17.293693693693601</v>
      </c>
      <c r="Q39" s="251">
        <v>15.9335548172757</v>
      </c>
      <c r="S39" s="221"/>
      <c r="T39" s="221"/>
      <c r="U39" s="221"/>
      <c r="V39" s="221"/>
      <c r="W39" s="221"/>
      <c r="X39" s="221"/>
      <c r="Y39" s="221"/>
    </row>
    <row r="40" spans="1:26" ht="18" customHeight="1">
      <c r="A40" s="937"/>
      <c r="B40" s="252" t="s">
        <v>393</v>
      </c>
      <c r="C40" s="251"/>
      <c r="D40" s="251"/>
      <c r="E40" s="251">
        <v>16.141079999999999</v>
      </c>
      <c r="F40" s="251">
        <v>14.62227</v>
      </c>
      <c r="G40" s="251">
        <v>15.28782</v>
      </c>
      <c r="H40" s="251">
        <v>12.121309999999999</v>
      </c>
      <c r="I40" s="251">
        <v>13.114839999999999</v>
      </c>
      <c r="J40" s="251">
        <v>12.84817</v>
      </c>
      <c r="K40" s="251">
        <v>10.7789</v>
      </c>
      <c r="L40" s="251">
        <v>11.73878</v>
      </c>
      <c r="M40" s="251">
        <v>11.4425727411944</v>
      </c>
      <c r="N40" s="251"/>
      <c r="O40" s="251">
        <v>13.091205211726299</v>
      </c>
      <c r="P40" s="251">
        <v>12.4382911392405</v>
      </c>
      <c r="Q40" s="251">
        <v>12.4861111111111</v>
      </c>
    </row>
    <row r="41" spans="1:26" ht="18" customHeight="1">
      <c r="A41" s="937" t="s">
        <v>180</v>
      </c>
      <c r="B41" s="252" t="s">
        <v>391</v>
      </c>
      <c r="C41" s="251"/>
      <c r="D41" s="251"/>
      <c r="E41" s="251"/>
      <c r="F41" s="251"/>
      <c r="G41" s="251"/>
      <c r="H41" s="251"/>
      <c r="I41" s="251"/>
      <c r="J41" s="251"/>
      <c r="K41" s="251"/>
      <c r="L41" s="251"/>
      <c r="M41" s="251"/>
      <c r="N41" s="251"/>
      <c r="O41" s="251"/>
      <c r="P41" s="251"/>
      <c r="Q41" s="251"/>
    </row>
    <row r="42" spans="1:26" ht="18" customHeight="1">
      <c r="A42" s="937"/>
      <c r="B42" s="252" t="s">
        <v>392</v>
      </c>
      <c r="C42" s="251"/>
      <c r="D42" s="251"/>
      <c r="E42" s="251"/>
      <c r="F42" s="251"/>
      <c r="G42" s="251"/>
      <c r="H42" s="251"/>
      <c r="I42" s="251"/>
      <c r="J42" s="251"/>
      <c r="K42" s="251"/>
      <c r="L42" s="251"/>
      <c r="M42" s="251"/>
      <c r="N42" s="251"/>
      <c r="O42" s="251"/>
      <c r="P42" s="251"/>
      <c r="Q42" s="251"/>
    </row>
    <row r="43" spans="1:26" ht="18" customHeight="1">
      <c r="A43" s="937"/>
      <c r="B43" s="252" t="s">
        <v>393</v>
      </c>
      <c r="C43" s="251"/>
      <c r="D43" s="251"/>
      <c r="E43" s="251"/>
      <c r="F43" s="251"/>
      <c r="G43" s="251"/>
      <c r="H43" s="251"/>
      <c r="I43" s="251">
        <v>26.848140000000001</v>
      </c>
      <c r="J43" s="251"/>
      <c r="K43" s="251"/>
      <c r="L43" s="251"/>
      <c r="M43" s="251"/>
      <c r="N43" s="251"/>
      <c r="O43" s="251"/>
      <c r="P43" s="251"/>
      <c r="Q43" s="251"/>
    </row>
    <row r="44" spans="1:26" ht="18" customHeight="1">
      <c r="A44" s="937" t="s">
        <v>190</v>
      </c>
      <c r="B44" s="252" t="s">
        <v>391</v>
      </c>
      <c r="C44" s="251">
        <v>312.55149999999998</v>
      </c>
      <c r="D44" s="251"/>
      <c r="E44" s="251"/>
      <c r="F44" s="251">
        <v>211.16354999999999</v>
      </c>
      <c r="G44" s="251">
        <v>212.54702</v>
      </c>
      <c r="H44" s="251"/>
      <c r="I44" s="251">
        <v>208.15881999999999</v>
      </c>
      <c r="J44" s="251"/>
      <c r="K44" s="251">
        <v>252</v>
      </c>
      <c r="L44" s="251"/>
      <c r="M44" s="251"/>
      <c r="N44" s="251"/>
      <c r="O44" s="251"/>
      <c r="P44" s="251"/>
      <c r="Q44" s="251"/>
    </row>
    <row r="45" spans="1:26" ht="18" customHeight="1">
      <c r="A45" s="937"/>
      <c r="B45" s="252" t="s">
        <v>392</v>
      </c>
      <c r="C45" s="251">
        <v>53.717500000000001</v>
      </c>
      <c r="D45" s="251"/>
      <c r="E45" s="251"/>
      <c r="F45" s="251">
        <v>43.888089999999998</v>
      </c>
      <c r="G45" s="251"/>
      <c r="H45" s="251"/>
      <c r="I45" s="251">
        <v>42.10528</v>
      </c>
      <c r="J45" s="251"/>
      <c r="K45" s="251"/>
      <c r="L45" s="251"/>
      <c r="M45" s="251"/>
      <c r="N45" s="251"/>
      <c r="O45" s="251"/>
      <c r="P45" s="251"/>
      <c r="Q45" s="251"/>
    </row>
    <row r="46" spans="1:26" ht="18" customHeight="1">
      <c r="A46" s="937"/>
      <c r="B46" s="252" t="s">
        <v>393</v>
      </c>
      <c r="C46" s="251"/>
      <c r="D46" s="251"/>
      <c r="E46" s="251"/>
      <c r="F46" s="251"/>
      <c r="G46" s="251"/>
      <c r="H46" s="251"/>
      <c r="I46" s="251"/>
      <c r="J46" s="251"/>
      <c r="K46" s="251"/>
      <c r="L46" s="251"/>
      <c r="M46" s="251"/>
      <c r="N46" s="251"/>
      <c r="O46" s="251"/>
      <c r="P46" s="251"/>
      <c r="Q46" s="251"/>
    </row>
    <row r="47" spans="1:26" ht="18" customHeight="1">
      <c r="A47" s="937" t="s">
        <v>182</v>
      </c>
      <c r="B47" s="252" t="s">
        <v>391</v>
      </c>
      <c r="C47" s="251"/>
      <c r="D47" s="251"/>
      <c r="E47" s="251"/>
      <c r="F47" s="251"/>
      <c r="G47" s="251"/>
      <c r="H47" s="251"/>
      <c r="I47" s="251"/>
      <c r="J47" s="251"/>
      <c r="K47" s="251"/>
      <c r="L47" s="251"/>
      <c r="M47" s="251"/>
      <c r="N47" s="251"/>
      <c r="O47" s="251"/>
      <c r="P47" s="251"/>
      <c r="Q47" s="251"/>
    </row>
    <row r="48" spans="1:26" ht="18" customHeight="1">
      <c r="A48" s="937"/>
      <c r="B48" s="252" t="s">
        <v>392</v>
      </c>
      <c r="C48" s="251"/>
      <c r="D48" s="251"/>
      <c r="E48" s="251">
        <v>53.125979999999998</v>
      </c>
      <c r="F48" s="251"/>
      <c r="G48" s="251"/>
      <c r="H48" s="251"/>
      <c r="I48" s="251"/>
      <c r="J48" s="251">
        <v>42.592239999999997</v>
      </c>
      <c r="K48" s="251"/>
      <c r="L48" s="251"/>
      <c r="M48" s="251"/>
      <c r="N48" s="251"/>
      <c r="O48" s="251"/>
      <c r="P48" s="251"/>
      <c r="Q48" s="251"/>
    </row>
    <row r="49" spans="1:17" ht="18" customHeight="1">
      <c r="A49" s="937"/>
      <c r="B49" s="252" t="s">
        <v>393</v>
      </c>
      <c r="C49" s="251"/>
      <c r="D49" s="251"/>
      <c r="E49" s="251"/>
      <c r="F49" s="251"/>
      <c r="G49" s="251"/>
      <c r="H49" s="251"/>
      <c r="I49" s="251"/>
      <c r="J49" s="251"/>
      <c r="K49" s="251"/>
      <c r="L49" s="251"/>
      <c r="M49" s="251"/>
      <c r="N49" s="251"/>
      <c r="O49" s="251"/>
      <c r="P49" s="251"/>
      <c r="Q49" s="251"/>
    </row>
    <row r="50" spans="1:17" ht="18" customHeight="1">
      <c r="A50" s="937" t="s">
        <v>279</v>
      </c>
      <c r="B50" s="252" t="s">
        <v>391</v>
      </c>
      <c r="C50" s="251"/>
      <c r="D50" s="251"/>
      <c r="E50" s="251">
        <v>122.55069</v>
      </c>
      <c r="F50" s="251">
        <v>137.74852999999999</v>
      </c>
      <c r="G50" s="251"/>
      <c r="H50" s="251"/>
      <c r="I50" s="251"/>
      <c r="J50" s="251"/>
      <c r="K50" s="251"/>
      <c r="L50" s="251">
        <v>59.58</v>
      </c>
      <c r="M50" s="251">
        <v>67.69</v>
      </c>
      <c r="N50" s="251">
        <v>73.58</v>
      </c>
      <c r="O50" s="251">
        <v>76.680000000000007</v>
      </c>
      <c r="P50" s="251">
        <v>78.91</v>
      </c>
      <c r="Q50" s="251"/>
    </row>
    <row r="51" spans="1:17" ht="18" customHeight="1">
      <c r="A51" s="937"/>
      <c r="B51" s="252" t="s">
        <v>392</v>
      </c>
      <c r="C51" s="251"/>
      <c r="D51" s="251"/>
      <c r="E51" s="251">
        <v>40.679989999999997</v>
      </c>
      <c r="F51" s="251">
        <v>42.402709999999999</v>
      </c>
      <c r="G51" s="251"/>
      <c r="H51" s="251"/>
      <c r="I51" s="251"/>
      <c r="J51" s="251"/>
      <c r="K51" s="251"/>
      <c r="L51" s="251">
        <v>97.25</v>
      </c>
      <c r="M51" s="251">
        <v>97.77</v>
      </c>
      <c r="N51" s="251">
        <v>97.62</v>
      </c>
      <c r="O51" s="251">
        <v>97.9</v>
      </c>
      <c r="P51" s="251">
        <v>97.93</v>
      </c>
      <c r="Q51" s="251"/>
    </row>
    <row r="52" spans="1:17" ht="18" customHeight="1">
      <c r="A52" s="937"/>
      <c r="B52" s="252" t="s">
        <v>393</v>
      </c>
      <c r="C52" s="251"/>
      <c r="D52" s="251"/>
      <c r="E52" s="251">
        <v>31.55368</v>
      </c>
      <c r="F52" s="251">
        <v>30.820219999999999</v>
      </c>
      <c r="G52" s="251"/>
      <c r="H52" s="251"/>
      <c r="I52" s="251"/>
      <c r="J52" s="251"/>
      <c r="K52" s="251"/>
      <c r="L52" s="251">
        <v>86.86</v>
      </c>
      <c r="M52" s="251">
        <v>89.18</v>
      </c>
      <c r="N52" s="251">
        <v>89.66</v>
      </c>
      <c r="O52" s="251">
        <v>91.09</v>
      </c>
      <c r="P52" s="251">
        <v>91.43</v>
      </c>
      <c r="Q52" s="251"/>
    </row>
  </sheetData>
  <mergeCells count="23">
    <mergeCell ref="S27:Z29"/>
    <mergeCell ref="A44:A46"/>
    <mergeCell ref="A4:B4"/>
    <mergeCell ref="A5:A7"/>
    <mergeCell ref="A8:A10"/>
    <mergeCell ref="A11:A13"/>
    <mergeCell ref="A14:A16"/>
    <mergeCell ref="A47:A49"/>
    <mergeCell ref="A50:A52"/>
    <mergeCell ref="S18:Z20"/>
    <mergeCell ref="A35:A37"/>
    <mergeCell ref="A17:A19"/>
    <mergeCell ref="A20:A22"/>
    <mergeCell ref="A23:A25"/>
    <mergeCell ref="A26:A28"/>
    <mergeCell ref="A29:A31"/>
    <mergeCell ref="A32:A34"/>
    <mergeCell ref="S16:Z17"/>
    <mergeCell ref="A38:A40"/>
    <mergeCell ref="A41:A43"/>
    <mergeCell ref="S34:Z35"/>
    <mergeCell ref="S31:Z32"/>
    <mergeCell ref="S23:Z25"/>
  </mergeCells>
  <phoneticPr fontId="180" type="noConversion"/>
  <hyperlinks>
    <hyperlink ref="U4" location="'TC1'!A1" display="Back to Content Page" xr:uid="{3DE400F4-9AF1-41DB-8462-AEB33429F79D}"/>
  </hyperlinks>
  <pageMargins left="0.7" right="0.7" top="0.75" bottom="0.75" header="0.3" footer="0.3"/>
  <pageSetup paperSize="9" scale="50" orientation="landscape"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AM156"/>
  <sheetViews>
    <sheetView topLeftCell="S1" zoomScale="93" zoomScaleNormal="93" workbookViewId="0">
      <selection activeCell="AM3" sqref="AM3"/>
    </sheetView>
  </sheetViews>
  <sheetFormatPr defaultColWidth="9.21875" defaultRowHeight="14.4"/>
  <cols>
    <col min="1" max="1" width="12.21875" customWidth="1"/>
    <col min="2" max="2" width="15.44140625" customWidth="1"/>
    <col min="3" max="3" width="9.21875" customWidth="1"/>
    <col min="4" max="7" width="8.77734375" customWidth="1"/>
    <col min="8" max="8" width="9.21875" customWidth="1"/>
    <col min="9" max="10" width="8.21875" customWidth="1"/>
    <col min="11" max="11" width="10.21875" customWidth="1"/>
    <col min="12" max="12" width="7" customWidth="1"/>
    <col min="13" max="13" width="8.21875" customWidth="1"/>
    <col min="14" max="18" width="7" customWidth="1"/>
    <col min="19" max="19" width="3.21875" customWidth="1"/>
    <col min="20" max="20" width="13.21875" customWidth="1"/>
    <col min="21" max="21" width="15" customWidth="1"/>
    <col min="23" max="23" width="11" customWidth="1"/>
    <col min="24" max="24" width="11" bestFit="1" customWidth="1"/>
    <col min="25" max="26" width="9.21875" customWidth="1"/>
    <col min="27" max="27" width="8.5546875" customWidth="1"/>
    <col min="28" max="36" width="7" customWidth="1"/>
  </cols>
  <sheetData>
    <row r="1" spans="1:39">
      <c r="A1" s="16" t="s">
        <v>401</v>
      </c>
      <c r="B1" s="24"/>
      <c r="C1" s="24"/>
      <c r="D1" s="24"/>
      <c r="E1" s="24"/>
      <c r="F1" s="24"/>
      <c r="G1" s="24"/>
      <c r="H1" s="24"/>
      <c r="I1" s="24"/>
      <c r="J1" s="24"/>
      <c r="K1" s="24"/>
      <c r="L1" s="24"/>
      <c r="M1" s="24"/>
      <c r="N1" s="24"/>
      <c r="O1" s="24"/>
      <c r="P1" s="24"/>
      <c r="Q1" s="24"/>
      <c r="R1" s="24"/>
      <c r="S1" s="24"/>
    </row>
    <row r="2" spans="1:39" ht="15" thickBot="1">
      <c r="A2" s="15"/>
      <c r="B2" s="24"/>
      <c r="C2" s="24"/>
      <c r="D2" s="24"/>
      <c r="E2" s="24"/>
      <c r="F2" s="24"/>
      <c r="G2" s="24"/>
      <c r="H2" s="24"/>
      <c r="I2" s="24"/>
      <c r="J2" s="24"/>
      <c r="K2" s="24"/>
      <c r="L2" s="24"/>
      <c r="M2" s="24"/>
      <c r="N2" s="24"/>
      <c r="O2" s="24"/>
      <c r="P2" s="24"/>
      <c r="Q2" s="24"/>
      <c r="R2" s="24"/>
      <c r="S2" s="24"/>
    </row>
    <row r="3" spans="1:39" s="2" customFormat="1" ht="27.6">
      <c r="A3" s="223" t="s">
        <v>187</v>
      </c>
      <c r="B3" s="224" t="s">
        <v>402</v>
      </c>
      <c r="C3" s="225"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18">
        <v>2024</v>
      </c>
      <c r="S3" s="227"/>
      <c r="T3" s="223" t="s">
        <v>187</v>
      </c>
      <c r="U3" s="224" t="s">
        <v>402</v>
      </c>
      <c r="V3" s="225" t="s">
        <v>297</v>
      </c>
      <c r="W3" s="226">
        <v>2011</v>
      </c>
      <c r="X3" s="226">
        <v>2012</v>
      </c>
      <c r="Y3" s="226">
        <v>2013</v>
      </c>
      <c r="Z3" s="226">
        <v>2014</v>
      </c>
      <c r="AA3" s="253">
        <v>2015</v>
      </c>
      <c r="AB3" s="253">
        <v>2016</v>
      </c>
      <c r="AC3" s="253">
        <v>2017</v>
      </c>
      <c r="AD3" s="253">
        <v>2018</v>
      </c>
      <c r="AE3" s="253">
        <v>2019</v>
      </c>
      <c r="AF3" s="253">
        <v>2020</v>
      </c>
      <c r="AG3" s="253">
        <v>2021</v>
      </c>
      <c r="AH3" s="253">
        <v>2022</v>
      </c>
      <c r="AI3" s="253">
        <v>2023</v>
      </c>
      <c r="AJ3" s="218">
        <v>2024</v>
      </c>
      <c r="AM3" s="856" t="s">
        <v>166</v>
      </c>
    </row>
    <row r="4" spans="1:39">
      <c r="A4" s="940" t="s">
        <v>167</v>
      </c>
      <c r="B4" s="941" t="s">
        <v>403</v>
      </c>
      <c r="C4" s="228" t="s">
        <v>298</v>
      </c>
      <c r="D4" s="254"/>
      <c r="E4" s="254"/>
      <c r="F4" s="254"/>
      <c r="G4" s="254"/>
      <c r="H4" s="255">
        <v>437</v>
      </c>
      <c r="I4" s="255">
        <v>270</v>
      </c>
      <c r="J4" s="255">
        <v>778</v>
      </c>
      <c r="K4" s="255">
        <f>1137+22</f>
        <v>1159</v>
      </c>
      <c r="L4" s="255"/>
      <c r="M4" s="255">
        <v>879</v>
      </c>
      <c r="N4" s="255"/>
      <c r="O4" s="255"/>
      <c r="P4" s="255"/>
      <c r="Q4" s="269"/>
      <c r="R4" s="270"/>
      <c r="S4" s="24"/>
      <c r="T4" s="944" t="s">
        <v>189</v>
      </c>
      <c r="U4" s="946" t="s">
        <v>403</v>
      </c>
      <c r="V4" s="228" t="s">
        <v>298</v>
      </c>
      <c r="W4" s="254">
        <v>8019</v>
      </c>
      <c r="X4" s="254">
        <v>5531</v>
      </c>
      <c r="Y4" s="255"/>
      <c r="Z4" s="255"/>
      <c r="AA4" s="264"/>
      <c r="AB4" s="255"/>
      <c r="AC4" s="264"/>
      <c r="AD4" s="264"/>
      <c r="AE4" s="264"/>
      <c r="AF4" s="264"/>
      <c r="AG4" s="264"/>
      <c r="AH4" s="264"/>
      <c r="AI4" s="693"/>
      <c r="AJ4" s="573"/>
      <c r="AL4" s="48"/>
    </row>
    <row r="5" spans="1:39">
      <c r="A5" s="940"/>
      <c r="B5" s="942"/>
      <c r="C5" s="228" t="s">
        <v>299</v>
      </c>
      <c r="D5" s="254"/>
      <c r="E5" s="254"/>
      <c r="F5" s="254"/>
      <c r="G5" s="254"/>
      <c r="H5" s="255">
        <v>1044</v>
      </c>
      <c r="I5" s="255">
        <v>721</v>
      </c>
      <c r="J5" s="255">
        <v>1738</v>
      </c>
      <c r="K5" s="255">
        <f>2120+81</f>
        <v>2201</v>
      </c>
      <c r="L5" s="255"/>
      <c r="M5" s="255">
        <v>1840</v>
      </c>
      <c r="N5" s="255"/>
      <c r="O5" s="255"/>
      <c r="P5" s="255"/>
      <c r="Q5" s="269"/>
      <c r="R5" s="270"/>
      <c r="S5" s="24"/>
      <c r="T5" s="944"/>
      <c r="U5" s="947"/>
      <c r="V5" s="228" t="s">
        <v>299</v>
      </c>
      <c r="W5" s="254">
        <v>25961</v>
      </c>
      <c r="X5" s="254">
        <v>28247</v>
      </c>
      <c r="Y5" s="255"/>
      <c r="Z5" s="255"/>
      <c r="AA5" s="264"/>
      <c r="AB5" s="255"/>
      <c r="AC5" s="264"/>
      <c r="AD5" s="264"/>
      <c r="AE5" s="264"/>
      <c r="AF5" s="264"/>
      <c r="AG5" s="264"/>
      <c r="AH5" s="264"/>
      <c r="AI5" s="693"/>
      <c r="AJ5" s="573"/>
    </row>
    <row r="6" spans="1:39">
      <c r="A6" s="940"/>
      <c r="B6" s="943"/>
      <c r="C6" s="228" t="s">
        <v>71</v>
      </c>
      <c r="D6" s="254"/>
      <c r="E6" s="254"/>
      <c r="F6" s="254"/>
      <c r="G6" s="254"/>
      <c r="H6" s="255">
        <v>1481</v>
      </c>
      <c r="I6" s="255">
        <v>991</v>
      </c>
      <c r="J6" s="255">
        <f>+J5+J4</f>
        <v>2516</v>
      </c>
      <c r="K6" s="255">
        <f>+K5+K4</f>
        <v>3360</v>
      </c>
      <c r="L6" s="255"/>
      <c r="M6" s="255">
        <v>2719</v>
      </c>
      <c r="N6" s="255"/>
      <c r="O6" s="255"/>
      <c r="P6" s="255"/>
      <c r="Q6" s="269"/>
      <c r="R6" s="270"/>
      <c r="T6" s="944"/>
      <c r="U6" s="948"/>
      <c r="V6" s="228" t="s">
        <v>71</v>
      </c>
      <c r="W6" s="254">
        <v>33980</v>
      </c>
      <c r="X6" s="254">
        <v>33778</v>
      </c>
      <c r="Y6" s="255"/>
      <c r="Z6" s="255"/>
      <c r="AA6" s="264"/>
      <c r="AB6" s="255"/>
      <c r="AC6" s="264"/>
      <c r="AD6" s="264"/>
      <c r="AE6" s="264"/>
      <c r="AF6" s="264"/>
      <c r="AG6" s="264"/>
      <c r="AH6" s="264"/>
      <c r="AI6" s="693"/>
      <c r="AJ6" s="573"/>
    </row>
    <row r="7" spans="1:39">
      <c r="A7" s="940"/>
      <c r="B7" s="941" t="s">
        <v>404</v>
      </c>
      <c r="C7" s="228" t="s">
        <v>298</v>
      </c>
      <c r="D7" s="254"/>
      <c r="E7" s="254"/>
      <c r="F7" s="254"/>
      <c r="G7" s="254"/>
      <c r="H7" s="255">
        <v>11920</v>
      </c>
      <c r="I7" s="255">
        <v>21266</v>
      </c>
      <c r="J7" s="255">
        <v>23325</v>
      </c>
      <c r="K7" s="255">
        <f>17814+4731</f>
        <v>22545</v>
      </c>
      <c r="L7" s="255"/>
      <c r="M7" s="255">
        <v>19019</v>
      </c>
      <c r="N7" s="255"/>
      <c r="O7" s="255"/>
      <c r="P7" s="255"/>
      <c r="Q7" s="269"/>
      <c r="R7" s="270"/>
      <c r="T7" s="944"/>
      <c r="U7" s="946" t="s">
        <v>404</v>
      </c>
      <c r="V7" s="228" t="s">
        <v>298</v>
      </c>
      <c r="W7" s="254">
        <v>17535</v>
      </c>
      <c r="X7" s="254">
        <v>16818</v>
      </c>
      <c r="Y7" s="255"/>
      <c r="Z7" s="255"/>
      <c r="AA7" s="264"/>
      <c r="AB7" s="255"/>
      <c r="AC7" s="264"/>
      <c r="AD7" s="264"/>
      <c r="AE7" s="264"/>
      <c r="AF7" s="264"/>
      <c r="AG7" s="264"/>
      <c r="AH7" s="264"/>
      <c r="AI7" s="693"/>
      <c r="AJ7" s="573"/>
    </row>
    <row r="8" spans="1:39">
      <c r="A8" s="940"/>
      <c r="B8" s="942"/>
      <c r="C8" s="228" t="s">
        <v>299</v>
      </c>
      <c r="D8" s="254"/>
      <c r="E8" s="254"/>
      <c r="F8" s="254"/>
      <c r="G8" s="254"/>
      <c r="H8" s="255">
        <v>15450</v>
      </c>
      <c r="I8" s="255">
        <v>33024</v>
      </c>
      <c r="J8" s="255">
        <v>34324</v>
      </c>
      <c r="K8" s="255">
        <f>28225+3162</f>
        <v>31387</v>
      </c>
      <c r="L8" s="255"/>
      <c r="M8" s="255">
        <v>30061</v>
      </c>
      <c r="N8" s="255"/>
      <c r="O8" s="255"/>
      <c r="P8" s="255"/>
      <c r="Q8" s="269"/>
      <c r="R8" s="270"/>
      <c r="S8" t="s">
        <v>76</v>
      </c>
      <c r="T8" s="944"/>
      <c r="U8" s="947"/>
      <c r="V8" s="228" t="s">
        <v>299</v>
      </c>
      <c r="W8" s="254">
        <v>57964</v>
      </c>
      <c r="X8" s="254">
        <v>50361</v>
      </c>
      <c r="Y8" s="255"/>
      <c r="Z8" s="255"/>
      <c r="AA8" s="264"/>
      <c r="AB8" s="255"/>
      <c r="AC8" s="264"/>
      <c r="AD8" s="264"/>
      <c r="AE8" s="264"/>
      <c r="AF8" s="264"/>
      <c r="AG8" s="264"/>
      <c r="AH8" s="264"/>
      <c r="AI8" s="693"/>
      <c r="AJ8" s="573"/>
    </row>
    <row r="9" spans="1:39">
      <c r="A9" s="940"/>
      <c r="B9" s="943"/>
      <c r="C9" s="228" t="s">
        <v>71</v>
      </c>
      <c r="D9" s="254"/>
      <c r="E9" s="254"/>
      <c r="F9" s="254"/>
      <c r="G9" s="254"/>
      <c r="H9" s="255">
        <v>27370</v>
      </c>
      <c r="I9" s="255">
        <v>54290</v>
      </c>
      <c r="J9" s="255">
        <v>57649</v>
      </c>
      <c r="K9" s="255">
        <f>+K8+K7</f>
        <v>53932</v>
      </c>
      <c r="L9" s="255"/>
      <c r="M9" s="255">
        <v>49080</v>
      </c>
      <c r="N9" s="255"/>
      <c r="O9" s="255"/>
      <c r="P9" s="255"/>
      <c r="Q9" s="269"/>
      <c r="R9" s="270"/>
      <c r="T9" s="944"/>
      <c r="U9" s="948"/>
      <c r="V9" s="228" t="s">
        <v>71</v>
      </c>
      <c r="W9" s="254">
        <v>75499</v>
      </c>
      <c r="X9" s="254">
        <v>67179</v>
      </c>
      <c r="Y9" s="255"/>
      <c r="Z9" s="255"/>
      <c r="AA9" s="264"/>
      <c r="AB9" s="255"/>
      <c r="AC9" s="264"/>
      <c r="AD9" s="264"/>
      <c r="AE9" s="264"/>
      <c r="AF9" s="264"/>
      <c r="AG9" s="264"/>
      <c r="AH9" s="264"/>
      <c r="AI9" s="693"/>
      <c r="AJ9" s="573"/>
    </row>
    <row r="10" spans="1:39">
      <c r="A10" s="940"/>
      <c r="B10" s="941" t="s">
        <v>405</v>
      </c>
      <c r="C10" s="228" t="s">
        <v>298</v>
      </c>
      <c r="D10" s="254"/>
      <c r="E10" s="254"/>
      <c r="F10" s="254"/>
      <c r="G10" s="254"/>
      <c r="H10" s="255">
        <v>393</v>
      </c>
      <c r="I10" s="255"/>
      <c r="J10" s="255"/>
      <c r="K10" s="255"/>
      <c r="L10" s="255"/>
      <c r="M10" s="255">
        <v>2646</v>
      </c>
      <c r="N10" s="255"/>
      <c r="O10" s="255"/>
      <c r="P10" s="255"/>
      <c r="Q10" s="269"/>
      <c r="R10" s="270"/>
      <c r="T10" s="944"/>
      <c r="U10" s="946" t="s">
        <v>405</v>
      </c>
      <c r="V10" s="228" t="s">
        <v>298</v>
      </c>
      <c r="W10" s="254">
        <v>1871</v>
      </c>
      <c r="X10" s="254">
        <v>1815</v>
      </c>
      <c r="Y10" s="255"/>
      <c r="Z10" s="255"/>
      <c r="AA10" s="264"/>
      <c r="AB10" s="255"/>
      <c r="AC10" s="264"/>
      <c r="AD10" s="264"/>
      <c r="AE10" s="264"/>
      <c r="AF10" s="264"/>
      <c r="AG10" s="264"/>
      <c r="AH10" s="264"/>
      <c r="AI10" s="693"/>
      <c r="AJ10" s="573"/>
    </row>
    <row r="11" spans="1:39">
      <c r="A11" s="940"/>
      <c r="B11" s="942"/>
      <c r="C11" s="228" t="s">
        <v>299</v>
      </c>
      <c r="D11" s="254"/>
      <c r="E11" s="254"/>
      <c r="F11" s="254"/>
      <c r="G11" s="254"/>
      <c r="H11" s="255">
        <v>2164</v>
      </c>
      <c r="I11" s="255"/>
      <c r="J11" s="255"/>
      <c r="K11" s="255"/>
      <c r="L11" s="255"/>
      <c r="M11" s="255">
        <v>5644</v>
      </c>
      <c r="N11" s="255"/>
      <c r="O11" s="255"/>
      <c r="P11" s="255"/>
      <c r="Q11" s="269"/>
      <c r="R11" s="270"/>
      <c r="S11" s="24"/>
      <c r="T11" s="944"/>
      <c r="U11" s="947"/>
      <c r="V11" s="228" t="s">
        <v>299</v>
      </c>
      <c r="W11" s="254">
        <v>9223</v>
      </c>
      <c r="X11" s="254">
        <v>15569</v>
      </c>
      <c r="Y11" s="255"/>
      <c r="Z11" s="255"/>
      <c r="AA11" s="264"/>
      <c r="AB11" s="255"/>
      <c r="AC11" s="264"/>
      <c r="AD11" s="264"/>
      <c r="AE11" s="264"/>
      <c r="AF11" s="264"/>
      <c r="AG11" s="264"/>
      <c r="AH11" s="264"/>
      <c r="AI11" s="693"/>
      <c r="AJ11" s="573"/>
    </row>
    <row r="12" spans="1:39">
      <c r="A12" s="940"/>
      <c r="B12" s="943"/>
      <c r="C12" s="228" t="s">
        <v>71</v>
      </c>
      <c r="D12" s="254"/>
      <c r="E12" s="254"/>
      <c r="F12" s="254"/>
      <c r="G12" s="254"/>
      <c r="H12" s="255">
        <v>2557</v>
      </c>
      <c r="I12" s="255"/>
      <c r="J12" s="255"/>
      <c r="K12" s="255"/>
      <c r="L12" s="255"/>
      <c r="M12" s="255">
        <v>8290</v>
      </c>
      <c r="N12" s="255"/>
      <c r="O12" s="255"/>
      <c r="P12" s="255"/>
      <c r="Q12" s="269"/>
      <c r="R12" s="270"/>
      <c r="S12" s="24"/>
      <c r="T12" s="944"/>
      <c r="U12" s="948"/>
      <c r="V12" s="228" t="s">
        <v>71</v>
      </c>
      <c r="W12" s="254">
        <v>11094</v>
      </c>
      <c r="X12" s="254">
        <v>17384</v>
      </c>
      <c r="Y12" s="255"/>
      <c r="Z12" s="255"/>
      <c r="AA12" s="264"/>
      <c r="AB12" s="255"/>
      <c r="AC12" s="264"/>
      <c r="AD12" s="264"/>
      <c r="AE12" s="264"/>
      <c r="AF12" s="264"/>
      <c r="AG12" s="264"/>
      <c r="AH12" s="264"/>
      <c r="AI12" s="693"/>
      <c r="AJ12" s="573"/>
    </row>
    <row r="13" spans="1:39">
      <c r="A13" s="940"/>
      <c r="B13" s="941" t="s">
        <v>406</v>
      </c>
      <c r="C13" s="228" t="s">
        <v>298</v>
      </c>
      <c r="D13" s="254"/>
      <c r="E13" s="254"/>
      <c r="F13" s="254"/>
      <c r="G13" s="254"/>
      <c r="H13" s="255">
        <v>1023</v>
      </c>
      <c r="I13" s="255">
        <v>2358</v>
      </c>
      <c r="J13" s="255">
        <v>5135</v>
      </c>
      <c r="K13" s="255">
        <f>2290+3602</f>
        <v>5892</v>
      </c>
      <c r="L13" s="255"/>
      <c r="M13" s="255">
        <v>2549</v>
      </c>
      <c r="N13" s="255"/>
      <c r="O13" s="255"/>
      <c r="P13" s="255"/>
      <c r="Q13" s="269"/>
      <c r="R13" s="270"/>
      <c r="S13" s="24"/>
      <c r="T13" s="944"/>
      <c r="U13" s="946" t="s">
        <v>406</v>
      </c>
      <c r="V13" s="228" t="s">
        <v>298</v>
      </c>
      <c r="W13" s="254">
        <v>2274</v>
      </c>
      <c r="X13" s="254">
        <v>3156</v>
      </c>
      <c r="Y13" s="255"/>
      <c r="Z13" s="255"/>
      <c r="AA13" s="264"/>
      <c r="AB13" s="255"/>
      <c r="AC13" s="264"/>
      <c r="AD13" s="264"/>
      <c r="AE13" s="264"/>
      <c r="AF13" s="264"/>
      <c r="AG13" s="264"/>
      <c r="AH13" s="264"/>
      <c r="AI13" s="693"/>
      <c r="AJ13" s="573"/>
    </row>
    <row r="14" spans="1:39">
      <c r="A14" s="940"/>
      <c r="B14" s="942"/>
      <c r="C14" s="228" t="s">
        <v>299</v>
      </c>
      <c r="D14" s="254"/>
      <c r="E14" s="254"/>
      <c r="F14" s="254"/>
      <c r="G14" s="254"/>
      <c r="H14" s="255">
        <v>5436</v>
      </c>
      <c r="I14" s="255">
        <v>11784</v>
      </c>
      <c r="J14" s="255">
        <v>18928</v>
      </c>
      <c r="K14" s="255">
        <f>9610+13949</f>
        <v>23559</v>
      </c>
      <c r="L14" s="255"/>
      <c r="M14" s="255">
        <v>10573</v>
      </c>
      <c r="N14" s="255"/>
      <c r="O14" s="255"/>
      <c r="P14" s="255"/>
      <c r="Q14" s="269"/>
      <c r="R14" s="270"/>
      <c r="S14" s="24"/>
      <c r="T14" s="944"/>
      <c r="U14" s="947"/>
      <c r="V14" s="228" t="s">
        <v>299</v>
      </c>
      <c r="W14" s="254">
        <v>29122</v>
      </c>
      <c r="X14" s="254">
        <v>27774</v>
      </c>
      <c r="Y14" s="255"/>
      <c r="Z14" s="255"/>
      <c r="AA14" s="264"/>
      <c r="AB14" s="255"/>
      <c r="AC14" s="264"/>
      <c r="AD14" s="264"/>
      <c r="AE14" s="264"/>
      <c r="AF14" s="264"/>
      <c r="AG14" s="264"/>
      <c r="AH14" s="264"/>
      <c r="AI14" s="693"/>
      <c r="AJ14" s="573"/>
    </row>
    <row r="15" spans="1:39">
      <c r="A15" s="940"/>
      <c r="B15" s="943"/>
      <c r="C15" s="228" t="s">
        <v>71</v>
      </c>
      <c r="D15" s="254"/>
      <c r="E15" s="254"/>
      <c r="F15" s="254"/>
      <c r="G15" s="254"/>
      <c r="H15" s="255">
        <v>6459</v>
      </c>
      <c r="I15" s="255">
        <v>14142</v>
      </c>
      <c r="J15" s="255">
        <v>24063</v>
      </c>
      <c r="K15" s="255">
        <f>+K14+K13</f>
        <v>29451</v>
      </c>
      <c r="L15" s="255"/>
      <c r="M15" s="255">
        <v>13122</v>
      </c>
      <c r="N15" s="255"/>
      <c r="O15" s="255"/>
      <c r="P15" s="255"/>
      <c r="Q15" s="269"/>
      <c r="R15" s="270"/>
      <c r="S15" s="24"/>
      <c r="T15" s="944"/>
      <c r="U15" s="948"/>
      <c r="V15" s="228" t="s">
        <v>71</v>
      </c>
      <c r="W15" s="254">
        <v>31396</v>
      </c>
      <c r="X15" s="254">
        <v>30930</v>
      </c>
      <c r="Y15" s="255"/>
      <c r="Z15" s="255"/>
      <c r="AA15" s="264"/>
      <c r="AB15" s="255"/>
      <c r="AC15" s="264"/>
      <c r="AD15" s="264"/>
      <c r="AE15" s="264"/>
      <c r="AF15" s="264"/>
      <c r="AG15" s="264"/>
      <c r="AH15" s="264"/>
      <c r="AI15" s="693"/>
      <c r="AJ15" s="573"/>
    </row>
    <row r="16" spans="1:39" ht="29.25" customHeight="1">
      <c r="A16" s="940"/>
      <c r="B16" s="941" t="s">
        <v>407</v>
      </c>
      <c r="C16" s="228" t="s">
        <v>298</v>
      </c>
      <c r="D16" s="254"/>
      <c r="E16" s="254"/>
      <c r="F16" s="254"/>
      <c r="G16" s="254"/>
      <c r="H16" s="255">
        <v>1806</v>
      </c>
      <c r="I16" s="255">
        <v>1401</v>
      </c>
      <c r="J16" s="255">
        <v>172</v>
      </c>
      <c r="K16" s="255">
        <f>181+40</f>
        <v>221</v>
      </c>
      <c r="L16" s="255"/>
      <c r="M16" s="255">
        <v>1000</v>
      </c>
      <c r="N16" s="255"/>
      <c r="O16" s="255"/>
      <c r="P16" s="255"/>
      <c r="Q16" s="269"/>
      <c r="R16" s="270"/>
      <c r="S16" s="24"/>
      <c r="T16" s="944"/>
      <c r="U16" s="941" t="s">
        <v>407</v>
      </c>
      <c r="V16" s="228" t="s">
        <v>298</v>
      </c>
      <c r="W16" s="254">
        <v>5403</v>
      </c>
      <c r="X16" s="254">
        <v>6960</v>
      </c>
      <c r="Y16" s="255"/>
      <c r="Z16" s="255"/>
      <c r="AA16" s="264"/>
      <c r="AB16" s="255"/>
      <c r="AC16" s="264"/>
      <c r="AD16" s="264"/>
      <c r="AE16" s="264"/>
      <c r="AF16" s="264"/>
      <c r="AG16" s="264"/>
      <c r="AH16" s="264"/>
      <c r="AI16" s="693"/>
      <c r="AJ16" s="573"/>
    </row>
    <row r="17" spans="1:36">
      <c r="A17" s="940"/>
      <c r="B17" s="942"/>
      <c r="C17" s="228" t="s">
        <v>299</v>
      </c>
      <c r="D17" s="254"/>
      <c r="E17" s="254"/>
      <c r="F17" s="254"/>
      <c r="G17" s="254"/>
      <c r="H17" s="255">
        <v>2834</v>
      </c>
      <c r="I17" s="255">
        <v>1945</v>
      </c>
      <c r="J17" s="255">
        <v>339</v>
      </c>
      <c r="K17" s="255">
        <f>353+83</f>
        <v>436</v>
      </c>
      <c r="L17" s="255"/>
      <c r="M17" s="255">
        <v>1917</v>
      </c>
      <c r="N17" s="255"/>
      <c r="O17" s="255"/>
      <c r="P17" s="255"/>
      <c r="Q17" s="269"/>
      <c r="R17" s="270"/>
      <c r="S17" s="24"/>
      <c r="T17" s="944"/>
      <c r="U17" s="942"/>
      <c r="V17" s="228" t="s">
        <v>299</v>
      </c>
      <c r="W17" s="254">
        <v>8742</v>
      </c>
      <c r="X17" s="254">
        <v>13068</v>
      </c>
      <c r="Y17" s="255"/>
      <c r="Z17" s="255"/>
      <c r="AA17" s="264"/>
      <c r="AB17" s="255"/>
      <c r="AC17" s="264"/>
      <c r="AD17" s="264"/>
      <c r="AE17" s="264"/>
      <c r="AF17" s="264"/>
      <c r="AG17" s="264"/>
      <c r="AH17" s="264"/>
      <c r="AI17" s="693"/>
      <c r="AJ17" s="573"/>
    </row>
    <row r="18" spans="1:36">
      <c r="A18" s="940"/>
      <c r="B18" s="943"/>
      <c r="C18" s="228" t="s">
        <v>71</v>
      </c>
      <c r="D18" s="254"/>
      <c r="E18" s="254"/>
      <c r="F18" s="254"/>
      <c r="G18" s="254"/>
      <c r="H18" s="255">
        <v>4640</v>
      </c>
      <c r="I18" s="255">
        <v>3346</v>
      </c>
      <c r="J18" s="255">
        <v>511</v>
      </c>
      <c r="K18" s="255">
        <f>+K17+K16</f>
        <v>657</v>
      </c>
      <c r="L18" s="255"/>
      <c r="M18" s="255">
        <v>2917</v>
      </c>
      <c r="N18" s="255"/>
      <c r="O18" s="255"/>
      <c r="P18" s="255"/>
      <c r="Q18" s="269"/>
      <c r="R18" s="270"/>
      <c r="S18" s="24"/>
      <c r="T18" s="944"/>
      <c r="U18" s="943"/>
      <c r="V18" s="228" t="s">
        <v>71</v>
      </c>
      <c r="W18" s="254">
        <v>14145</v>
      </c>
      <c r="X18" s="254">
        <v>20028</v>
      </c>
      <c r="Y18" s="255"/>
      <c r="Z18" s="255"/>
      <c r="AA18" s="264"/>
      <c r="AB18" s="255"/>
      <c r="AC18" s="264"/>
      <c r="AD18" s="264"/>
      <c r="AE18" s="264"/>
      <c r="AF18" s="264"/>
      <c r="AG18" s="264"/>
      <c r="AH18" s="264"/>
      <c r="AI18" s="693"/>
      <c r="AJ18" s="573"/>
    </row>
    <row r="19" spans="1:36" ht="29.25" customHeight="1">
      <c r="A19" s="940"/>
      <c r="B19" s="941" t="s">
        <v>408</v>
      </c>
      <c r="C19" s="228" t="s">
        <v>298</v>
      </c>
      <c r="D19" s="254"/>
      <c r="E19" s="254"/>
      <c r="F19" s="254"/>
      <c r="G19" s="254"/>
      <c r="H19" s="255">
        <v>8733</v>
      </c>
      <c r="I19" s="255">
        <v>16084</v>
      </c>
      <c r="J19" s="255">
        <v>17143</v>
      </c>
      <c r="K19" s="255">
        <f>4896+13055</f>
        <v>17951</v>
      </c>
      <c r="L19" s="255"/>
      <c r="M19" s="255">
        <v>1901</v>
      </c>
      <c r="N19" s="255"/>
      <c r="O19" s="255"/>
      <c r="P19" s="255"/>
      <c r="Q19" s="269"/>
      <c r="R19" s="270"/>
      <c r="S19" s="24"/>
      <c r="T19" s="944"/>
      <c r="U19" s="941" t="s">
        <v>408</v>
      </c>
      <c r="V19" s="228" t="s">
        <v>298</v>
      </c>
      <c r="W19" s="254">
        <v>58882</v>
      </c>
      <c r="X19" s="254">
        <v>61183</v>
      </c>
      <c r="Y19" s="255"/>
      <c r="Z19" s="255"/>
      <c r="AA19" s="264"/>
      <c r="AB19" s="255"/>
      <c r="AC19" s="264"/>
      <c r="AD19" s="264"/>
      <c r="AE19" s="264"/>
      <c r="AF19" s="264"/>
      <c r="AG19" s="264"/>
      <c r="AH19" s="264"/>
      <c r="AI19" s="693"/>
      <c r="AJ19" s="573"/>
    </row>
    <row r="20" spans="1:36">
      <c r="A20" s="940"/>
      <c r="B20" s="942"/>
      <c r="C20" s="228" t="s">
        <v>299</v>
      </c>
      <c r="D20" s="254"/>
      <c r="E20" s="254"/>
      <c r="F20" s="254"/>
      <c r="G20" s="254"/>
      <c r="H20" s="255">
        <v>8884</v>
      </c>
      <c r="I20" s="255">
        <v>15063</v>
      </c>
      <c r="J20" s="255">
        <v>16181</v>
      </c>
      <c r="K20" s="255">
        <f>6956+11233</f>
        <v>18189</v>
      </c>
      <c r="L20" s="255"/>
      <c r="M20" s="255">
        <v>2714</v>
      </c>
      <c r="N20" s="255"/>
      <c r="O20" s="255"/>
      <c r="P20" s="255"/>
      <c r="Q20" s="269"/>
      <c r="R20" s="270"/>
      <c r="S20" s="24"/>
      <c r="T20" s="944"/>
      <c r="U20" s="942"/>
      <c r="V20" s="228" t="s">
        <v>299</v>
      </c>
      <c r="W20" s="254">
        <v>125402</v>
      </c>
      <c r="X20" s="254">
        <v>129717</v>
      </c>
      <c r="Y20" s="255"/>
      <c r="Z20" s="255"/>
      <c r="AA20" s="264"/>
      <c r="AB20" s="255"/>
      <c r="AC20" s="264"/>
      <c r="AD20" s="264"/>
      <c r="AE20" s="264"/>
      <c r="AF20" s="264"/>
      <c r="AG20" s="264"/>
      <c r="AH20" s="264"/>
      <c r="AI20" s="693"/>
      <c r="AJ20" s="573"/>
    </row>
    <row r="21" spans="1:36">
      <c r="A21" s="940"/>
      <c r="B21" s="943"/>
      <c r="C21" s="228" t="s">
        <v>71</v>
      </c>
      <c r="D21" s="254"/>
      <c r="E21" s="254"/>
      <c r="F21" s="254"/>
      <c r="G21" s="254"/>
      <c r="H21" s="255">
        <v>17617</v>
      </c>
      <c r="I21" s="255">
        <v>31147</v>
      </c>
      <c r="J21" s="255">
        <v>33324</v>
      </c>
      <c r="K21" s="255">
        <f>+K20+K19</f>
        <v>36140</v>
      </c>
      <c r="L21" s="255"/>
      <c r="M21" s="255">
        <v>4615</v>
      </c>
      <c r="N21" s="255"/>
      <c r="O21" s="255"/>
      <c r="P21" s="255"/>
      <c r="Q21" s="269"/>
      <c r="R21" s="270"/>
      <c r="S21" s="24"/>
      <c r="T21" s="944"/>
      <c r="U21" s="943"/>
      <c r="V21" s="228" t="s">
        <v>71</v>
      </c>
      <c r="W21" s="254">
        <v>184284</v>
      </c>
      <c r="X21" s="254">
        <v>190900</v>
      </c>
      <c r="Y21" s="255"/>
      <c r="Z21" s="255"/>
      <c r="AA21" s="264"/>
      <c r="AB21" s="255"/>
      <c r="AC21" s="264"/>
      <c r="AD21" s="264"/>
      <c r="AE21" s="264"/>
      <c r="AF21" s="264"/>
      <c r="AG21" s="264"/>
      <c r="AH21" s="264"/>
      <c r="AI21" s="693"/>
      <c r="AJ21" s="573"/>
    </row>
    <row r="22" spans="1:36" ht="29.25" customHeight="1">
      <c r="A22" s="940"/>
      <c r="B22" s="941" t="s">
        <v>409</v>
      </c>
      <c r="C22" s="228" t="s">
        <v>298</v>
      </c>
      <c r="D22" s="254"/>
      <c r="E22" s="254"/>
      <c r="F22" s="254"/>
      <c r="G22" s="254"/>
      <c r="H22" s="255">
        <v>19386</v>
      </c>
      <c r="I22" s="255">
        <v>31776</v>
      </c>
      <c r="J22" s="255">
        <v>33480</v>
      </c>
      <c r="K22" s="255"/>
      <c r="L22" s="255"/>
      <c r="M22" s="255">
        <v>11865</v>
      </c>
      <c r="N22" s="255"/>
      <c r="O22" s="255"/>
      <c r="P22" s="255"/>
      <c r="Q22" s="269"/>
      <c r="R22" s="270"/>
      <c r="S22" s="24"/>
      <c r="T22" s="944"/>
      <c r="U22" s="941" t="s">
        <v>409</v>
      </c>
      <c r="V22" s="228" t="s">
        <v>298</v>
      </c>
      <c r="W22" s="254"/>
      <c r="X22" s="254"/>
      <c r="Y22" s="255"/>
      <c r="Z22" s="255"/>
      <c r="AA22" s="264"/>
      <c r="AB22" s="255"/>
      <c r="AC22" s="264"/>
      <c r="AD22" s="264"/>
      <c r="AE22" s="264"/>
      <c r="AF22" s="264"/>
      <c r="AG22" s="264"/>
      <c r="AH22" s="264"/>
      <c r="AI22" s="693"/>
      <c r="AJ22" s="573"/>
    </row>
    <row r="23" spans="1:36">
      <c r="A23" s="940"/>
      <c r="B23" s="942"/>
      <c r="C23" s="228" t="s">
        <v>299</v>
      </c>
      <c r="D23" s="254"/>
      <c r="E23" s="254"/>
      <c r="F23" s="254"/>
      <c r="G23" s="254"/>
      <c r="H23" s="255">
        <v>22362</v>
      </c>
      <c r="I23" s="255">
        <v>33801</v>
      </c>
      <c r="J23" s="255">
        <v>36726</v>
      </c>
      <c r="K23" s="255"/>
      <c r="L23" s="255"/>
      <c r="M23" s="255">
        <v>20031</v>
      </c>
      <c r="N23" s="255"/>
      <c r="O23" s="255"/>
      <c r="P23" s="255"/>
      <c r="Q23" s="269"/>
      <c r="R23" s="270"/>
      <c r="S23" s="24"/>
      <c r="T23" s="944"/>
      <c r="U23" s="942"/>
      <c r="V23" s="228" t="s">
        <v>299</v>
      </c>
      <c r="W23" s="254"/>
      <c r="X23" s="254"/>
      <c r="Y23" s="255"/>
      <c r="Z23" s="255"/>
      <c r="AA23" s="264"/>
      <c r="AB23" s="255"/>
      <c r="AC23" s="264"/>
      <c r="AD23" s="264"/>
      <c r="AE23" s="264"/>
      <c r="AF23" s="264"/>
      <c r="AG23" s="264"/>
      <c r="AH23" s="264"/>
      <c r="AI23" s="693"/>
      <c r="AJ23" s="573"/>
    </row>
    <row r="24" spans="1:36">
      <c r="A24" s="940"/>
      <c r="B24" s="943"/>
      <c r="C24" s="228" t="s">
        <v>71</v>
      </c>
      <c r="D24" s="254"/>
      <c r="E24" s="254"/>
      <c r="F24" s="254"/>
      <c r="G24" s="254"/>
      <c r="H24" s="255">
        <v>41748</v>
      </c>
      <c r="I24" s="255">
        <v>65577</v>
      </c>
      <c r="J24" s="255">
        <v>70206</v>
      </c>
      <c r="K24" s="255"/>
      <c r="L24" s="255"/>
      <c r="M24" s="255">
        <v>31896</v>
      </c>
      <c r="N24" s="255"/>
      <c r="O24" s="255"/>
      <c r="P24" s="255"/>
      <c r="Q24" s="269"/>
      <c r="R24" s="270"/>
      <c r="S24" s="24"/>
      <c r="T24" s="944"/>
      <c r="U24" s="943"/>
      <c r="V24" s="228" t="s">
        <v>71</v>
      </c>
      <c r="W24" s="254"/>
      <c r="X24" s="254"/>
      <c r="Y24" s="255"/>
      <c r="Z24" s="255"/>
      <c r="AA24" s="264"/>
      <c r="AB24" s="255"/>
      <c r="AC24" s="264"/>
      <c r="AD24" s="264"/>
      <c r="AE24" s="264"/>
      <c r="AF24" s="264"/>
      <c r="AG24" s="264"/>
      <c r="AH24" s="264"/>
      <c r="AI24" s="693"/>
      <c r="AJ24" s="573"/>
    </row>
    <row r="25" spans="1:36" ht="29.25" customHeight="1">
      <c r="A25" s="940"/>
      <c r="B25" s="941" t="s">
        <v>410</v>
      </c>
      <c r="C25" s="228" t="s">
        <v>298</v>
      </c>
      <c r="D25" s="254"/>
      <c r="E25" s="254"/>
      <c r="F25" s="254"/>
      <c r="G25" s="254"/>
      <c r="H25" s="255">
        <v>9044</v>
      </c>
      <c r="I25" s="255">
        <v>9044</v>
      </c>
      <c r="J25" s="255">
        <v>20466</v>
      </c>
      <c r="K25" s="255">
        <f>7137+17668</f>
        <v>24805</v>
      </c>
      <c r="L25" s="255"/>
      <c r="M25" s="255">
        <v>6370</v>
      </c>
      <c r="N25" s="255"/>
      <c r="O25" s="255"/>
      <c r="P25" s="255"/>
      <c r="Q25" s="269"/>
      <c r="R25" s="270"/>
      <c r="S25" s="24"/>
      <c r="T25" s="944"/>
      <c r="U25" s="941" t="s">
        <v>410</v>
      </c>
      <c r="V25" s="228" t="s">
        <v>298</v>
      </c>
      <c r="W25" s="254">
        <v>40670</v>
      </c>
      <c r="X25" s="254">
        <v>76057</v>
      </c>
      <c r="Y25" s="255"/>
      <c r="Z25" s="255"/>
      <c r="AA25" s="264"/>
      <c r="AB25" s="255"/>
      <c r="AC25" s="264"/>
      <c r="AD25" s="264"/>
      <c r="AE25" s="264"/>
      <c r="AF25" s="264"/>
      <c r="AG25" s="264"/>
      <c r="AH25" s="264"/>
      <c r="AI25" s="693"/>
      <c r="AJ25" s="573"/>
    </row>
    <row r="26" spans="1:36">
      <c r="A26" s="940"/>
      <c r="B26" s="942"/>
      <c r="C26" s="228" t="s">
        <v>299</v>
      </c>
      <c r="D26" s="254"/>
      <c r="E26" s="254"/>
      <c r="F26" s="254"/>
      <c r="G26" s="254"/>
      <c r="H26" s="255">
        <v>3985</v>
      </c>
      <c r="I26" s="255">
        <v>3985</v>
      </c>
      <c r="J26" s="255">
        <v>8400</v>
      </c>
      <c r="K26" s="255">
        <f>4331+5435</f>
        <v>9766</v>
      </c>
      <c r="L26" s="255"/>
      <c r="M26" s="255">
        <v>4263</v>
      </c>
      <c r="N26" s="255"/>
      <c r="O26" s="255"/>
      <c r="P26" s="255"/>
      <c r="Q26" s="269"/>
      <c r="R26" s="270"/>
      <c r="S26" s="24"/>
      <c r="T26" s="944"/>
      <c r="U26" s="942"/>
      <c r="V26" s="228" t="s">
        <v>299</v>
      </c>
      <c r="W26" s="254">
        <v>55373</v>
      </c>
      <c r="X26" s="254">
        <v>60766</v>
      </c>
      <c r="Y26" s="255"/>
      <c r="Z26" s="255"/>
      <c r="AA26" s="264"/>
      <c r="AB26" s="255"/>
      <c r="AC26" s="264"/>
      <c r="AD26" s="264"/>
      <c r="AE26" s="264"/>
      <c r="AF26" s="264"/>
      <c r="AG26" s="264"/>
      <c r="AH26" s="264"/>
      <c r="AI26" s="693"/>
      <c r="AJ26" s="573"/>
    </row>
    <row r="27" spans="1:36">
      <c r="A27" s="940"/>
      <c r="B27" s="943"/>
      <c r="C27" s="228" t="s">
        <v>71</v>
      </c>
      <c r="D27" s="254"/>
      <c r="E27" s="254"/>
      <c r="F27" s="254"/>
      <c r="G27" s="254"/>
      <c r="H27" s="255">
        <v>13029</v>
      </c>
      <c r="I27" s="255">
        <v>13029</v>
      </c>
      <c r="J27" s="255">
        <v>28866</v>
      </c>
      <c r="K27" s="255">
        <f>+K26+K25</f>
        <v>34571</v>
      </c>
      <c r="L27" s="255"/>
      <c r="M27" s="255">
        <v>10633</v>
      </c>
      <c r="N27" s="255"/>
      <c r="O27" s="255"/>
      <c r="P27" s="255"/>
      <c r="Q27" s="269"/>
      <c r="R27" s="270"/>
      <c r="S27" s="24"/>
      <c r="T27" s="944"/>
      <c r="U27" s="943"/>
      <c r="V27" s="228" t="s">
        <v>71</v>
      </c>
      <c r="W27" s="254">
        <v>96043</v>
      </c>
      <c r="X27" s="254">
        <v>136823</v>
      </c>
      <c r="Y27" s="255"/>
      <c r="Z27" s="255"/>
      <c r="AA27" s="264"/>
      <c r="AB27" s="255"/>
      <c r="AC27" s="264"/>
      <c r="AD27" s="264"/>
      <c r="AE27" s="264"/>
      <c r="AF27" s="264"/>
      <c r="AG27" s="264"/>
      <c r="AH27" s="264"/>
      <c r="AI27" s="693"/>
      <c r="AJ27" s="573"/>
    </row>
    <row r="28" spans="1:36" ht="43.5" customHeight="1">
      <c r="A28" s="940"/>
      <c r="B28" s="941" t="s">
        <v>411</v>
      </c>
      <c r="C28" s="228" t="s">
        <v>298</v>
      </c>
      <c r="D28" s="254"/>
      <c r="E28" s="254"/>
      <c r="F28" s="254"/>
      <c r="G28" s="254"/>
      <c r="H28" s="255">
        <v>3048</v>
      </c>
      <c r="I28" s="255"/>
      <c r="J28" s="255"/>
      <c r="K28" s="255"/>
      <c r="L28" s="255"/>
      <c r="M28" s="255">
        <v>439</v>
      </c>
      <c r="N28" s="255"/>
      <c r="O28" s="255"/>
      <c r="P28" s="255"/>
      <c r="Q28" s="269"/>
      <c r="R28" s="270"/>
      <c r="S28" s="24"/>
      <c r="T28" s="944"/>
      <c r="U28" s="941" t="s">
        <v>411</v>
      </c>
      <c r="V28" s="228" t="s">
        <v>298</v>
      </c>
      <c r="W28" s="254">
        <v>15427</v>
      </c>
      <c r="X28" s="254">
        <v>9681</v>
      </c>
      <c r="Y28" s="255"/>
      <c r="Z28" s="255"/>
      <c r="AA28" s="264"/>
      <c r="AB28" s="255"/>
      <c r="AC28" s="264"/>
      <c r="AD28" s="264"/>
      <c r="AE28" s="264"/>
      <c r="AF28" s="264"/>
      <c r="AG28" s="264"/>
      <c r="AH28" s="264"/>
      <c r="AI28" s="693"/>
      <c r="AJ28" s="573"/>
    </row>
    <row r="29" spans="1:36">
      <c r="A29" s="940"/>
      <c r="B29" s="942"/>
      <c r="C29" s="228" t="s">
        <v>299</v>
      </c>
      <c r="D29" s="254"/>
      <c r="E29" s="254"/>
      <c r="F29" s="254"/>
      <c r="G29" s="254"/>
      <c r="H29" s="255">
        <v>5983</v>
      </c>
      <c r="I29" s="255"/>
      <c r="J29" s="255"/>
      <c r="K29" s="255"/>
      <c r="L29" s="255"/>
      <c r="M29" s="255">
        <v>1044</v>
      </c>
      <c r="N29" s="255"/>
      <c r="O29" s="255"/>
      <c r="P29" s="255"/>
      <c r="Q29" s="269"/>
      <c r="R29" s="270"/>
      <c r="S29" s="24"/>
      <c r="T29" s="944"/>
      <c r="U29" s="942"/>
      <c r="V29" s="228" t="s">
        <v>299</v>
      </c>
      <c r="W29" s="254">
        <v>25817</v>
      </c>
      <c r="X29" s="254">
        <v>4548</v>
      </c>
      <c r="Y29" s="255"/>
      <c r="Z29" s="255"/>
      <c r="AA29" s="264"/>
      <c r="AB29" s="255"/>
      <c r="AC29" s="264"/>
      <c r="AD29" s="264"/>
      <c r="AE29" s="264"/>
      <c r="AF29" s="264"/>
      <c r="AG29" s="264"/>
      <c r="AH29" s="264"/>
      <c r="AI29" s="693"/>
      <c r="AJ29" s="573"/>
    </row>
    <row r="30" spans="1:36">
      <c r="A30" s="940"/>
      <c r="B30" s="943"/>
      <c r="C30" s="228" t="s">
        <v>71</v>
      </c>
      <c r="D30" s="254"/>
      <c r="E30" s="254"/>
      <c r="F30" s="254"/>
      <c r="G30" s="254"/>
      <c r="H30" s="255">
        <v>9031</v>
      </c>
      <c r="I30" s="255"/>
      <c r="J30" s="255"/>
      <c r="K30" s="255"/>
      <c r="L30" s="255"/>
      <c r="M30" s="255">
        <v>1483</v>
      </c>
      <c r="N30" s="255"/>
      <c r="O30" s="255"/>
      <c r="P30" s="255"/>
      <c r="Q30" s="269"/>
      <c r="R30" s="270"/>
      <c r="S30" s="24"/>
      <c r="T30" s="944"/>
      <c r="U30" s="943"/>
      <c r="V30" s="228" t="s">
        <v>71</v>
      </c>
      <c r="W30" s="254">
        <v>41244</v>
      </c>
      <c r="X30" s="254">
        <v>14229</v>
      </c>
      <c r="Y30" s="255"/>
      <c r="Z30" s="255"/>
      <c r="AA30" s="264"/>
      <c r="AB30" s="255"/>
      <c r="AC30" s="264"/>
      <c r="AD30" s="264"/>
      <c r="AE30" s="264"/>
      <c r="AF30" s="264"/>
      <c r="AG30" s="264"/>
      <c r="AH30" s="264"/>
      <c r="AI30" s="693"/>
      <c r="AJ30" s="573"/>
    </row>
    <row r="31" spans="1:36" s="51" customFormat="1">
      <c r="A31" s="940"/>
      <c r="B31" s="941" t="s">
        <v>71</v>
      </c>
      <c r="C31" s="228" t="s">
        <v>298</v>
      </c>
      <c r="D31" s="256"/>
      <c r="E31" s="256"/>
      <c r="F31" s="256"/>
      <c r="G31" s="256"/>
      <c r="H31" s="257">
        <v>55790</v>
      </c>
      <c r="I31" s="258">
        <v>73155</v>
      </c>
      <c r="J31" s="258">
        <v>100499</v>
      </c>
      <c r="K31" s="257">
        <v>72573</v>
      </c>
      <c r="L31" s="258"/>
      <c r="M31" s="258">
        <v>46668</v>
      </c>
      <c r="N31" s="258"/>
      <c r="O31" s="258"/>
      <c r="P31" s="258"/>
      <c r="Q31" s="271"/>
      <c r="R31" s="272"/>
      <c r="S31" s="29"/>
      <c r="T31" s="944"/>
      <c r="U31" s="941" t="s">
        <v>71</v>
      </c>
      <c r="V31" s="228" t="s">
        <v>298</v>
      </c>
      <c r="W31" s="256">
        <v>150081</v>
      </c>
      <c r="X31" s="256">
        <v>181201</v>
      </c>
      <c r="Y31" s="258">
        <v>137243</v>
      </c>
      <c r="Z31" s="258">
        <v>149122</v>
      </c>
      <c r="AA31" s="258">
        <v>183212</v>
      </c>
      <c r="AB31" s="258"/>
      <c r="AC31" s="265"/>
      <c r="AD31" s="265"/>
      <c r="AE31" s="265"/>
      <c r="AF31" s="265"/>
      <c r="AG31" s="265"/>
      <c r="AH31" s="265"/>
      <c r="AI31" s="694"/>
      <c r="AJ31" s="576"/>
    </row>
    <row r="32" spans="1:36" s="51" customFormat="1">
      <c r="A32" s="940"/>
      <c r="B32" s="942"/>
      <c r="C32" s="228" t="s">
        <v>299</v>
      </c>
      <c r="D32" s="256"/>
      <c r="E32" s="256"/>
      <c r="F32" s="256"/>
      <c r="G32" s="256"/>
      <c r="H32" s="257">
        <v>68142</v>
      </c>
      <c r="I32" s="258">
        <v>96338</v>
      </c>
      <c r="J32" s="258">
        <v>116636</v>
      </c>
      <c r="K32" s="257">
        <v>85538</v>
      </c>
      <c r="L32" s="258"/>
      <c r="M32" s="258">
        <v>78087</v>
      </c>
      <c r="N32" s="258"/>
      <c r="O32" s="258"/>
      <c r="P32" s="258"/>
      <c r="Q32" s="271"/>
      <c r="R32" s="272"/>
      <c r="S32" s="29"/>
      <c r="T32" s="944"/>
      <c r="U32" s="942"/>
      <c r="V32" s="228" t="s">
        <v>299</v>
      </c>
      <c r="W32" s="256">
        <v>337604</v>
      </c>
      <c r="X32" s="256">
        <v>330050</v>
      </c>
      <c r="Y32" s="258">
        <v>300302</v>
      </c>
      <c r="Z32" s="258">
        <v>297446</v>
      </c>
      <c r="AA32" s="258">
        <v>290682</v>
      </c>
      <c r="AB32" s="260"/>
      <c r="AC32" s="260"/>
      <c r="AD32" s="260"/>
      <c r="AE32" s="260"/>
      <c r="AF32" s="260"/>
      <c r="AG32" s="260"/>
      <c r="AH32" s="260"/>
      <c r="AI32" s="260"/>
      <c r="AJ32" s="574"/>
    </row>
    <row r="33" spans="1:36" s="51" customFormat="1" ht="15" thickBot="1">
      <c r="A33" s="940"/>
      <c r="B33" s="943"/>
      <c r="C33" s="228" t="s">
        <v>71</v>
      </c>
      <c r="D33" s="256"/>
      <c r="E33" s="256"/>
      <c r="F33" s="256"/>
      <c r="G33" s="256"/>
      <c r="H33" s="257">
        <v>123932</v>
      </c>
      <c r="I33" s="258">
        <v>169493</v>
      </c>
      <c r="J33" s="258">
        <v>217135</v>
      </c>
      <c r="K33" s="257">
        <v>158111</v>
      </c>
      <c r="L33" s="258"/>
      <c r="M33" s="258">
        <v>124755</v>
      </c>
      <c r="N33" s="258"/>
      <c r="O33" s="258"/>
      <c r="P33" s="258"/>
      <c r="Q33" s="271"/>
      <c r="R33" s="272"/>
      <c r="S33" s="29"/>
      <c r="T33" s="945"/>
      <c r="U33" s="949"/>
      <c r="V33" s="229" t="s">
        <v>71</v>
      </c>
      <c r="W33" s="261">
        <v>487685</v>
      </c>
      <c r="X33" s="261">
        <v>511251</v>
      </c>
      <c r="Y33" s="262">
        <v>516562</v>
      </c>
      <c r="Z33" s="262">
        <v>446568</v>
      </c>
      <c r="AA33" s="262">
        <v>473894</v>
      </c>
      <c r="AB33" s="263"/>
      <c r="AC33" s="263"/>
      <c r="AD33" s="261"/>
      <c r="AE33" s="261"/>
      <c r="AF33" s="261"/>
      <c r="AG33" s="261"/>
      <c r="AH33" s="261"/>
      <c r="AI33" s="263"/>
      <c r="AJ33" s="575"/>
    </row>
    <row r="34" spans="1:36">
      <c r="A34" s="940" t="s">
        <v>168</v>
      </c>
      <c r="B34" s="941" t="s">
        <v>403</v>
      </c>
      <c r="C34" s="228" t="s">
        <v>298</v>
      </c>
      <c r="D34" s="254"/>
      <c r="E34" s="254"/>
      <c r="F34" s="254">
        <v>545</v>
      </c>
      <c r="G34" s="254">
        <v>545</v>
      </c>
      <c r="H34" s="254">
        <v>504</v>
      </c>
      <c r="I34" s="255">
        <v>541</v>
      </c>
      <c r="J34" s="255"/>
      <c r="K34" s="264"/>
      <c r="L34" s="264"/>
      <c r="M34" s="264"/>
      <c r="N34" s="264"/>
      <c r="O34" s="264"/>
      <c r="P34" s="264"/>
      <c r="Q34" s="693"/>
      <c r="R34" s="573"/>
      <c r="S34" s="24"/>
      <c r="T34" s="51"/>
      <c r="U34" s="51"/>
      <c r="V34" s="51"/>
      <c r="W34" s="51"/>
      <c r="X34" s="51"/>
      <c r="Y34" s="51"/>
      <c r="Z34" s="51"/>
      <c r="AA34" s="51"/>
      <c r="AB34" s="51"/>
      <c r="AC34" s="51"/>
      <c r="AD34" s="51"/>
      <c r="AE34" s="51"/>
    </row>
    <row r="35" spans="1:36">
      <c r="A35" s="940"/>
      <c r="B35" s="942"/>
      <c r="C35" s="228" t="s">
        <v>299</v>
      </c>
      <c r="D35" s="254"/>
      <c r="E35" s="254"/>
      <c r="F35" s="254">
        <v>779</v>
      </c>
      <c r="G35" s="254">
        <v>779</v>
      </c>
      <c r="H35" s="254">
        <v>635</v>
      </c>
      <c r="I35" s="255">
        <v>772</v>
      </c>
      <c r="J35" s="255"/>
      <c r="K35" s="264"/>
      <c r="L35" s="264"/>
      <c r="M35" s="264"/>
      <c r="N35" s="264"/>
      <c r="O35" s="264"/>
      <c r="P35" s="264"/>
      <c r="Q35" s="693"/>
      <c r="R35" s="573"/>
      <c r="S35" s="24"/>
    </row>
    <row r="36" spans="1:36">
      <c r="A36" s="940"/>
      <c r="B36" s="943"/>
      <c r="C36" s="228" t="s">
        <v>71</v>
      </c>
      <c r="D36" s="254"/>
      <c r="E36" s="254"/>
      <c r="F36" s="254">
        <v>1324</v>
      </c>
      <c r="G36" s="254">
        <v>1324</v>
      </c>
      <c r="H36" s="254">
        <v>1139</v>
      </c>
      <c r="I36" s="255">
        <f>SUM(I34:I35)</f>
        <v>1313</v>
      </c>
      <c r="J36" s="255"/>
      <c r="K36" s="264"/>
      <c r="L36" s="264"/>
      <c r="M36" s="264"/>
      <c r="N36" s="264"/>
      <c r="O36" s="264"/>
      <c r="P36" s="264"/>
      <c r="Q36" s="693"/>
      <c r="R36" s="573"/>
      <c r="S36" s="24"/>
    </row>
    <row r="37" spans="1:36">
      <c r="A37" s="940"/>
      <c r="B37" s="941" t="s">
        <v>404</v>
      </c>
      <c r="C37" s="228" t="s">
        <v>298</v>
      </c>
      <c r="D37" s="254">
        <v>1005</v>
      </c>
      <c r="E37" s="254">
        <v>1005</v>
      </c>
      <c r="F37" s="254">
        <v>4810</v>
      </c>
      <c r="G37" s="254">
        <v>4810</v>
      </c>
      <c r="H37" s="254">
        <v>4890</v>
      </c>
      <c r="I37" s="255">
        <v>4891</v>
      </c>
      <c r="J37" s="255"/>
      <c r="K37" s="264"/>
      <c r="L37" s="264"/>
      <c r="M37" s="264"/>
      <c r="N37" s="264"/>
      <c r="O37" s="264"/>
      <c r="P37" s="264"/>
      <c r="Q37" s="693"/>
      <c r="R37" s="573"/>
      <c r="S37" s="24"/>
    </row>
    <row r="38" spans="1:36">
      <c r="A38" s="940"/>
      <c r="B38" s="942"/>
      <c r="C38" s="228" t="s">
        <v>299</v>
      </c>
      <c r="D38" s="254">
        <v>706</v>
      </c>
      <c r="E38" s="254">
        <v>706</v>
      </c>
      <c r="F38" s="254">
        <v>2557</v>
      </c>
      <c r="G38" s="254">
        <v>2557</v>
      </c>
      <c r="H38" s="254">
        <v>2993</v>
      </c>
      <c r="I38" s="255">
        <v>2997</v>
      </c>
      <c r="J38" s="255"/>
      <c r="K38" s="264"/>
      <c r="L38" s="264"/>
      <c r="M38" s="264"/>
      <c r="N38" s="264"/>
      <c r="O38" s="264"/>
      <c r="P38" s="264"/>
      <c r="Q38" s="693"/>
      <c r="R38" s="573"/>
      <c r="S38" s="24"/>
    </row>
    <row r="39" spans="1:36">
      <c r="A39" s="940"/>
      <c r="B39" s="943"/>
      <c r="C39" s="228" t="s">
        <v>71</v>
      </c>
      <c r="D39" s="254">
        <v>1711</v>
      </c>
      <c r="E39" s="254">
        <v>1711</v>
      </c>
      <c r="F39" s="254">
        <v>7367</v>
      </c>
      <c r="G39" s="254">
        <v>7367</v>
      </c>
      <c r="H39" s="254">
        <v>7883</v>
      </c>
      <c r="I39" s="255">
        <f>SUM(I37:I38)</f>
        <v>7888</v>
      </c>
      <c r="J39" s="255"/>
      <c r="K39" s="264"/>
      <c r="L39" s="264"/>
      <c r="M39" s="264"/>
      <c r="N39" s="264"/>
      <c r="O39" s="264"/>
      <c r="P39" s="264"/>
      <c r="Q39" s="693"/>
      <c r="R39" s="573"/>
      <c r="S39" s="24"/>
      <c r="T39" s="29" t="s">
        <v>185</v>
      </c>
    </row>
    <row r="40" spans="1:36">
      <c r="A40" s="940"/>
      <c r="B40" s="941" t="s">
        <v>405</v>
      </c>
      <c r="C40" s="228" t="s">
        <v>298</v>
      </c>
      <c r="D40" s="254">
        <v>419</v>
      </c>
      <c r="E40" s="254">
        <v>419</v>
      </c>
      <c r="F40" s="254">
        <v>3667</v>
      </c>
      <c r="G40" s="254">
        <v>3667</v>
      </c>
      <c r="H40" s="254">
        <v>4590</v>
      </c>
      <c r="I40" s="255">
        <v>4592</v>
      </c>
      <c r="J40" s="255"/>
      <c r="K40" s="264"/>
      <c r="L40" s="264"/>
      <c r="M40" s="264"/>
      <c r="N40" s="264"/>
      <c r="O40" s="264"/>
      <c r="P40" s="264"/>
      <c r="Q40" s="693"/>
      <c r="R40" s="573"/>
      <c r="S40" s="24"/>
      <c r="T40" s="862" t="s">
        <v>412</v>
      </c>
      <c r="U40" s="862"/>
      <c r="V40" s="862"/>
      <c r="W40" s="862"/>
      <c r="X40" s="862"/>
      <c r="Y40" s="862"/>
      <c r="Z40" s="862"/>
      <c r="AA40" s="862"/>
      <c r="AB40" s="862"/>
      <c r="AC40" s="862"/>
      <c r="AD40" s="862"/>
      <c r="AE40" s="862"/>
    </row>
    <row r="41" spans="1:36" ht="15" customHeight="1">
      <c r="A41" s="940"/>
      <c r="B41" s="942"/>
      <c r="C41" s="228" t="s">
        <v>299</v>
      </c>
      <c r="D41" s="254">
        <v>1056</v>
      </c>
      <c r="E41" s="254">
        <v>1056</v>
      </c>
      <c r="F41" s="254">
        <v>4560</v>
      </c>
      <c r="G41" s="254">
        <v>4560</v>
      </c>
      <c r="H41" s="254">
        <v>5447</v>
      </c>
      <c r="I41" s="255">
        <v>5884</v>
      </c>
      <c r="J41" s="255"/>
      <c r="K41" s="264"/>
      <c r="L41" s="264"/>
      <c r="M41" s="264"/>
      <c r="N41" s="264"/>
      <c r="O41" s="264"/>
      <c r="P41" s="264"/>
      <c r="Q41" s="693"/>
      <c r="R41" s="573"/>
      <c r="S41" s="24"/>
      <c r="T41" s="862"/>
      <c r="U41" s="862"/>
      <c r="V41" s="862"/>
      <c r="W41" s="862"/>
      <c r="X41" s="862"/>
      <c r="Y41" s="862"/>
      <c r="Z41" s="862"/>
      <c r="AA41" s="862"/>
      <c r="AB41" s="862"/>
      <c r="AC41" s="862"/>
      <c r="AD41" s="862"/>
      <c r="AE41" s="862"/>
    </row>
    <row r="42" spans="1:36" ht="15" customHeight="1">
      <c r="A42" s="940"/>
      <c r="B42" s="943"/>
      <c r="C42" s="228" t="s">
        <v>71</v>
      </c>
      <c r="D42" s="254">
        <v>1475</v>
      </c>
      <c r="E42" s="254">
        <v>1475</v>
      </c>
      <c r="F42" s="254">
        <v>8227</v>
      </c>
      <c r="G42" s="254">
        <v>8227</v>
      </c>
      <c r="H42" s="254">
        <v>10037</v>
      </c>
      <c r="I42" s="255">
        <f>SUM(I40:I41)</f>
        <v>10476</v>
      </c>
      <c r="J42" s="255"/>
      <c r="K42" s="264"/>
      <c r="L42" s="264"/>
      <c r="M42" s="264"/>
      <c r="N42" s="264"/>
      <c r="O42" s="264"/>
      <c r="P42" s="264"/>
      <c r="Q42" s="693"/>
      <c r="R42" s="573"/>
      <c r="S42" s="24"/>
      <c r="T42" s="862"/>
      <c r="U42" s="862"/>
      <c r="V42" s="862"/>
      <c r="W42" s="862"/>
      <c r="X42" s="862"/>
      <c r="Y42" s="862"/>
      <c r="Z42" s="862"/>
      <c r="AA42" s="862"/>
      <c r="AB42" s="862"/>
      <c r="AC42" s="862"/>
      <c r="AD42" s="862"/>
      <c r="AE42" s="862"/>
    </row>
    <row r="43" spans="1:36">
      <c r="A43" s="940"/>
      <c r="B43" s="941" t="s">
        <v>406</v>
      </c>
      <c r="C43" s="228" t="s">
        <v>298</v>
      </c>
      <c r="D43" s="254">
        <v>116</v>
      </c>
      <c r="E43" s="254">
        <v>116</v>
      </c>
      <c r="F43" s="254">
        <v>1230</v>
      </c>
      <c r="G43" s="254">
        <v>1230</v>
      </c>
      <c r="H43" s="254">
        <v>1891</v>
      </c>
      <c r="I43" s="255">
        <v>1952</v>
      </c>
      <c r="J43" s="255"/>
      <c r="K43" s="264"/>
      <c r="L43" s="264"/>
      <c r="M43" s="264"/>
      <c r="N43" s="264"/>
      <c r="O43" s="264"/>
      <c r="P43" s="264"/>
      <c r="Q43" s="693"/>
      <c r="R43" s="573"/>
      <c r="S43" s="24"/>
      <c r="T43" s="862"/>
      <c r="U43" s="862"/>
      <c r="V43" s="862"/>
      <c r="W43" s="862"/>
      <c r="X43" s="862"/>
      <c r="Y43" s="862"/>
      <c r="Z43" s="862"/>
      <c r="AA43" s="862"/>
      <c r="AB43" s="862"/>
      <c r="AC43" s="862"/>
      <c r="AD43" s="862"/>
      <c r="AE43" s="862"/>
    </row>
    <row r="44" spans="1:36">
      <c r="A44" s="940"/>
      <c r="B44" s="942"/>
      <c r="C44" s="228" t="s">
        <v>299</v>
      </c>
      <c r="D44" s="254">
        <v>706</v>
      </c>
      <c r="E44" s="254">
        <v>706</v>
      </c>
      <c r="F44" s="254">
        <v>3107</v>
      </c>
      <c r="G44" s="254">
        <v>3107</v>
      </c>
      <c r="H44" s="254">
        <v>4327</v>
      </c>
      <c r="I44" s="255">
        <v>4562</v>
      </c>
      <c r="J44" s="255"/>
      <c r="K44" s="264"/>
      <c r="L44" s="264"/>
      <c r="M44" s="264"/>
      <c r="N44" s="264"/>
      <c r="O44" s="264"/>
      <c r="P44" s="264"/>
      <c r="Q44" s="693"/>
      <c r="R44" s="573"/>
      <c r="S44" s="24"/>
      <c r="T44" s="950" t="s">
        <v>413</v>
      </c>
      <c r="U44" s="950"/>
      <c r="V44" s="950"/>
      <c r="W44" s="950"/>
      <c r="X44" s="950"/>
      <c r="Y44" s="950"/>
      <c r="Z44" s="950"/>
      <c r="AA44" s="950"/>
      <c r="AB44" s="950"/>
      <c r="AC44" s="950"/>
      <c r="AD44" s="950"/>
      <c r="AE44" s="950"/>
    </row>
    <row r="45" spans="1:36">
      <c r="A45" s="940"/>
      <c r="B45" s="943"/>
      <c r="C45" s="228" t="s">
        <v>71</v>
      </c>
      <c r="D45" s="254">
        <v>822</v>
      </c>
      <c r="E45" s="254">
        <v>822</v>
      </c>
      <c r="F45" s="254">
        <v>4337</v>
      </c>
      <c r="G45" s="254">
        <v>4337</v>
      </c>
      <c r="H45" s="254">
        <v>6218</v>
      </c>
      <c r="I45" s="255">
        <f>SUM(I43:I44)</f>
        <v>6514</v>
      </c>
      <c r="J45" s="255"/>
      <c r="K45" s="264"/>
      <c r="L45" s="264"/>
      <c r="M45" s="264"/>
      <c r="N45" s="264"/>
      <c r="O45" s="264"/>
      <c r="P45" s="264"/>
      <c r="Q45" s="693"/>
      <c r="R45" s="573"/>
      <c r="S45" s="24"/>
      <c r="T45" s="950"/>
      <c r="U45" s="950"/>
      <c r="V45" s="950"/>
      <c r="W45" s="950"/>
      <c r="X45" s="950"/>
      <c r="Y45" s="950"/>
      <c r="Z45" s="950"/>
      <c r="AA45" s="950"/>
      <c r="AB45" s="950"/>
      <c r="AC45" s="950"/>
      <c r="AD45" s="950"/>
      <c r="AE45" s="950"/>
    </row>
    <row r="46" spans="1:36">
      <c r="A46" s="940"/>
      <c r="B46" s="941" t="s">
        <v>407</v>
      </c>
      <c r="C46" s="228" t="s">
        <v>298</v>
      </c>
      <c r="D46" s="254">
        <v>1538</v>
      </c>
      <c r="E46" s="254">
        <v>1538</v>
      </c>
      <c r="F46" s="254">
        <v>2143</v>
      </c>
      <c r="G46" s="254">
        <v>2143</v>
      </c>
      <c r="H46" s="254">
        <v>2490</v>
      </c>
      <c r="I46" s="255">
        <v>2485</v>
      </c>
      <c r="J46" s="255"/>
      <c r="K46" s="264"/>
      <c r="L46" s="264"/>
      <c r="M46" s="264"/>
      <c r="N46" s="264"/>
      <c r="O46" s="264"/>
      <c r="P46" s="264"/>
      <c r="Q46" s="693"/>
      <c r="R46" s="573"/>
      <c r="S46" s="24"/>
      <c r="T46" s="950"/>
      <c r="U46" s="950"/>
      <c r="V46" s="950"/>
      <c r="W46" s="950"/>
      <c r="X46" s="950"/>
      <c r="Y46" s="950"/>
      <c r="Z46" s="950"/>
      <c r="AA46" s="950"/>
      <c r="AB46" s="950"/>
      <c r="AC46" s="950"/>
      <c r="AD46" s="950"/>
      <c r="AE46" s="950"/>
    </row>
    <row r="47" spans="1:36" ht="15" customHeight="1">
      <c r="A47" s="940"/>
      <c r="B47" s="942"/>
      <c r="C47" s="228" t="s">
        <v>299</v>
      </c>
      <c r="D47" s="254">
        <v>838</v>
      </c>
      <c r="E47" s="254">
        <v>838</v>
      </c>
      <c r="F47" s="254">
        <v>1654</v>
      </c>
      <c r="G47" s="254">
        <v>1654</v>
      </c>
      <c r="H47" s="254">
        <v>1744</v>
      </c>
      <c r="I47" s="255">
        <v>1855</v>
      </c>
      <c r="J47" s="255"/>
      <c r="K47" s="264"/>
      <c r="L47" s="264"/>
      <c r="M47" s="264"/>
      <c r="N47" s="264"/>
      <c r="O47" s="264"/>
      <c r="P47" s="264"/>
      <c r="Q47" s="693"/>
      <c r="R47" s="573"/>
      <c r="S47" s="24"/>
      <c r="T47" s="28" t="s">
        <v>186</v>
      </c>
      <c r="U47" s="43"/>
      <c r="V47" s="43"/>
      <c r="W47" s="43"/>
      <c r="X47" s="43"/>
      <c r="Y47" s="43"/>
      <c r="Z47" s="43"/>
      <c r="AA47" s="43"/>
      <c r="AB47" s="43"/>
      <c r="AC47" s="43"/>
      <c r="AD47" s="43"/>
      <c r="AE47" s="43"/>
    </row>
    <row r="48" spans="1:36">
      <c r="A48" s="940"/>
      <c r="B48" s="943"/>
      <c r="C48" s="228" t="s">
        <v>71</v>
      </c>
      <c r="D48" s="254">
        <v>2376</v>
      </c>
      <c r="E48" s="254">
        <v>2376</v>
      </c>
      <c r="F48" s="254">
        <v>3797</v>
      </c>
      <c r="G48" s="254">
        <v>3797</v>
      </c>
      <c r="H48" s="254">
        <v>4234</v>
      </c>
      <c r="I48" s="255">
        <f>SUM(I46:I47)</f>
        <v>4340</v>
      </c>
      <c r="J48" s="255"/>
      <c r="K48" s="264"/>
      <c r="L48" s="264"/>
      <c r="M48" s="264"/>
      <c r="N48" s="264"/>
      <c r="O48" s="264"/>
      <c r="P48" s="264"/>
      <c r="Q48" s="693"/>
      <c r="R48" s="573"/>
      <c r="S48" s="24"/>
      <c r="T48" s="28" t="s">
        <v>414</v>
      </c>
      <c r="U48" s="43"/>
      <c r="V48" s="43"/>
      <c r="W48" s="43"/>
      <c r="X48" s="43"/>
      <c r="Y48" s="43"/>
      <c r="Z48" s="43"/>
      <c r="AA48" s="43"/>
      <c r="AB48" s="43"/>
      <c r="AC48" s="43"/>
      <c r="AD48" s="43"/>
      <c r="AE48" s="43"/>
    </row>
    <row r="49" spans="1:31">
      <c r="A49" s="940"/>
      <c r="B49" s="941" t="s">
        <v>408</v>
      </c>
      <c r="C49" s="228" t="s">
        <v>298</v>
      </c>
      <c r="D49" s="254">
        <v>1448</v>
      </c>
      <c r="E49" s="254">
        <v>1448</v>
      </c>
      <c r="F49" s="254">
        <v>14421</v>
      </c>
      <c r="G49" s="254">
        <v>14421</v>
      </c>
      <c r="H49" s="254">
        <v>15426</v>
      </c>
      <c r="I49" s="255">
        <v>15497</v>
      </c>
      <c r="J49" s="255"/>
      <c r="K49" s="264"/>
      <c r="L49" s="264"/>
      <c r="M49" s="264"/>
      <c r="N49" s="264"/>
      <c r="O49" s="264"/>
      <c r="P49" s="264"/>
      <c r="Q49" s="693"/>
      <c r="R49" s="573"/>
      <c r="S49" s="24"/>
      <c r="T49" s="43"/>
      <c r="U49" s="43"/>
      <c r="V49" s="43"/>
      <c r="W49" s="43"/>
      <c r="X49" s="43"/>
      <c r="Y49" s="43"/>
      <c r="Z49" s="43"/>
      <c r="AA49" s="43"/>
      <c r="AB49" s="43"/>
      <c r="AC49" s="43"/>
      <c r="AD49" s="43"/>
      <c r="AE49" s="43"/>
    </row>
    <row r="50" spans="1:31">
      <c r="A50" s="940"/>
      <c r="B50" s="942"/>
      <c r="C50" s="228" t="s">
        <v>299</v>
      </c>
      <c r="D50" s="254">
        <v>910</v>
      </c>
      <c r="E50" s="254">
        <v>910</v>
      </c>
      <c r="F50" s="254">
        <v>9847</v>
      </c>
      <c r="G50" s="254">
        <v>9847</v>
      </c>
      <c r="H50" s="254">
        <v>8335</v>
      </c>
      <c r="I50" s="255">
        <v>8449</v>
      </c>
      <c r="J50" s="255"/>
      <c r="K50" s="264"/>
      <c r="L50" s="264"/>
      <c r="M50" s="264"/>
      <c r="N50" s="264"/>
      <c r="O50" s="264"/>
      <c r="P50" s="264"/>
      <c r="Q50" s="693"/>
      <c r="R50" s="573"/>
      <c r="S50" s="24"/>
      <c r="U50" s="28"/>
      <c r="V50" s="28"/>
      <c r="W50" s="28"/>
      <c r="X50" s="28"/>
      <c r="Y50" s="28"/>
      <c r="Z50" s="28"/>
      <c r="AA50" s="28"/>
      <c r="AB50" s="28"/>
      <c r="AC50" s="28"/>
      <c r="AD50" s="28"/>
      <c r="AE50" s="28"/>
    </row>
    <row r="51" spans="1:31" ht="15" customHeight="1">
      <c r="A51" s="940"/>
      <c r="B51" s="943"/>
      <c r="C51" s="228" t="s">
        <v>71</v>
      </c>
      <c r="D51" s="254">
        <v>2358</v>
      </c>
      <c r="E51" s="254">
        <v>2358</v>
      </c>
      <c r="F51" s="254">
        <v>24268</v>
      </c>
      <c r="G51" s="254">
        <v>24268</v>
      </c>
      <c r="H51" s="254">
        <v>23761</v>
      </c>
      <c r="I51" s="255">
        <f>SUM(I49:I50)</f>
        <v>23946</v>
      </c>
      <c r="J51" s="255"/>
      <c r="K51" s="264"/>
      <c r="L51" s="264"/>
      <c r="M51" s="264"/>
      <c r="N51" s="264"/>
      <c r="O51" s="264"/>
      <c r="P51" s="264"/>
      <c r="Q51" s="693"/>
      <c r="R51" s="573"/>
      <c r="S51" s="24"/>
      <c r="T51" s="28"/>
      <c r="U51" s="28"/>
      <c r="V51" s="28"/>
      <c r="W51" s="28"/>
      <c r="X51" s="28"/>
      <c r="Y51" s="28"/>
      <c r="Z51" s="28"/>
      <c r="AA51" s="28"/>
      <c r="AB51" s="28"/>
      <c r="AC51" s="28"/>
      <c r="AD51" s="28"/>
      <c r="AE51" s="28"/>
    </row>
    <row r="52" spans="1:31">
      <c r="A52" s="940"/>
      <c r="B52" s="941" t="s">
        <v>409</v>
      </c>
      <c r="C52" s="228" t="s">
        <v>298</v>
      </c>
      <c r="D52" s="254">
        <v>2391</v>
      </c>
      <c r="E52" s="254">
        <v>2391</v>
      </c>
      <c r="F52" s="254"/>
      <c r="G52" s="254"/>
      <c r="H52" s="254"/>
      <c r="I52" s="255"/>
      <c r="J52" s="255"/>
      <c r="K52" s="264"/>
      <c r="L52" s="264"/>
      <c r="M52" s="264"/>
      <c r="N52" s="264"/>
      <c r="O52" s="264"/>
      <c r="P52" s="264"/>
      <c r="Q52" s="693"/>
      <c r="R52" s="573"/>
      <c r="S52" s="24"/>
      <c r="T52" s="28"/>
      <c r="U52" s="28"/>
      <c r="V52" s="28"/>
      <c r="W52" s="28"/>
      <c r="X52" s="28"/>
      <c r="Y52" s="28"/>
      <c r="Z52" s="28"/>
      <c r="AA52" s="28"/>
      <c r="AB52" s="28"/>
      <c r="AC52" s="28"/>
      <c r="AD52" s="28"/>
      <c r="AE52" s="28"/>
    </row>
    <row r="53" spans="1:31">
      <c r="A53" s="940"/>
      <c r="B53" s="942"/>
      <c r="C53" s="228" t="s">
        <v>299</v>
      </c>
      <c r="D53" s="254">
        <v>1426</v>
      </c>
      <c r="E53" s="254">
        <v>1426</v>
      </c>
      <c r="F53" s="254"/>
      <c r="G53" s="254"/>
      <c r="H53" s="254"/>
      <c r="I53" s="255"/>
      <c r="J53" s="255"/>
      <c r="K53" s="264"/>
      <c r="L53" s="264"/>
      <c r="M53" s="264"/>
      <c r="N53" s="264"/>
      <c r="O53" s="264"/>
      <c r="P53" s="264"/>
      <c r="Q53" s="693"/>
      <c r="R53" s="573"/>
      <c r="S53" s="24"/>
    </row>
    <row r="54" spans="1:31">
      <c r="A54" s="940"/>
      <c r="B54" s="943"/>
      <c r="C54" s="228" t="s">
        <v>71</v>
      </c>
      <c r="D54" s="254">
        <v>3817</v>
      </c>
      <c r="E54" s="254">
        <v>3817</v>
      </c>
      <c r="F54" s="254"/>
      <c r="G54" s="254"/>
      <c r="H54" s="254"/>
      <c r="I54" s="255"/>
      <c r="J54" s="255"/>
      <c r="K54" s="264"/>
      <c r="L54" s="264"/>
      <c r="M54" s="264"/>
      <c r="N54" s="264"/>
      <c r="O54" s="264"/>
      <c r="P54" s="264"/>
      <c r="Q54" s="693"/>
      <c r="R54" s="573"/>
      <c r="S54" s="24"/>
    </row>
    <row r="55" spans="1:31">
      <c r="A55" s="940"/>
      <c r="B55" s="941" t="s">
        <v>410</v>
      </c>
      <c r="C55" s="228" t="s">
        <v>298</v>
      </c>
      <c r="D55" s="254">
        <v>225</v>
      </c>
      <c r="E55" s="254">
        <v>225</v>
      </c>
      <c r="F55" s="254">
        <v>2661</v>
      </c>
      <c r="G55" s="254">
        <v>2661</v>
      </c>
      <c r="H55" s="254">
        <v>2563</v>
      </c>
      <c r="I55" s="255">
        <v>2658</v>
      </c>
      <c r="J55" s="255"/>
      <c r="K55" s="264"/>
      <c r="L55" s="264"/>
      <c r="M55" s="264"/>
      <c r="N55" s="264"/>
      <c r="O55" s="264"/>
      <c r="P55" s="264"/>
      <c r="Q55" s="693"/>
      <c r="R55" s="573"/>
      <c r="S55" s="24"/>
    </row>
    <row r="56" spans="1:31">
      <c r="A56" s="940"/>
      <c r="B56" s="942"/>
      <c r="C56" s="228" t="s">
        <v>299</v>
      </c>
      <c r="D56" s="254">
        <v>220</v>
      </c>
      <c r="E56" s="254">
        <v>220</v>
      </c>
      <c r="F56" s="254">
        <v>1544</v>
      </c>
      <c r="G56" s="254">
        <v>1544</v>
      </c>
      <c r="H56" s="254">
        <v>1381</v>
      </c>
      <c r="I56" s="255">
        <v>1452</v>
      </c>
      <c r="J56" s="255"/>
      <c r="K56" s="264"/>
      <c r="L56" s="264"/>
      <c r="M56" s="264"/>
      <c r="N56" s="264"/>
      <c r="O56" s="264"/>
      <c r="P56" s="264"/>
      <c r="Q56" s="693"/>
      <c r="R56" s="573"/>
      <c r="S56" s="24"/>
    </row>
    <row r="57" spans="1:31">
      <c r="A57" s="940"/>
      <c r="B57" s="943"/>
      <c r="C57" s="228" t="s">
        <v>71</v>
      </c>
      <c r="D57" s="254">
        <v>445</v>
      </c>
      <c r="E57" s="254">
        <v>445</v>
      </c>
      <c r="F57" s="254">
        <v>4205</v>
      </c>
      <c r="G57" s="254">
        <v>4205</v>
      </c>
      <c r="H57" s="254">
        <v>3944</v>
      </c>
      <c r="I57" s="255">
        <f>SUM(I55:I56)</f>
        <v>4110</v>
      </c>
      <c r="J57" s="255"/>
      <c r="K57" s="264"/>
      <c r="L57" s="264"/>
      <c r="M57" s="264"/>
      <c r="N57" s="264"/>
      <c r="O57" s="264"/>
      <c r="P57" s="264"/>
      <c r="Q57" s="693"/>
      <c r="R57" s="573"/>
      <c r="S57" s="24"/>
    </row>
    <row r="58" spans="1:31" s="51" customFormat="1">
      <c r="A58" s="940"/>
      <c r="B58" s="941" t="s">
        <v>71</v>
      </c>
      <c r="C58" s="228" t="s">
        <v>298</v>
      </c>
      <c r="D58" s="256">
        <v>7142</v>
      </c>
      <c r="E58" s="256">
        <v>7142</v>
      </c>
      <c r="F58" s="256">
        <v>29477</v>
      </c>
      <c r="G58" s="256">
        <v>29477</v>
      </c>
      <c r="H58" s="256">
        <v>32354</v>
      </c>
      <c r="I58" s="258">
        <f t="shared" ref="I58:I59" si="0">I34+I37+I40+I43+I46+I49+I55</f>
        <v>32616</v>
      </c>
      <c r="J58" s="260"/>
      <c r="K58" s="260"/>
      <c r="L58" s="260"/>
      <c r="M58" s="260"/>
      <c r="N58" s="260"/>
      <c r="O58" s="260"/>
      <c r="P58" s="260"/>
      <c r="Q58" s="260"/>
      <c r="R58" s="574"/>
      <c r="S58" s="29"/>
    </row>
    <row r="59" spans="1:31" s="51" customFormat="1">
      <c r="A59" s="940"/>
      <c r="B59" s="942"/>
      <c r="C59" s="228" t="s">
        <v>299</v>
      </c>
      <c r="D59" s="256">
        <v>5862</v>
      </c>
      <c r="E59" s="256">
        <v>5862</v>
      </c>
      <c r="F59" s="256">
        <v>24048</v>
      </c>
      <c r="G59" s="256">
        <v>24048</v>
      </c>
      <c r="H59" s="256">
        <v>24862</v>
      </c>
      <c r="I59" s="258">
        <f t="shared" si="0"/>
        <v>25971</v>
      </c>
      <c r="J59" s="260"/>
      <c r="K59" s="260"/>
      <c r="L59" s="260"/>
      <c r="M59" s="260"/>
      <c r="N59" s="260"/>
      <c r="O59" s="260"/>
      <c r="P59" s="260"/>
      <c r="Q59" s="260"/>
      <c r="R59" s="574"/>
      <c r="S59" s="29"/>
    </row>
    <row r="60" spans="1:31" s="51" customFormat="1" ht="15" thickBot="1">
      <c r="A60" s="951"/>
      <c r="B60" s="949"/>
      <c r="C60" s="229" t="s">
        <v>71</v>
      </c>
      <c r="D60" s="261">
        <v>13004</v>
      </c>
      <c r="E60" s="261">
        <v>13004</v>
      </c>
      <c r="F60" s="261">
        <v>53525</v>
      </c>
      <c r="G60" s="261">
        <v>53525</v>
      </c>
      <c r="H60" s="261">
        <v>57216</v>
      </c>
      <c r="I60" s="262">
        <f t="shared" ref="I60" si="1">I58+I59</f>
        <v>58587</v>
      </c>
      <c r="J60" s="263"/>
      <c r="K60" s="263"/>
      <c r="L60" s="263"/>
      <c r="M60" s="263"/>
      <c r="N60" s="263"/>
      <c r="O60" s="263"/>
      <c r="P60" s="263"/>
      <c r="Q60" s="263"/>
      <c r="R60" s="575"/>
      <c r="S60" s="29"/>
    </row>
    <row r="61" spans="1:31" ht="15" customHeight="1">
      <c r="S61" s="24"/>
    </row>
    <row r="62" spans="1:31">
      <c r="S62" s="24"/>
    </row>
    <row r="63" spans="1:31">
      <c r="S63" s="24"/>
    </row>
    <row r="64" spans="1:31">
      <c r="S64" s="24"/>
    </row>
    <row r="65" spans="19:19">
      <c r="S65" s="24"/>
    </row>
    <row r="66" spans="19:19">
      <c r="S66" s="24"/>
    </row>
    <row r="67" spans="19:19">
      <c r="S67" s="24"/>
    </row>
    <row r="68" spans="19:19">
      <c r="S68" s="24"/>
    </row>
    <row r="69" spans="19:19">
      <c r="S69" s="24"/>
    </row>
    <row r="70" spans="19:19">
      <c r="S70" s="24"/>
    </row>
    <row r="71" spans="19:19">
      <c r="S71" s="24"/>
    </row>
    <row r="72" spans="19:19">
      <c r="S72" s="24"/>
    </row>
    <row r="73" spans="19:19">
      <c r="S73" s="24"/>
    </row>
    <row r="74" spans="19:19">
      <c r="S74" s="24"/>
    </row>
    <row r="75" spans="19:19">
      <c r="S75" s="24"/>
    </row>
    <row r="76" spans="19:19">
      <c r="S76" s="35"/>
    </row>
    <row r="82" spans="1:19">
      <c r="S82" s="24"/>
    </row>
    <row r="83" spans="1:19">
      <c r="S83" s="24"/>
    </row>
    <row r="84" spans="1:19">
      <c r="S84" s="24"/>
    </row>
    <row r="85" spans="1:19">
      <c r="S85" s="24"/>
    </row>
    <row r="86" spans="1:19">
      <c r="S86" s="24"/>
    </row>
    <row r="87" spans="1:19">
      <c r="S87" s="24"/>
    </row>
    <row r="88" spans="1:19" s="51" customFormat="1">
      <c r="S88" s="29"/>
    </row>
    <row r="89" spans="1:19" s="51" customFormat="1">
      <c r="S89" s="29"/>
    </row>
    <row r="90" spans="1:19" s="51" customFormat="1">
      <c r="S90" s="29"/>
    </row>
    <row r="91" spans="1:19">
      <c r="A91" s="24"/>
      <c r="B91" s="24"/>
      <c r="C91" s="24"/>
      <c r="D91" s="24"/>
      <c r="E91" s="24"/>
      <c r="F91" s="24"/>
      <c r="G91" s="24"/>
      <c r="H91" s="24"/>
      <c r="I91" s="24"/>
      <c r="J91" s="24"/>
      <c r="K91" s="24"/>
      <c r="L91" s="24"/>
      <c r="M91" s="24"/>
      <c r="N91" s="24"/>
      <c r="O91" s="24"/>
      <c r="P91" s="24"/>
      <c r="Q91" s="24"/>
      <c r="R91" s="24"/>
      <c r="S91" s="24"/>
    </row>
    <row r="92" spans="1:19">
      <c r="B92" s="24" t="s">
        <v>76</v>
      </c>
      <c r="C92" s="24"/>
      <c r="D92" s="24"/>
      <c r="E92" s="24"/>
      <c r="F92" s="24"/>
      <c r="G92" s="24"/>
      <c r="H92" s="24"/>
      <c r="I92" s="24"/>
      <c r="J92" s="24"/>
      <c r="K92" s="24"/>
      <c r="L92" s="24"/>
      <c r="M92" s="24"/>
      <c r="N92" s="24"/>
      <c r="O92" s="24"/>
      <c r="P92" s="24"/>
      <c r="Q92" s="24"/>
      <c r="R92" s="24"/>
      <c r="S92" s="24"/>
    </row>
    <row r="93" spans="1:19">
      <c r="G93" s="24"/>
      <c r="H93" s="24"/>
      <c r="I93" s="24"/>
      <c r="J93" s="24"/>
      <c r="K93" s="24"/>
      <c r="L93" s="24"/>
      <c r="M93" s="24"/>
      <c r="N93" s="24"/>
      <c r="O93" s="24"/>
      <c r="P93" s="24"/>
      <c r="Q93" s="24"/>
      <c r="R93" s="24"/>
      <c r="S93" s="24"/>
    </row>
    <row r="94" spans="1:19">
      <c r="A94" s="24"/>
      <c r="D94" s="24"/>
      <c r="E94" s="24"/>
      <c r="F94" s="24"/>
      <c r="G94" s="24"/>
      <c r="H94" s="24"/>
      <c r="I94" s="24"/>
      <c r="J94" s="24"/>
      <c r="K94" s="24"/>
      <c r="L94" s="24"/>
      <c r="M94" s="24"/>
      <c r="N94" s="24"/>
      <c r="O94" s="24"/>
      <c r="P94" s="24"/>
      <c r="Q94" s="24"/>
      <c r="R94" s="24"/>
      <c r="S94" s="24"/>
    </row>
    <row r="95" spans="1:19" ht="15" customHeight="1">
      <c r="A95" s="24"/>
      <c r="B95" s="24"/>
      <c r="C95" s="24"/>
      <c r="D95" s="24"/>
      <c r="E95" s="24"/>
      <c r="F95" s="24"/>
      <c r="G95" s="24"/>
      <c r="H95" s="24"/>
      <c r="I95" s="24"/>
      <c r="J95" s="24"/>
      <c r="K95" s="24"/>
      <c r="L95" s="24"/>
      <c r="M95" s="24"/>
      <c r="N95" s="24"/>
      <c r="O95" s="24"/>
      <c r="P95" s="24"/>
      <c r="Q95" s="24"/>
      <c r="R95" s="24"/>
      <c r="S95" s="24"/>
    </row>
    <row r="96" spans="1:19">
      <c r="A96" s="24"/>
      <c r="B96" s="24"/>
      <c r="C96" s="24"/>
      <c r="D96" s="24"/>
      <c r="E96" s="24"/>
      <c r="F96" s="24"/>
      <c r="G96" s="24"/>
      <c r="H96" s="24"/>
      <c r="I96" s="24"/>
      <c r="J96" s="24"/>
      <c r="K96" s="24"/>
      <c r="L96" s="24"/>
      <c r="M96" s="24"/>
      <c r="N96" s="24"/>
      <c r="O96" s="24"/>
      <c r="P96" s="24"/>
      <c r="Q96" s="24"/>
      <c r="R96" s="24"/>
      <c r="S96" s="24"/>
    </row>
    <row r="97" spans="1:19">
      <c r="A97" s="24"/>
      <c r="B97" s="24"/>
      <c r="C97" s="24"/>
      <c r="D97" s="24"/>
      <c r="E97" s="24"/>
      <c r="F97" s="24"/>
      <c r="G97" s="24"/>
      <c r="H97" s="24"/>
      <c r="I97" s="24"/>
      <c r="J97" s="24"/>
      <c r="K97" s="24"/>
      <c r="L97" s="24"/>
      <c r="M97" s="24"/>
      <c r="N97" s="24"/>
      <c r="O97" s="24"/>
      <c r="P97" s="24"/>
      <c r="Q97" s="24"/>
      <c r="R97" s="24"/>
      <c r="S97" s="24"/>
    </row>
    <row r="98" spans="1:19" ht="15" customHeight="1">
      <c r="A98" s="24"/>
      <c r="B98" s="24"/>
      <c r="C98" s="24"/>
      <c r="D98" s="24"/>
      <c r="E98" s="24"/>
      <c r="F98" s="24"/>
      <c r="G98" s="24"/>
      <c r="H98" s="24"/>
      <c r="I98" s="24"/>
      <c r="J98" s="24"/>
      <c r="K98" s="24"/>
      <c r="L98" s="24"/>
      <c r="M98" s="24"/>
      <c r="N98" s="24"/>
      <c r="O98" s="24"/>
      <c r="P98" s="24"/>
      <c r="Q98" s="24"/>
      <c r="R98" s="24"/>
      <c r="S98" s="24"/>
    </row>
    <row r="99" spans="1:19">
      <c r="A99" s="24"/>
      <c r="B99" s="24"/>
      <c r="C99" s="24"/>
      <c r="D99" s="24"/>
      <c r="E99" s="24"/>
      <c r="F99" s="24"/>
      <c r="G99" s="24"/>
      <c r="H99" s="24"/>
      <c r="I99" s="24"/>
      <c r="J99" s="24"/>
      <c r="K99" s="24"/>
      <c r="L99" s="24"/>
      <c r="M99" s="24"/>
      <c r="N99" s="24"/>
      <c r="O99" s="24"/>
      <c r="P99" s="24"/>
      <c r="Q99" s="24"/>
      <c r="R99" s="24"/>
      <c r="S99" s="24"/>
    </row>
    <row r="100" spans="1:19">
      <c r="A100" s="24"/>
      <c r="B100" s="24"/>
      <c r="C100" s="24"/>
      <c r="D100" s="24"/>
      <c r="E100" s="24"/>
      <c r="F100" s="24"/>
      <c r="G100" s="24"/>
      <c r="H100" s="24"/>
      <c r="I100" s="24"/>
      <c r="J100" s="24"/>
      <c r="K100" s="24"/>
      <c r="L100" s="24"/>
      <c r="M100" s="24"/>
      <c r="N100" s="24"/>
      <c r="O100" s="24"/>
      <c r="P100" s="24"/>
      <c r="Q100" s="24"/>
      <c r="R100" s="24"/>
      <c r="S100" s="24"/>
    </row>
    <row r="101" spans="1:19" ht="15" customHeight="1">
      <c r="A101" s="24"/>
      <c r="B101" s="24"/>
      <c r="C101" s="24"/>
      <c r="D101" s="28"/>
      <c r="E101" s="28"/>
      <c r="F101" s="28"/>
      <c r="G101" s="28"/>
      <c r="H101" s="28"/>
      <c r="I101" s="28"/>
      <c r="J101" s="28"/>
      <c r="K101" s="28"/>
      <c r="L101" s="28"/>
      <c r="M101" s="28"/>
      <c r="N101" s="28"/>
      <c r="O101" s="28"/>
      <c r="P101" s="28"/>
      <c r="Q101" s="28"/>
      <c r="R101" s="28"/>
      <c r="S101" s="28"/>
    </row>
    <row r="102" spans="1:19">
      <c r="A102" s="24"/>
      <c r="B102" s="24"/>
      <c r="C102" s="24"/>
      <c r="D102" s="28"/>
      <c r="E102" s="28"/>
      <c r="F102" s="28"/>
      <c r="G102" s="28"/>
      <c r="H102" s="28"/>
      <c r="I102" s="28"/>
      <c r="J102" s="28"/>
      <c r="K102" s="28"/>
      <c r="L102" s="28"/>
      <c r="M102" s="28"/>
      <c r="N102" s="28"/>
      <c r="O102" s="28"/>
      <c r="P102" s="28"/>
      <c r="Q102" s="28"/>
      <c r="R102" s="28"/>
      <c r="S102" s="28"/>
    </row>
    <row r="103" spans="1:19">
      <c r="A103" s="24"/>
      <c r="B103" s="24"/>
      <c r="C103" s="24"/>
      <c r="D103" s="24"/>
      <c r="E103" s="24"/>
      <c r="F103" s="24"/>
      <c r="G103" s="24"/>
      <c r="H103" s="24"/>
      <c r="I103" s="24"/>
      <c r="J103" s="24"/>
      <c r="K103" s="24"/>
      <c r="L103" s="24"/>
      <c r="M103" s="24"/>
      <c r="N103" s="24"/>
      <c r="O103" s="24"/>
      <c r="P103" s="24"/>
      <c r="Q103" s="24"/>
      <c r="R103" s="24"/>
      <c r="S103" s="24"/>
    </row>
    <row r="104" spans="1:19">
      <c r="A104" s="24"/>
      <c r="B104" s="24"/>
      <c r="C104" s="24"/>
      <c r="D104" s="24"/>
      <c r="E104" s="24"/>
      <c r="F104" s="24"/>
      <c r="G104" s="24"/>
      <c r="H104" s="24"/>
      <c r="I104" s="24"/>
      <c r="J104" s="24"/>
      <c r="K104" s="24"/>
      <c r="L104" s="24"/>
      <c r="M104" s="24"/>
      <c r="N104" s="24"/>
      <c r="O104" s="24"/>
      <c r="P104" s="24"/>
      <c r="Q104" s="24"/>
      <c r="R104" s="24"/>
      <c r="S104" s="24"/>
    </row>
    <row r="105" spans="1:19">
      <c r="A105" s="24"/>
      <c r="B105" s="24"/>
      <c r="C105" s="24"/>
      <c r="D105" s="24"/>
      <c r="E105" s="24"/>
      <c r="F105" s="24"/>
      <c r="G105" s="24"/>
      <c r="H105" s="24"/>
      <c r="I105" s="24"/>
      <c r="J105" s="24"/>
      <c r="K105" s="24"/>
      <c r="L105" s="24"/>
      <c r="M105" s="24"/>
      <c r="N105" s="24"/>
      <c r="O105" s="24"/>
      <c r="P105" s="24"/>
      <c r="Q105" s="24"/>
      <c r="R105" s="24"/>
      <c r="S105" s="24"/>
    </row>
    <row r="106" spans="1:19">
      <c r="A106" s="24"/>
      <c r="B106" s="24"/>
      <c r="C106" s="24"/>
      <c r="D106" s="24"/>
      <c r="E106" s="24"/>
      <c r="F106" s="24"/>
      <c r="G106" s="24"/>
      <c r="H106" s="24"/>
      <c r="I106" s="24"/>
      <c r="J106" s="24"/>
      <c r="K106" s="24"/>
      <c r="L106" s="24"/>
      <c r="M106" s="24"/>
      <c r="N106" s="24"/>
      <c r="O106" s="24"/>
      <c r="P106" s="24"/>
      <c r="Q106" s="24"/>
      <c r="R106" s="24"/>
      <c r="S106" s="24"/>
    </row>
    <row r="107" spans="1:19">
      <c r="A107" s="24"/>
      <c r="B107" s="24"/>
      <c r="C107" s="24"/>
      <c r="D107" s="24"/>
      <c r="E107" s="24"/>
      <c r="F107" s="24"/>
      <c r="G107" s="24"/>
      <c r="H107" s="24"/>
      <c r="I107" s="24"/>
      <c r="J107" s="24"/>
      <c r="K107" s="24"/>
      <c r="L107" s="24"/>
      <c r="M107" s="24"/>
      <c r="N107" s="24"/>
      <c r="O107" s="24"/>
      <c r="P107" s="24"/>
      <c r="Q107" s="24"/>
      <c r="R107" s="24"/>
      <c r="S107" s="24"/>
    </row>
    <row r="108" spans="1:19">
      <c r="A108" s="24"/>
      <c r="B108" s="24"/>
      <c r="C108" s="24"/>
      <c r="D108" s="24"/>
      <c r="E108" s="24"/>
      <c r="F108" s="24"/>
      <c r="G108" s="24"/>
      <c r="H108" s="24"/>
      <c r="I108" s="24"/>
      <c r="J108" s="24"/>
      <c r="K108" s="24"/>
      <c r="L108" s="24"/>
      <c r="M108" s="24"/>
      <c r="N108" s="24"/>
      <c r="O108" s="24"/>
      <c r="P108" s="24"/>
      <c r="Q108" s="24"/>
      <c r="R108" s="24"/>
      <c r="S108" s="24"/>
    </row>
    <row r="109" spans="1:19">
      <c r="A109" s="24"/>
      <c r="B109" s="24"/>
      <c r="C109" s="24"/>
      <c r="D109" s="24"/>
      <c r="E109" s="24"/>
      <c r="F109" s="24"/>
      <c r="G109" s="24"/>
      <c r="H109" s="24"/>
      <c r="I109" s="24"/>
      <c r="J109" s="24"/>
      <c r="K109" s="24"/>
      <c r="L109" s="24"/>
      <c r="M109" s="24"/>
      <c r="N109" s="24"/>
      <c r="O109" s="24"/>
      <c r="P109" s="24"/>
      <c r="Q109" s="24"/>
      <c r="R109" s="24"/>
      <c r="S109" s="24"/>
    </row>
    <row r="110" spans="1:19">
      <c r="A110" s="24"/>
      <c r="B110" s="24"/>
      <c r="C110" s="24"/>
      <c r="D110" s="24"/>
      <c r="E110" s="24"/>
      <c r="F110" s="24"/>
      <c r="G110" s="24"/>
      <c r="H110" s="24"/>
      <c r="I110" s="24"/>
      <c r="J110" s="24"/>
      <c r="K110" s="24"/>
      <c r="L110" s="24"/>
      <c r="M110" s="24"/>
      <c r="N110" s="24"/>
      <c r="O110" s="24"/>
      <c r="P110" s="24"/>
      <c r="Q110" s="24"/>
      <c r="R110" s="24"/>
      <c r="S110" s="24"/>
    </row>
    <row r="111" spans="1:19">
      <c r="A111" s="24"/>
      <c r="B111" s="24"/>
      <c r="C111" s="24"/>
      <c r="D111" s="24"/>
      <c r="E111" s="24"/>
      <c r="F111" s="24"/>
      <c r="G111" s="24"/>
      <c r="H111" s="24"/>
      <c r="I111" s="24"/>
      <c r="J111" s="24"/>
      <c r="K111" s="24"/>
      <c r="L111" s="24"/>
      <c r="M111" s="24"/>
      <c r="N111" s="24"/>
      <c r="O111" s="24"/>
      <c r="P111" s="24"/>
      <c r="Q111" s="24"/>
      <c r="R111" s="24"/>
      <c r="S111" s="24"/>
    </row>
    <row r="112" spans="1:19">
      <c r="A112" s="24"/>
      <c r="B112" s="24"/>
      <c r="C112" s="24"/>
      <c r="D112" s="24"/>
      <c r="E112" s="24"/>
      <c r="F112" s="24"/>
      <c r="G112" s="24"/>
      <c r="H112" s="24"/>
      <c r="I112" s="24"/>
      <c r="J112" s="24"/>
      <c r="K112" s="24"/>
      <c r="L112" s="24"/>
      <c r="M112" s="24"/>
      <c r="N112" s="24"/>
      <c r="O112" s="24"/>
      <c r="P112" s="24"/>
      <c r="Q112" s="24"/>
      <c r="R112" s="24"/>
      <c r="S112" s="24"/>
    </row>
    <row r="113" spans="1:19">
      <c r="A113" s="24"/>
      <c r="B113" s="24"/>
      <c r="C113" s="24"/>
      <c r="D113" s="24"/>
      <c r="E113" s="24"/>
      <c r="F113" s="24"/>
      <c r="G113" s="24"/>
      <c r="H113" s="24"/>
      <c r="I113" s="24"/>
      <c r="J113" s="24"/>
      <c r="K113" s="24"/>
      <c r="L113" s="24"/>
      <c r="M113" s="24"/>
      <c r="N113" s="24"/>
      <c r="O113" s="24"/>
      <c r="P113" s="24"/>
      <c r="Q113" s="24"/>
      <c r="R113" s="24"/>
      <c r="S113" s="24"/>
    </row>
    <row r="114" spans="1:19">
      <c r="A114" s="24"/>
      <c r="B114" s="24"/>
      <c r="C114" s="24"/>
      <c r="D114" s="24"/>
      <c r="E114" s="24"/>
      <c r="F114" s="24"/>
      <c r="G114" s="24"/>
      <c r="H114" s="24"/>
      <c r="I114" s="24"/>
      <c r="J114" s="24"/>
      <c r="K114" s="24"/>
      <c r="L114" s="24"/>
      <c r="M114" s="24"/>
      <c r="N114" s="24"/>
      <c r="O114" s="24"/>
      <c r="P114" s="24"/>
      <c r="Q114" s="24"/>
      <c r="R114" s="24"/>
      <c r="S114" s="24"/>
    </row>
    <row r="115" spans="1:19">
      <c r="A115" s="24"/>
      <c r="B115" s="24"/>
      <c r="C115" s="24"/>
      <c r="D115" s="24"/>
      <c r="E115" s="24"/>
      <c r="F115" s="24"/>
      <c r="G115" s="24"/>
      <c r="H115" s="24"/>
      <c r="I115" s="24"/>
      <c r="J115" s="24"/>
      <c r="K115" s="24"/>
      <c r="L115" s="24"/>
      <c r="M115" s="24"/>
      <c r="N115" s="24"/>
      <c r="O115" s="24"/>
      <c r="P115" s="24"/>
      <c r="Q115" s="24"/>
      <c r="R115" s="24"/>
      <c r="S115" s="24"/>
    </row>
    <row r="116" spans="1:19">
      <c r="A116" s="24"/>
      <c r="B116" s="24"/>
      <c r="C116" s="24"/>
      <c r="D116" s="24"/>
      <c r="E116" s="24"/>
      <c r="F116" s="24"/>
      <c r="G116" s="24"/>
      <c r="H116" s="24"/>
      <c r="I116" s="24"/>
      <c r="J116" s="24"/>
      <c r="K116" s="24"/>
      <c r="L116" s="24"/>
      <c r="M116" s="24"/>
      <c r="N116" s="24"/>
      <c r="O116" s="24"/>
      <c r="P116" s="24"/>
      <c r="Q116" s="24"/>
      <c r="R116" s="24"/>
      <c r="S116" s="24"/>
    </row>
    <row r="117" spans="1:19">
      <c r="A117" s="24"/>
      <c r="B117" s="24"/>
      <c r="C117" s="24"/>
      <c r="D117" s="24"/>
      <c r="E117" s="24"/>
      <c r="F117" s="24"/>
      <c r="G117" s="24"/>
      <c r="H117" s="24"/>
      <c r="I117" s="24"/>
      <c r="J117" s="24"/>
      <c r="K117" s="24"/>
      <c r="L117" s="24"/>
      <c r="M117" s="24"/>
      <c r="N117" s="24"/>
      <c r="O117" s="24"/>
      <c r="P117" s="24"/>
      <c r="Q117" s="24"/>
      <c r="R117" s="24"/>
      <c r="S117" s="24"/>
    </row>
    <row r="118" spans="1:19">
      <c r="A118" s="24"/>
      <c r="B118" s="24"/>
      <c r="C118" s="24"/>
      <c r="D118" s="24"/>
      <c r="E118" s="24"/>
      <c r="F118" s="24"/>
      <c r="G118" s="24"/>
      <c r="H118" s="24"/>
      <c r="I118" s="24"/>
      <c r="J118" s="24"/>
      <c r="K118" s="24"/>
      <c r="L118" s="24"/>
      <c r="M118" s="24"/>
      <c r="N118" s="24"/>
      <c r="O118" s="24"/>
      <c r="P118" s="24"/>
      <c r="Q118" s="24"/>
      <c r="R118" s="24"/>
      <c r="S118" s="24"/>
    </row>
    <row r="119" spans="1:19">
      <c r="A119" s="24"/>
      <c r="B119" s="24"/>
      <c r="C119" s="24"/>
      <c r="D119" s="24"/>
      <c r="E119" s="24"/>
      <c r="F119" s="24"/>
      <c r="G119" s="24"/>
      <c r="H119" s="24"/>
      <c r="I119" s="24"/>
      <c r="J119" s="24"/>
      <c r="K119" s="24"/>
      <c r="L119" s="24"/>
      <c r="M119" s="24"/>
      <c r="N119" s="24"/>
      <c r="O119" s="24"/>
      <c r="P119" s="24"/>
      <c r="Q119" s="24"/>
      <c r="R119" s="24"/>
      <c r="S119" s="24"/>
    </row>
    <row r="120" spans="1:19">
      <c r="A120" s="24"/>
      <c r="B120" s="24"/>
      <c r="C120" s="24"/>
      <c r="D120" s="24"/>
      <c r="E120" s="24"/>
      <c r="F120" s="24"/>
      <c r="G120" s="24"/>
      <c r="H120" s="24"/>
      <c r="I120" s="24"/>
      <c r="J120" s="24"/>
      <c r="K120" s="24"/>
      <c r="L120" s="24"/>
      <c r="M120" s="24"/>
      <c r="N120" s="24"/>
      <c r="O120" s="24"/>
      <c r="P120" s="24"/>
      <c r="Q120" s="24"/>
      <c r="R120" s="24"/>
      <c r="S120" s="24"/>
    </row>
    <row r="121" spans="1:19">
      <c r="A121" s="24"/>
      <c r="B121" s="24"/>
      <c r="C121" s="24"/>
      <c r="D121" s="24"/>
      <c r="E121" s="24"/>
      <c r="F121" s="24"/>
      <c r="G121" s="24"/>
      <c r="H121" s="24"/>
      <c r="I121" s="24"/>
      <c r="J121" s="24"/>
      <c r="K121" s="24"/>
      <c r="L121" s="24"/>
      <c r="M121" s="24"/>
      <c r="N121" s="24"/>
      <c r="O121" s="24"/>
      <c r="P121" s="24"/>
      <c r="Q121" s="24"/>
      <c r="R121" s="24"/>
      <c r="S121" s="24"/>
    </row>
    <row r="122" spans="1:19">
      <c r="A122" s="24"/>
      <c r="B122" s="24"/>
      <c r="C122" s="24"/>
      <c r="D122" s="24"/>
      <c r="E122" s="24"/>
      <c r="F122" s="24"/>
      <c r="G122" s="24"/>
      <c r="H122" s="24"/>
      <c r="I122" s="24"/>
      <c r="J122" s="24"/>
      <c r="K122" s="24"/>
      <c r="L122" s="24"/>
      <c r="M122" s="24"/>
      <c r="N122" s="24"/>
      <c r="O122" s="24"/>
      <c r="P122" s="24"/>
      <c r="Q122" s="24"/>
      <c r="R122" s="24"/>
      <c r="S122" s="24"/>
    </row>
    <row r="123" spans="1:19">
      <c r="A123" s="24"/>
      <c r="B123" s="24"/>
      <c r="C123" s="24"/>
      <c r="D123" s="24"/>
      <c r="E123" s="24"/>
      <c r="F123" s="24"/>
      <c r="G123" s="24"/>
      <c r="H123" s="24"/>
      <c r="I123" s="24"/>
      <c r="J123" s="24"/>
      <c r="K123" s="24"/>
      <c r="L123" s="24"/>
      <c r="M123" s="24"/>
      <c r="N123" s="24"/>
      <c r="O123" s="24"/>
      <c r="P123" s="24"/>
      <c r="Q123" s="24"/>
      <c r="R123" s="24"/>
      <c r="S123" s="24"/>
    </row>
    <row r="124" spans="1:19">
      <c r="A124" s="24"/>
      <c r="B124" s="24"/>
      <c r="C124" s="24"/>
      <c r="D124" s="24"/>
      <c r="E124" s="24"/>
      <c r="F124" s="24"/>
      <c r="G124" s="24"/>
      <c r="H124" s="24"/>
      <c r="I124" s="24"/>
      <c r="J124" s="24"/>
      <c r="K124" s="24"/>
      <c r="L124" s="24"/>
      <c r="M124" s="24"/>
      <c r="N124" s="24"/>
      <c r="O124" s="24"/>
      <c r="P124" s="24"/>
      <c r="Q124" s="24"/>
      <c r="R124" s="24"/>
      <c r="S124" s="24"/>
    </row>
    <row r="125" spans="1:19">
      <c r="A125" s="24"/>
      <c r="B125" s="24"/>
      <c r="C125" s="24"/>
      <c r="D125" s="24"/>
      <c r="E125" s="24"/>
      <c r="F125" s="24"/>
      <c r="G125" s="24"/>
      <c r="H125" s="24"/>
      <c r="I125" s="24"/>
      <c r="J125" s="24"/>
      <c r="K125" s="24"/>
      <c r="L125" s="24"/>
      <c r="M125" s="24"/>
      <c r="N125" s="24"/>
      <c r="O125" s="24"/>
      <c r="P125" s="24"/>
      <c r="Q125" s="24"/>
      <c r="R125" s="24"/>
      <c r="S125" s="24"/>
    </row>
    <row r="126" spans="1:19">
      <c r="A126" s="24"/>
      <c r="B126" s="24"/>
      <c r="C126" s="24"/>
      <c r="D126" s="24"/>
      <c r="E126" s="24"/>
      <c r="F126" s="24"/>
      <c r="G126" s="24"/>
      <c r="H126" s="24"/>
      <c r="I126" s="24"/>
      <c r="J126" s="24"/>
      <c r="K126" s="24"/>
      <c r="L126" s="24"/>
      <c r="M126" s="24"/>
      <c r="N126" s="24"/>
      <c r="O126" s="24"/>
      <c r="P126" s="24"/>
      <c r="Q126" s="24"/>
      <c r="R126" s="24"/>
      <c r="S126" s="24"/>
    </row>
    <row r="127" spans="1:19">
      <c r="A127" s="24"/>
      <c r="B127" s="24"/>
      <c r="C127" s="24"/>
      <c r="D127" s="24"/>
      <c r="E127" s="24"/>
      <c r="F127" s="24"/>
      <c r="G127" s="24"/>
      <c r="H127" s="24"/>
      <c r="I127" s="24"/>
      <c r="J127" s="24"/>
      <c r="K127" s="24"/>
      <c r="L127" s="24"/>
      <c r="M127" s="24"/>
      <c r="N127" s="24"/>
      <c r="O127" s="24"/>
      <c r="P127" s="24"/>
      <c r="Q127" s="24"/>
      <c r="R127" s="24"/>
      <c r="S127" s="24"/>
    </row>
    <row r="128" spans="1:19">
      <c r="A128" s="24"/>
      <c r="B128" s="24"/>
      <c r="C128" s="24"/>
      <c r="D128" s="24"/>
      <c r="E128" s="24"/>
      <c r="F128" s="24"/>
      <c r="G128" s="24"/>
      <c r="H128" s="24"/>
      <c r="I128" s="24"/>
      <c r="J128" s="24"/>
      <c r="K128" s="24"/>
      <c r="L128" s="24"/>
      <c r="M128" s="24"/>
      <c r="N128" s="24"/>
      <c r="O128" s="24"/>
      <c r="P128" s="24"/>
      <c r="Q128" s="24"/>
      <c r="R128" s="24"/>
      <c r="S128" s="24"/>
    </row>
    <row r="129" spans="1:19">
      <c r="A129" s="24"/>
      <c r="B129" s="24"/>
      <c r="C129" s="24"/>
      <c r="D129" s="24"/>
      <c r="E129" s="24"/>
      <c r="F129" s="24"/>
      <c r="G129" s="24"/>
      <c r="H129" s="24"/>
      <c r="I129" s="24"/>
      <c r="J129" s="24"/>
      <c r="K129" s="24"/>
      <c r="L129" s="24"/>
      <c r="M129" s="24"/>
      <c r="N129" s="24"/>
      <c r="O129" s="24"/>
      <c r="P129" s="24"/>
      <c r="Q129" s="24"/>
      <c r="R129" s="24"/>
      <c r="S129" s="24"/>
    </row>
    <row r="130" spans="1:19">
      <c r="A130" s="24"/>
      <c r="B130" s="24"/>
      <c r="C130" s="24"/>
      <c r="D130" s="24"/>
      <c r="E130" s="24"/>
      <c r="F130" s="24"/>
      <c r="G130" s="24"/>
      <c r="H130" s="24"/>
      <c r="I130" s="24"/>
      <c r="J130" s="24"/>
      <c r="K130" s="24"/>
      <c r="L130" s="24"/>
      <c r="M130" s="24"/>
      <c r="N130" s="24"/>
      <c r="O130" s="24"/>
      <c r="P130" s="24"/>
      <c r="Q130" s="24"/>
      <c r="R130" s="24"/>
      <c r="S130" s="24"/>
    </row>
    <row r="131" spans="1:19">
      <c r="A131" s="24"/>
      <c r="B131" s="24"/>
      <c r="C131" s="24"/>
      <c r="D131" s="24"/>
      <c r="E131" s="24"/>
      <c r="F131" s="24"/>
      <c r="G131" s="24"/>
      <c r="H131" s="24"/>
      <c r="I131" s="24"/>
      <c r="J131" s="24"/>
      <c r="K131" s="24"/>
      <c r="L131" s="24"/>
      <c r="M131" s="24"/>
      <c r="N131" s="24"/>
      <c r="O131" s="24"/>
      <c r="P131" s="24"/>
      <c r="Q131" s="24"/>
      <c r="R131" s="24"/>
      <c r="S131" s="24"/>
    </row>
    <row r="132" spans="1:19">
      <c r="A132" s="24"/>
      <c r="B132" s="24"/>
      <c r="C132" s="24"/>
      <c r="D132" s="24"/>
      <c r="E132" s="24"/>
      <c r="F132" s="24"/>
      <c r="G132" s="24"/>
      <c r="H132" s="24"/>
      <c r="I132" s="24"/>
      <c r="J132" s="24"/>
      <c r="K132" s="24"/>
      <c r="L132" s="24"/>
      <c r="M132" s="24"/>
      <c r="N132" s="24"/>
      <c r="O132" s="24"/>
      <c r="P132" s="24"/>
      <c r="Q132" s="24"/>
      <c r="R132" s="24"/>
      <c r="S132" s="24"/>
    </row>
    <row r="133" spans="1:19">
      <c r="A133" s="24"/>
      <c r="B133" s="24"/>
      <c r="C133" s="24"/>
      <c r="D133" s="24"/>
      <c r="E133" s="24"/>
      <c r="F133" s="24"/>
      <c r="G133" s="24"/>
      <c r="H133" s="24"/>
      <c r="I133" s="24"/>
      <c r="J133" s="24"/>
      <c r="K133" s="24"/>
      <c r="L133" s="24"/>
      <c r="M133" s="24"/>
      <c r="N133" s="24"/>
      <c r="O133" s="24"/>
      <c r="P133" s="24"/>
      <c r="Q133" s="24"/>
      <c r="R133" s="24"/>
      <c r="S133" s="24"/>
    </row>
    <row r="134" spans="1:19">
      <c r="A134" s="24"/>
      <c r="B134" s="24"/>
      <c r="C134" s="24"/>
      <c r="D134" s="24"/>
      <c r="E134" s="24"/>
      <c r="F134" s="24"/>
      <c r="G134" s="24"/>
      <c r="H134" s="24"/>
      <c r="I134" s="24"/>
      <c r="J134" s="24"/>
      <c r="K134" s="24"/>
      <c r="L134" s="24"/>
      <c r="M134" s="24"/>
      <c r="N134" s="24"/>
      <c r="O134" s="24"/>
      <c r="P134" s="24"/>
      <c r="Q134" s="24"/>
      <c r="R134" s="24"/>
      <c r="S134" s="24"/>
    </row>
    <row r="135" spans="1:19">
      <c r="A135" s="24"/>
      <c r="B135" s="24"/>
      <c r="C135" s="24"/>
      <c r="D135" s="24"/>
      <c r="E135" s="24"/>
      <c r="F135" s="24"/>
      <c r="G135" s="24"/>
      <c r="H135" s="24"/>
      <c r="I135" s="24"/>
      <c r="J135" s="24"/>
      <c r="K135" s="24"/>
      <c r="L135" s="24"/>
      <c r="M135" s="24"/>
      <c r="N135" s="24"/>
      <c r="O135" s="24"/>
      <c r="P135" s="24"/>
      <c r="Q135" s="24"/>
      <c r="R135" s="24"/>
      <c r="S135" s="24"/>
    </row>
    <row r="136" spans="1:19">
      <c r="A136" s="24"/>
      <c r="B136" s="24"/>
      <c r="C136" s="24"/>
      <c r="D136" s="24"/>
      <c r="E136" s="24"/>
      <c r="F136" s="24"/>
      <c r="G136" s="24"/>
      <c r="H136" s="24"/>
      <c r="I136" s="24"/>
      <c r="J136" s="24"/>
      <c r="K136" s="24"/>
      <c r="L136" s="24"/>
      <c r="M136" s="24"/>
      <c r="N136" s="24"/>
      <c r="O136" s="24"/>
      <c r="P136" s="24"/>
      <c r="Q136" s="24"/>
      <c r="R136" s="24"/>
      <c r="S136" s="24"/>
    </row>
    <row r="137" spans="1:19">
      <c r="A137" s="24"/>
      <c r="B137" s="24"/>
      <c r="C137" s="24"/>
      <c r="D137" s="24"/>
      <c r="E137" s="24"/>
      <c r="F137" s="24"/>
      <c r="G137" s="24"/>
      <c r="H137" s="24"/>
      <c r="I137" s="24"/>
      <c r="J137" s="24"/>
      <c r="K137" s="24"/>
      <c r="L137" s="24"/>
      <c r="M137" s="24"/>
      <c r="N137" s="24"/>
      <c r="O137" s="24"/>
      <c r="P137" s="24"/>
      <c r="Q137" s="24"/>
      <c r="R137" s="24"/>
      <c r="S137" s="24"/>
    </row>
    <row r="138" spans="1:19">
      <c r="A138" s="24"/>
      <c r="B138" s="24"/>
      <c r="C138" s="24"/>
      <c r="D138" s="24"/>
      <c r="E138" s="24"/>
      <c r="F138" s="24"/>
      <c r="G138" s="24"/>
      <c r="H138" s="24"/>
      <c r="I138" s="24"/>
      <c r="J138" s="24"/>
      <c r="K138" s="24"/>
      <c r="L138" s="24"/>
      <c r="M138" s="24"/>
      <c r="N138" s="24"/>
      <c r="O138" s="24"/>
      <c r="P138" s="24"/>
      <c r="Q138" s="24"/>
      <c r="R138" s="24"/>
      <c r="S138" s="24"/>
    </row>
    <row r="139" spans="1:19">
      <c r="A139" s="24"/>
      <c r="B139" s="24"/>
      <c r="C139" s="24"/>
      <c r="D139" s="24"/>
      <c r="E139" s="24"/>
      <c r="F139" s="24"/>
      <c r="G139" s="24"/>
      <c r="H139" s="24"/>
      <c r="I139" s="24"/>
      <c r="J139" s="24"/>
      <c r="K139" s="24"/>
      <c r="L139" s="24"/>
      <c r="M139" s="24"/>
      <c r="N139" s="24"/>
      <c r="O139" s="24"/>
      <c r="P139" s="24"/>
      <c r="Q139" s="24"/>
      <c r="R139" s="24"/>
      <c r="S139" s="24"/>
    </row>
    <row r="140" spans="1:19">
      <c r="A140" s="24"/>
      <c r="B140" s="24"/>
      <c r="C140" s="24"/>
      <c r="D140" s="24"/>
      <c r="E140" s="24"/>
      <c r="F140" s="24"/>
      <c r="G140" s="24"/>
      <c r="H140" s="24"/>
      <c r="I140" s="24"/>
      <c r="J140" s="24"/>
      <c r="K140" s="24"/>
      <c r="L140" s="24"/>
      <c r="M140" s="24"/>
      <c r="N140" s="24"/>
      <c r="O140" s="24"/>
      <c r="P140" s="24"/>
      <c r="Q140" s="24"/>
      <c r="R140" s="24"/>
      <c r="S140" s="24"/>
    </row>
    <row r="141" spans="1:19">
      <c r="A141" s="24"/>
      <c r="B141" s="24"/>
      <c r="C141" s="24"/>
      <c r="D141" s="24"/>
      <c r="E141" s="24"/>
      <c r="F141" s="24"/>
      <c r="G141" s="24"/>
      <c r="H141" s="24"/>
      <c r="I141" s="24"/>
      <c r="J141" s="24"/>
      <c r="K141" s="24"/>
      <c r="L141" s="24"/>
      <c r="M141" s="24"/>
      <c r="N141" s="24"/>
      <c r="O141" s="24"/>
      <c r="P141" s="24"/>
      <c r="Q141" s="24"/>
      <c r="R141" s="24"/>
      <c r="S141" s="24"/>
    </row>
    <row r="142" spans="1:19">
      <c r="A142" s="24"/>
      <c r="B142" s="24"/>
      <c r="C142" s="24"/>
      <c r="D142" s="24"/>
      <c r="E142" s="24"/>
      <c r="F142" s="24"/>
      <c r="G142" s="24"/>
      <c r="H142" s="24"/>
      <c r="I142" s="24"/>
      <c r="J142" s="24"/>
      <c r="K142" s="24"/>
      <c r="L142" s="24"/>
      <c r="M142" s="24"/>
      <c r="N142" s="24"/>
      <c r="O142" s="24"/>
      <c r="P142" s="24"/>
      <c r="Q142" s="24"/>
      <c r="R142" s="24"/>
      <c r="S142" s="24"/>
    </row>
    <row r="143" spans="1:19">
      <c r="A143" s="24"/>
      <c r="B143" s="24"/>
      <c r="C143" s="24"/>
      <c r="D143" s="24"/>
      <c r="E143" s="24"/>
      <c r="F143" s="24"/>
      <c r="G143" s="24"/>
      <c r="H143" s="24"/>
      <c r="I143" s="24"/>
      <c r="J143" s="24"/>
      <c r="K143" s="24"/>
      <c r="L143" s="24"/>
      <c r="M143" s="24"/>
      <c r="N143" s="24"/>
      <c r="O143" s="24"/>
      <c r="P143" s="24"/>
      <c r="Q143" s="24"/>
      <c r="R143" s="24"/>
      <c r="S143" s="24"/>
    </row>
    <row r="144" spans="1:19">
      <c r="A144" s="24"/>
      <c r="B144" s="24"/>
      <c r="C144" s="24"/>
      <c r="D144" s="24"/>
      <c r="E144" s="24"/>
      <c r="F144" s="24"/>
      <c r="G144" s="24"/>
      <c r="H144" s="24"/>
      <c r="I144" s="24"/>
      <c r="J144" s="24"/>
      <c r="K144" s="24"/>
      <c r="L144" s="24"/>
      <c r="M144" s="24"/>
      <c r="N144" s="24"/>
      <c r="O144" s="24"/>
      <c r="P144" s="24"/>
      <c r="Q144" s="24"/>
      <c r="R144" s="24"/>
      <c r="S144" s="24"/>
    </row>
    <row r="145" spans="1:19">
      <c r="A145" s="24"/>
      <c r="B145" s="24"/>
      <c r="C145" s="24"/>
      <c r="D145" s="24"/>
      <c r="E145" s="24"/>
      <c r="F145" s="24"/>
      <c r="G145" s="24"/>
      <c r="H145" s="24"/>
      <c r="I145" s="24"/>
      <c r="J145" s="24"/>
      <c r="K145" s="24"/>
      <c r="L145" s="24"/>
      <c r="M145" s="24"/>
      <c r="N145" s="24"/>
      <c r="O145" s="24"/>
      <c r="P145" s="24"/>
      <c r="Q145" s="24"/>
      <c r="R145" s="24"/>
      <c r="S145" s="24"/>
    </row>
    <row r="146" spans="1:19">
      <c r="A146" s="24"/>
      <c r="B146" s="24"/>
      <c r="C146" s="24"/>
      <c r="D146" s="24"/>
      <c r="E146" s="24"/>
      <c r="F146" s="24"/>
      <c r="G146" s="24"/>
      <c r="H146" s="24"/>
      <c r="I146" s="24"/>
      <c r="J146" s="24"/>
      <c r="K146" s="24"/>
      <c r="L146" s="24"/>
      <c r="M146" s="24"/>
      <c r="N146" s="24"/>
      <c r="O146" s="24"/>
      <c r="P146" s="24"/>
      <c r="Q146" s="24"/>
      <c r="R146" s="24"/>
      <c r="S146" s="24"/>
    </row>
    <row r="147" spans="1:19">
      <c r="A147" s="24"/>
      <c r="B147" s="24"/>
      <c r="C147" s="24"/>
      <c r="D147" s="24"/>
      <c r="E147" s="24"/>
      <c r="F147" s="24"/>
      <c r="G147" s="24"/>
      <c r="H147" s="24"/>
      <c r="I147" s="24"/>
      <c r="J147" s="24"/>
      <c r="K147" s="24"/>
      <c r="L147" s="24"/>
      <c r="M147" s="24"/>
      <c r="N147" s="24"/>
      <c r="O147" s="24"/>
      <c r="P147" s="24"/>
      <c r="Q147" s="24"/>
      <c r="R147" s="24"/>
      <c r="S147" s="24"/>
    </row>
    <row r="148" spans="1:19">
      <c r="A148" s="24"/>
      <c r="B148" s="24"/>
      <c r="C148" s="24"/>
      <c r="D148" s="24"/>
      <c r="E148" s="24"/>
      <c r="F148" s="24"/>
      <c r="G148" s="24"/>
      <c r="H148" s="24"/>
      <c r="I148" s="24"/>
      <c r="J148" s="24"/>
      <c r="K148" s="24"/>
      <c r="L148" s="24"/>
      <c r="M148" s="24"/>
      <c r="N148" s="24"/>
      <c r="O148" s="24"/>
      <c r="P148" s="24"/>
      <c r="Q148" s="24"/>
      <c r="R148" s="24"/>
      <c r="S148" s="24"/>
    </row>
    <row r="149" spans="1:19">
      <c r="A149" s="24"/>
      <c r="B149" s="24"/>
      <c r="C149" s="24"/>
      <c r="D149" s="24"/>
      <c r="E149" s="24"/>
      <c r="F149" s="24"/>
      <c r="G149" s="24"/>
      <c r="H149" s="24"/>
      <c r="I149" s="24"/>
      <c r="J149" s="24"/>
      <c r="K149" s="24"/>
      <c r="L149" s="24"/>
      <c r="M149" s="24"/>
      <c r="N149" s="24"/>
      <c r="O149" s="24"/>
      <c r="P149" s="24"/>
      <c r="Q149" s="24"/>
      <c r="R149" s="24"/>
      <c r="S149" s="24"/>
    </row>
    <row r="150" spans="1:19">
      <c r="A150" s="24"/>
      <c r="B150" s="24"/>
      <c r="C150" s="24"/>
      <c r="D150" s="24"/>
      <c r="E150" s="24"/>
      <c r="F150" s="24"/>
      <c r="G150" s="24"/>
      <c r="H150" s="24"/>
      <c r="I150" s="24"/>
      <c r="J150" s="24"/>
      <c r="K150" s="24"/>
      <c r="L150" s="24"/>
      <c r="M150" s="24"/>
      <c r="N150" s="24"/>
      <c r="O150" s="24"/>
      <c r="P150" s="24"/>
      <c r="Q150" s="24"/>
      <c r="R150" s="24"/>
      <c r="S150" s="24"/>
    </row>
    <row r="151" spans="1:19">
      <c r="A151" s="24"/>
      <c r="B151" s="24"/>
      <c r="C151" s="24"/>
      <c r="D151" s="24"/>
      <c r="E151" s="24"/>
      <c r="F151" s="24"/>
      <c r="G151" s="24"/>
      <c r="H151" s="24"/>
      <c r="I151" s="24"/>
      <c r="J151" s="24"/>
      <c r="K151" s="24"/>
      <c r="L151" s="24"/>
      <c r="M151" s="24"/>
      <c r="N151" s="24"/>
      <c r="O151" s="24"/>
      <c r="P151" s="24"/>
      <c r="Q151" s="24"/>
      <c r="R151" s="24"/>
      <c r="S151" s="24"/>
    </row>
    <row r="152" spans="1:19">
      <c r="A152" s="24"/>
      <c r="B152" s="24"/>
      <c r="C152" s="24"/>
      <c r="D152" s="24"/>
      <c r="E152" s="24"/>
      <c r="F152" s="24"/>
      <c r="G152" s="24"/>
      <c r="H152" s="24"/>
      <c r="I152" s="24"/>
      <c r="J152" s="24"/>
      <c r="K152" s="24"/>
      <c r="L152" s="24"/>
      <c r="M152" s="24"/>
      <c r="N152" s="24"/>
      <c r="O152" s="24"/>
      <c r="P152" s="24"/>
      <c r="Q152" s="24"/>
      <c r="R152" s="24"/>
      <c r="S152" s="24"/>
    </row>
    <row r="153" spans="1:19">
      <c r="A153" s="24"/>
      <c r="B153" s="24"/>
      <c r="C153" s="24"/>
      <c r="D153" s="24"/>
      <c r="E153" s="24"/>
      <c r="F153" s="24"/>
      <c r="G153" s="24"/>
      <c r="H153" s="24"/>
      <c r="I153" s="24"/>
      <c r="J153" s="24"/>
      <c r="K153" s="24"/>
      <c r="L153" s="24"/>
      <c r="M153" s="24"/>
      <c r="N153" s="24"/>
      <c r="O153" s="24"/>
      <c r="P153" s="24"/>
      <c r="Q153" s="24"/>
      <c r="R153" s="24"/>
      <c r="S153" s="24"/>
    </row>
    <row r="154" spans="1:19">
      <c r="A154" s="24"/>
      <c r="B154" s="24"/>
      <c r="C154" s="24"/>
      <c r="D154" s="24"/>
      <c r="E154" s="24"/>
      <c r="F154" s="24"/>
      <c r="G154" s="24"/>
      <c r="H154" s="24"/>
      <c r="I154" s="24"/>
      <c r="J154" s="24"/>
      <c r="K154" s="24"/>
      <c r="L154" s="24"/>
      <c r="M154" s="24"/>
      <c r="N154" s="24"/>
      <c r="O154" s="24"/>
      <c r="P154" s="24"/>
      <c r="Q154" s="24"/>
      <c r="R154" s="24"/>
      <c r="S154" s="24"/>
    </row>
    <row r="155" spans="1:19">
      <c r="A155" s="24"/>
      <c r="B155" s="24"/>
      <c r="C155" s="24"/>
      <c r="D155" s="24"/>
      <c r="E155" s="24"/>
      <c r="F155" s="24"/>
      <c r="G155" s="24"/>
      <c r="H155" s="24"/>
      <c r="I155" s="24"/>
      <c r="J155" s="24"/>
      <c r="K155" s="24"/>
      <c r="L155" s="24"/>
      <c r="M155" s="24"/>
      <c r="N155" s="24"/>
      <c r="O155" s="24"/>
      <c r="P155" s="24"/>
      <c r="Q155" s="24"/>
      <c r="R155" s="24"/>
      <c r="S155" s="24"/>
    </row>
    <row r="156" spans="1:19">
      <c r="A156" s="24"/>
      <c r="B156" s="24"/>
      <c r="C156" s="24"/>
      <c r="D156" s="24"/>
      <c r="E156" s="24"/>
      <c r="F156" s="24"/>
      <c r="G156" s="24"/>
      <c r="H156" s="24"/>
      <c r="I156" s="24"/>
      <c r="J156" s="24"/>
      <c r="K156" s="24"/>
      <c r="L156" s="24"/>
      <c r="M156" s="24"/>
      <c r="N156" s="24"/>
      <c r="O156" s="24"/>
      <c r="P156" s="24"/>
      <c r="Q156" s="24"/>
      <c r="R156" s="24"/>
      <c r="S156" s="24"/>
    </row>
  </sheetData>
  <mergeCells count="34">
    <mergeCell ref="B55:B57"/>
    <mergeCell ref="B58:B60"/>
    <mergeCell ref="A34:A60"/>
    <mergeCell ref="B34:B36"/>
    <mergeCell ref="B37:B39"/>
    <mergeCell ref="B40:B42"/>
    <mergeCell ref="B52:B54"/>
    <mergeCell ref="T40:AE43"/>
    <mergeCell ref="B43:B45"/>
    <mergeCell ref="T44:AE46"/>
    <mergeCell ref="B46:B48"/>
    <mergeCell ref="B49:B51"/>
    <mergeCell ref="B25:B27"/>
    <mergeCell ref="U25:U27"/>
    <mergeCell ref="B28:B30"/>
    <mergeCell ref="U28:U30"/>
    <mergeCell ref="B31:B33"/>
    <mergeCell ref="U31:U33"/>
    <mergeCell ref="A4:A33"/>
    <mergeCell ref="B4:B6"/>
    <mergeCell ref="T4:T33"/>
    <mergeCell ref="U4:U6"/>
    <mergeCell ref="B7:B9"/>
    <mergeCell ref="U7:U9"/>
    <mergeCell ref="B10:B12"/>
    <mergeCell ref="U10:U12"/>
    <mergeCell ref="B13:B15"/>
    <mergeCell ref="U13:U15"/>
    <mergeCell ref="B16:B18"/>
    <mergeCell ref="U16:U18"/>
    <mergeCell ref="B19:B21"/>
    <mergeCell ref="U19:U21"/>
    <mergeCell ref="B22:B24"/>
    <mergeCell ref="U22:U24"/>
  </mergeCells>
  <hyperlinks>
    <hyperlink ref="S7" location="Content!B5" display="Back to Content Page" xr:uid="{00000000-0004-0000-3200-000000000000}"/>
    <hyperlink ref="AM3" location="'TC1'!A1" display="Back to Content Page" xr:uid="{F19ABACD-0F1C-43F1-99BE-7F460FDD9355}"/>
  </hyperlinks>
  <printOptions horizontalCentered="1" verticalCentered="1"/>
  <pageMargins left="0.7" right="0.7" top="0.75" bottom="0.75" header="0.3" footer="0.3"/>
  <pageSetup paperSize="9" scale="49" orientation="landscape" r:id="rId1"/>
  <headerFoot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AN100"/>
  <sheetViews>
    <sheetView topLeftCell="U1" zoomScale="93" zoomScaleNormal="93" zoomScaleSheetLayoutView="90" workbookViewId="0">
      <selection activeCell="AN3" sqref="AN3"/>
    </sheetView>
  </sheetViews>
  <sheetFormatPr defaultColWidth="9.21875" defaultRowHeight="14.4"/>
  <cols>
    <col min="1" max="1" width="14.77734375" customWidth="1"/>
    <col min="2" max="2" width="15.44140625" customWidth="1"/>
    <col min="3" max="3" width="10.44140625" customWidth="1"/>
    <col min="4" max="7" width="9.5546875" customWidth="1"/>
    <col min="8" max="8" width="9.77734375" customWidth="1"/>
    <col min="9" max="16" width="7" customWidth="1"/>
    <col min="17" max="17" width="8.21875" customWidth="1"/>
    <col min="18" max="18" width="7" customWidth="1"/>
    <col min="19" max="19" width="4.21875" customWidth="1"/>
    <col min="20" max="20" width="13.21875" customWidth="1"/>
    <col min="21" max="21" width="14.21875" customWidth="1"/>
    <col min="23" max="25" width="9.5546875" customWidth="1"/>
    <col min="26" max="36" width="6.77734375" customWidth="1"/>
    <col min="37" max="37" width="6.5546875" customWidth="1"/>
  </cols>
  <sheetData>
    <row r="1" spans="1:40">
      <c r="A1" s="16" t="s">
        <v>415</v>
      </c>
      <c r="B1" s="24"/>
      <c r="C1" s="24"/>
      <c r="D1" s="24"/>
      <c r="E1" s="24"/>
      <c r="F1" s="24"/>
      <c r="G1" s="24"/>
      <c r="H1" s="24"/>
      <c r="I1" s="24"/>
      <c r="J1" s="24"/>
      <c r="K1" s="24"/>
      <c r="L1" s="24"/>
      <c r="M1" s="24"/>
      <c r="N1" s="24"/>
      <c r="O1" s="24"/>
      <c r="P1" s="24"/>
      <c r="Q1" s="24"/>
      <c r="R1" s="24"/>
      <c r="S1" s="24"/>
    </row>
    <row r="2" spans="1:40" ht="15" thickBot="1">
      <c r="A2" s="15"/>
      <c r="B2" s="24"/>
      <c r="C2" s="24"/>
      <c r="D2" s="24"/>
      <c r="E2" s="24"/>
      <c r="F2" s="24"/>
      <c r="G2" s="24"/>
      <c r="H2" s="24"/>
      <c r="I2" s="24"/>
      <c r="J2" s="24"/>
      <c r="K2" s="24"/>
      <c r="L2" s="24"/>
      <c r="M2" s="24"/>
      <c r="N2" s="24"/>
      <c r="O2" s="24"/>
      <c r="P2" s="24"/>
      <c r="Q2" s="24"/>
      <c r="R2" s="24"/>
      <c r="S2" s="24"/>
    </row>
    <row r="3" spans="1:40" s="2" customFormat="1" ht="27.6">
      <c r="A3" s="223" t="s">
        <v>187</v>
      </c>
      <c r="B3" s="224" t="s">
        <v>402</v>
      </c>
      <c r="C3" s="225"/>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27"/>
      <c r="T3" s="223" t="s">
        <v>187</v>
      </c>
      <c r="U3" s="224" t="s">
        <v>402</v>
      </c>
      <c r="V3" s="225"/>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N3" s="856" t="s">
        <v>166</v>
      </c>
    </row>
    <row r="4" spans="1:40">
      <c r="A4" s="940" t="s">
        <v>172</v>
      </c>
      <c r="B4" s="941" t="s">
        <v>403</v>
      </c>
      <c r="C4" s="114" t="s">
        <v>298</v>
      </c>
      <c r="D4" s="255"/>
      <c r="E4" s="255"/>
      <c r="F4" s="255">
        <v>439</v>
      </c>
      <c r="G4" s="255"/>
      <c r="H4" s="255"/>
      <c r="I4" s="269"/>
      <c r="J4" s="269"/>
      <c r="K4" s="269"/>
      <c r="L4" s="269"/>
      <c r="M4" s="269"/>
      <c r="N4" s="269"/>
      <c r="O4" s="269"/>
      <c r="P4" s="269"/>
      <c r="Q4" s="269"/>
      <c r="R4" s="269"/>
      <c r="S4" s="24"/>
      <c r="T4" s="952" t="s">
        <v>174</v>
      </c>
      <c r="U4" s="941" t="s">
        <v>403</v>
      </c>
      <c r="V4" s="114" t="s">
        <v>298</v>
      </c>
      <c r="W4" s="255">
        <v>675</v>
      </c>
      <c r="X4" s="255">
        <v>836</v>
      </c>
      <c r="Y4" s="255">
        <v>1067</v>
      </c>
      <c r="Z4" s="255"/>
      <c r="AA4" s="255"/>
      <c r="AB4" s="269"/>
      <c r="AC4" s="269"/>
      <c r="AD4" s="269"/>
      <c r="AE4" s="269"/>
      <c r="AF4" s="269"/>
      <c r="AG4" s="269"/>
      <c r="AH4" s="269"/>
      <c r="AI4" s="269"/>
      <c r="AJ4" s="269"/>
      <c r="AK4" s="270"/>
    </row>
    <row r="5" spans="1:40">
      <c r="A5" s="940"/>
      <c r="B5" s="942"/>
      <c r="C5" s="114" t="s">
        <v>299</v>
      </c>
      <c r="D5" s="255"/>
      <c r="E5" s="255"/>
      <c r="F5" s="255">
        <v>454</v>
      </c>
      <c r="G5" s="255"/>
      <c r="H5" s="255"/>
      <c r="I5" s="269"/>
      <c r="J5" s="269"/>
      <c r="K5" s="269"/>
      <c r="L5" s="269"/>
      <c r="M5" s="269"/>
      <c r="N5" s="269"/>
      <c r="O5" s="269"/>
      <c r="P5" s="269"/>
      <c r="Q5" s="269"/>
      <c r="R5" s="269"/>
      <c r="S5" s="24"/>
      <c r="T5" s="953"/>
      <c r="U5" s="942"/>
      <c r="V5" s="114" t="s">
        <v>299</v>
      </c>
      <c r="W5" s="255">
        <v>1031</v>
      </c>
      <c r="X5" s="255">
        <v>1060</v>
      </c>
      <c r="Y5" s="255">
        <v>1270</v>
      </c>
      <c r="Z5" s="255"/>
      <c r="AA5" s="255"/>
      <c r="AB5" s="269"/>
      <c r="AC5" s="269"/>
      <c r="AD5" s="269"/>
      <c r="AE5" s="269"/>
      <c r="AF5" s="269"/>
      <c r="AG5" s="269"/>
      <c r="AH5" s="269"/>
      <c r="AI5" s="269"/>
      <c r="AJ5" s="269"/>
      <c r="AK5" s="270"/>
    </row>
    <row r="6" spans="1:40">
      <c r="A6" s="940"/>
      <c r="B6" s="943"/>
      <c r="C6" s="114" t="s">
        <v>71</v>
      </c>
      <c r="D6" s="255"/>
      <c r="E6" s="255"/>
      <c r="F6" s="255">
        <v>893</v>
      </c>
      <c r="G6" s="255"/>
      <c r="H6" s="255"/>
      <c r="I6" s="269"/>
      <c r="J6" s="269"/>
      <c r="K6" s="269"/>
      <c r="L6" s="269"/>
      <c r="M6" s="269"/>
      <c r="N6" s="269"/>
      <c r="O6" s="269"/>
      <c r="P6" s="269"/>
      <c r="Q6" s="269"/>
      <c r="R6" s="269"/>
      <c r="S6" s="24"/>
      <c r="T6" s="953"/>
      <c r="U6" s="943"/>
      <c r="V6" s="114" t="s">
        <v>71</v>
      </c>
      <c r="W6" s="255">
        <v>1706</v>
      </c>
      <c r="X6" s="255">
        <v>1896</v>
      </c>
      <c r="Y6" s="255">
        <v>2337</v>
      </c>
      <c r="Z6" s="255"/>
      <c r="AA6" s="255"/>
      <c r="AB6" s="269"/>
      <c r="AC6" s="269"/>
      <c r="AD6" s="269"/>
      <c r="AE6" s="269"/>
      <c r="AF6" s="269"/>
      <c r="AG6" s="269"/>
      <c r="AH6" s="269"/>
      <c r="AI6" s="269"/>
      <c r="AJ6" s="269"/>
      <c r="AK6" s="270"/>
    </row>
    <row r="7" spans="1:40">
      <c r="A7" s="940"/>
      <c r="B7" s="941" t="s">
        <v>404</v>
      </c>
      <c r="C7" s="114" t="s">
        <v>298</v>
      </c>
      <c r="D7" s="255"/>
      <c r="E7" s="255"/>
      <c r="F7" s="255">
        <v>1113</v>
      </c>
      <c r="G7" s="255">
        <v>525</v>
      </c>
      <c r="H7" s="255"/>
      <c r="I7" s="269"/>
      <c r="J7" s="269"/>
      <c r="K7" s="269"/>
      <c r="L7" s="269"/>
      <c r="M7" s="269"/>
      <c r="N7" s="269"/>
      <c r="O7" s="269"/>
      <c r="P7" s="269"/>
      <c r="Q7" s="269"/>
      <c r="R7" s="269"/>
      <c r="S7" s="24"/>
      <c r="T7" s="953"/>
      <c r="U7" s="941" t="s">
        <v>404</v>
      </c>
      <c r="V7" s="114" t="s">
        <v>298</v>
      </c>
      <c r="W7" s="255">
        <v>680</v>
      </c>
      <c r="X7" s="255">
        <v>688</v>
      </c>
      <c r="Y7" s="255">
        <v>765</v>
      </c>
      <c r="Z7" s="255"/>
      <c r="AA7" s="255"/>
      <c r="AB7" s="269"/>
      <c r="AC7" s="269"/>
      <c r="AD7" s="269"/>
      <c r="AE7" s="269"/>
      <c r="AF7" s="269"/>
      <c r="AG7" s="269"/>
      <c r="AH7" s="269"/>
      <c r="AI7" s="269"/>
      <c r="AJ7" s="269"/>
      <c r="AK7" s="270"/>
    </row>
    <row r="8" spans="1:40">
      <c r="A8" s="940"/>
      <c r="B8" s="942"/>
      <c r="C8" s="114" t="s">
        <v>299</v>
      </c>
      <c r="D8" s="255"/>
      <c r="E8" s="255"/>
      <c r="F8" s="255">
        <v>827</v>
      </c>
      <c r="G8" s="255">
        <v>365</v>
      </c>
      <c r="H8" s="255"/>
      <c r="I8" s="269"/>
      <c r="J8" s="269"/>
      <c r="K8" s="269"/>
      <c r="L8" s="269"/>
      <c r="M8" s="269"/>
      <c r="N8" s="269"/>
      <c r="O8" s="269"/>
      <c r="P8" s="269"/>
      <c r="Q8" s="269"/>
      <c r="R8" s="269"/>
      <c r="S8" s="24"/>
      <c r="T8" s="953"/>
      <c r="U8" s="942"/>
      <c r="V8" s="114" t="s">
        <v>299</v>
      </c>
      <c r="W8" s="255">
        <v>978</v>
      </c>
      <c r="X8" s="255">
        <v>1107</v>
      </c>
      <c r="Y8" s="255">
        <v>1049</v>
      </c>
      <c r="Z8" s="255"/>
      <c r="AA8" s="255"/>
      <c r="AB8" s="269"/>
      <c r="AC8" s="269"/>
      <c r="AD8" s="269"/>
      <c r="AE8" s="269"/>
      <c r="AF8" s="269"/>
      <c r="AG8" s="269"/>
      <c r="AH8" s="269"/>
      <c r="AI8" s="269"/>
      <c r="AJ8" s="269"/>
      <c r="AK8" s="270"/>
    </row>
    <row r="9" spans="1:40">
      <c r="A9" s="940"/>
      <c r="B9" s="943"/>
      <c r="C9" s="114" t="s">
        <v>71</v>
      </c>
      <c r="D9" s="255"/>
      <c r="E9" s="255"/>
      <c r="F9" s="255">
        <v>1940</v>
      </c>
      <c r="G9" s="255">
        <v>890</v>
      </c>
      <c r="H9" s="255"/>
      <c r="I9" s="269"/>
      <c r="J9" s="269"/>
      <c r="K9" s="269"/>
      <c r="L9" s="269"/>
      <c r="M9" s="269"/>
      <c r="N9" s="269"/>
      <c r="O9" s="269"/>
      <c r="P9" s="269"/>
      <c r="Q9" s="269"/>
      <c r="R9" s="269"/>
      <c r="S9" s="24"/>
      <c r="T9" s="953"/>
      <c r="U9" s="943"/>
      <c r="V9" s="114" t="s">
        <v>71</v>
      </c>
      <c r="W9" s="255">
        <v>1658</v>
      </c>
      <c r="X9" s="255">
        <v>1795</v>
      </c>
      <c r="Y9" s="255">
        <v>1814</v>
      </c>
      <c r="Z9" s="255"/>
      <c r="AA9" s="255"/>
      <c r="AB9" s="269"/>
      <c r="AC9" s="269"/>
      <c r="AD9" s="269"/>
      <c r="AE9" s="269"/>
      <c r="AF9" s="269"/>
      <c r="AG9" s="269"/>
      <c r="AH9" s="269"/>
      <c r="AI9" s="269"/>
      <c r="AJ9" s="269"/>
      <c r="AK9" s="270"/>
    </row>
    <row r="10" spans="1:40">
      <c r="A10" s="940"/>
      <c r="B10" s="941" t="s">
        <v>405</v>
      </c>
      <c r="C10" s="114" t="s">
        <v>298</v>
      </c>
      <c r="D10" s="255"/>
      <c r="E10" s="255"/>
      <c r="F10" s="255">
        <v>109</v>
      </c>
      <c r="G10" s="255">
        <v>213</v>
      </c>
      <c r="H10" s="255"/>
      <c r="I10" s="269"/>
      <c r="J10" s="269"/>
      <c r="K10" s="269"/>
      <c r="L10" s="269"/>
      <c r="M10" s="269"/>
      <c r="N10" s="269"/>
      <c r="O10" s="269"/>
      <c r="P10" s="269"/>
      <c r="Q10" s="269"/>
      <c r="R10" s="269"/>
      <c r="S10" s="24"/>
      <c r="T10" s="953"/>
      <c r="U10" s="941" t="s">
        <v>405</v>
      </c>
      <c r="V10" s="114" t="s">
        <v>298</v>
      </c>
      <c r="W10" s="255">
        <v>3059</v>
      </c>
      <c r="X10" s="255">
        <v>3363</v>
      </c>
      <c r="Y10" s="255">
        <v>3249</v>
      </c>
      <c r="Z10" s="255"/>
      <c r="AA10" s="255"/>
      <c r="AB10" s="269"/>
      <c r="AC10" s="269"/>
      <c r="AD10" s="269"/>
      <c r="AE10" s="269"/>
      <c r="AF10" s="269"/>
      <c r="AG10" s="269"/>
      <c r="AH10" s="269"/>
      <c r="AI10" s="269"/>
      <c r="AJ10" s="269"/>
      <c r="AK10" s="270"/>
    </row>
    <row r="11" spans="1:40">
      <c r="A11" s="940"/>
      <c r="B11" s="942"/>
      <c r="C11" s="114" t="s">
        <v>299</v>
      </c>
      <c r="D11" s="255"/>
      <c r="E11" s="255"/>
      <c r="F11" s="255">
        <v>268</v>
      </c>
      <c r="G11" s="255">
        <v>441</v>
      </c>
      <c r="H11" s="255"/>
      <c r="I11" s="269"/>
      <c r="J11" s="269"/>
      <c r="K11" s="269"/>
      <c r="L11" s="269"/>
      <c r="M11" s="269"/>
      <c r="N11" s="269"/>
      <c r="O11" s="269"/>
      <c r="P11" s="269"/>
      <c r="Q11" s="269"/>
      <c r="R11" s="269"/>
      <c r="S11" s="24"/>
      <c r="T11" s="953"/>
      <c r="U11" s="942"/>
      <c r="V11" s="114" t="s">
        <v>299</v>
      </c>
      <c r="W11" s="255">
        <v>6316</v>
      </c>
      <c r="X11" s="255">
        <v>6795</v>
      </c>
      <c r="Y11" s="255">
        <v>7303</v>
      </c>
      <c r="Z11" s="255"/>
      <c r="AA11" s="255"/>
      <c r="AB11" s="269"/>
      <c r="AC11" s="269"/>
      <c r="AD11" s="269"/>
      <c r="AE11" s="269"/>
      <c r="AF11" s="269"/>
      <c r="AG11" s="269"/>
      <c r="AH11" s="269"/>
      <c r="AI11" s="269"/>
      <c r="AJ11" s="269"/>
      <c r="AK11" s="270"/>
    </row>
    <row r="12" spans="1:40">
      <c r="A12" s="940"/>
      <c r="B12" s="943"/>
      <c r="C12" s="114" t="s">
        <v>71</v>
      </c>
      <c r="D12" s="255"/>
      <c r="E12" s="255"/>
      <c r="F12" s="255">
        <v>377</v>
      </c>
      <c r="G12" s="255">
        <v>654</v>
      </c>
      <c r="H12" s="255"/>
      <c r="I12" s="269"/>
      <c r="J12" s="269"/>
      <c r="K12" s="269"/>
      <c r="L12" s="269"/>
      <c r="M12" s="269"/>
      <c r="N12" s="269"/>
      <c r="O12" s="269"/>
      <c r="P12" s="269"/>
      <c r="Q12" s="269"/>
      <c r="R12" s="269"/>
      <c r="S12" s="24"/>
      <c r="T12" s="953"/>
      <c r="U12" s="943"/>
      <c r="V12" s="114" t="s">
        <v>71</v>
      </c>
      <c r="W12" s="255">
        <v>9375</v>
      </c>
      <c r="X12" s="255">
        <v>10158</v>
      </c>
      <c r="Y12" s="255">
        <v>10552</v>
      </c>
      <c r="Z12" s="255"/>
      <c r="AA12" s="255"/>
      <c r="AB12" s="269"/>
      <c r="AC12" s="269"/>
      <c r="AD12" s="269"/>
      <c r="AE12" s="269"/>
      <c r="AF12" s="269"/>
      <c r="AG12" s="269"/>
      <c r="AH12" s="269"/>
      <c r="AI12" s="269"/>
      <c r="AJ12" s="269"/>
      <c r="AK12" s="270"/>
    </row>
    <row r="13" spans="1:40">
      <c r="A13" s="940"/>
      <c r="B13" s="941" t="s">
        <v>406</v>
      </c>
      <c r="C13" s="114" t="s">
        <v>298</v>
      </c>
      <c r="D13" s="255"/>
      <c r="E13" s="255"/>
      <c r="F13" s="255">
        <v>327</v>
      </c>
      <c r="G13" s="255"/>
      <c r="H13" s="255"/>
      <c r="I13" s="269"/>
      <c r="J13" s="269"/>
      <c r="K13" s="269"/>
      <c r="L13" s="269"/>
      <c r="M13" s="269"/>
      <c r="N13" s="269"/>
      <c r="O13" s="269"/>
      <c r="P13" s="269"/>
      <c r="Q13" s="269"/>
      <c r="R13" s="269"/>
      <c r="S13" s="24"/>
      <c r="T13" s="953"/>
      <c r="U13" s="941" t="s">
        <v>406</v>
      </c>
      <c r="V13" s="114" t="s">
        <v>298</v>
      </c>
      <c r="W13" s="255">
        <v>1310</v>
      </c>
      <c r="X13" s="255">
        <v>1233</v>
      </c>
      <c r="Y13" s="255">
        <v>1061</v>
      </c>
      <c r="Z13" s="255"/>
      <c r="AA13" s="255"/>
      <c r="AB13" s="269"/>
      <c r="AC13" s="269"/>
      <c r="AD13" s="269"/>
      <c r="AE13" s="269"/>
      <c r="AF13" s="269"/>
      <c r="AG13" s="269"/>
      <c r="AH13" s="269"/>
      <c r="AI13" s="269"/>
      <c r="AJ13" s="269"/>
      <c r="AK13" s="270"/>
    </row>
    <row r="14" spans="1:40">
      <c r="A14" s="940"/>
      <c r="B14" s="942"/>
      <c r="C14" s="114" t="s">
        <v>299</v>
      </c>
      <c r="D14" s="255"/>
      <c r="E14" s="255"/>
      <c r="F14" s="255">
        <v>898</v>
      </c>
      <c r="G14" s="255"/>
      <c r="H14" s="255"/>
      <c r="I14" s="269"/>
      <c r="J14" s="269"/>
      <c r="K14" s="269"/>
      <c r="L14" s="269"/>
      <c r="M14" s="269"/>
      <c r="N14" s="269"/>
      <c r="O14" s="269"/>
      <c r="P14" s="269"/>
      <c r="Q14" s="269"/>
      <c r="R14" s="269"/>
      <c r="S14" s="24"/>
      <c r="T14" s="953"/>
      <c r="U14" s="942"/>
      <c r="V14" s="114" t="s">
        <v>299</v>
      </c>
      <c r="W14" s="255">
        <v>4070</v>
      </c>
      <c r="X14" s="255">
        <v>4530</v>
      </c>
      <c r="Y14" s="255">
        <v>4709</v>
      </c>
      <c r="Z14" s="255"/>
      <c r="AA14" s="255"/>
      <c r="AB14" s="269"/>
      <c r="AC14" s="269"/>
      <c r="AD14" s="269"/>
      <c r="AE14" s="269"/>
      <c r="AF14" s="269"/>
      <c r="AG14" s="269"/>
      <c r="AH14" s="269"/>
      <c r="AI14" s="269"/>
      <c r="AJ14" s="269"/>
      <c r="AK14" s="270"/>
    </row>
    <row r="15" spans="1:40">
      <c r="A15" s="940"/>
      <c r="B15" s="943"/>
      <c r="C15" s="114" t="s">
        <v>71</v>
      </c>
      <c r="D15" s="255"/>
      <c r="E15" s="255"/>
      <c r="F15" s="255">
        <v>1225</v>
      </c>
      <c r="G15" s="255"/>
      <c r="H15" s="255"/>
      <c r="I15" s="269"/>
      <c r="J15" s="269"/>
      <c r="K15" s="269"/>
      <c r="L15" s="269"/>
      <c r="M15" s="269"/>
      <c r="N15" s="269"/>
      <c r="O15" s="269"/>
      <c r="P15" s="269"/>
      <c r="Q15" s="269"/>
      <c r="R15" s="269"/>
      <c r="S15" s="24"/>
      <c r="T15" s="953"/>
      <c r="U15" s="943"/>
      <c r="V15" s="114" t="s">
        <v>71</v>
      </c>
      <c r="W15" s="255">
        <v>5380</v>
      </c>
      <c r="X15" s="255">
        <v>5763</v>
      </c>
      <c r="Y15" s="255">
        <v>5770</v>
      </c>
      <c r="Z15" s="255"/>
      <c r="AA15" s="255"/>
      <c r="AB15" s="269"/>
      <c r="AC15" s="269"/>
      <c r="AD15" s="269"/>
      <c r="AE15" s="269"/>
      <c r="AF15" s="269"/>
      <c r="AG15" s="269"/>
      <c r="AH15" s="269"/>
      <c r="AI15" s="269"/>
      <c r="AJ15" s="269"/>
      <c r="AK15" s="270"/>
    </row>
    <row r="16" spans="1:40">
      <c r="A16" s="940"/>
      <c r="B16" s="941" t="s">
        <v>407</v>
      </c>
      <c r="C16" s="114" t="s">
        <v>298</v>
      </c>
      <c r="D16" s="255"/>
      <c r="E16" s="255"/>
      <c r="F16" s="255">
        <v>175</v>
      </c>
      <c r="G16" s="255"/>
      <c r="H16" s="255"/>
      <c r="I16" s="269"/>
      <c r="J16" s="269"/>
      <c r="K16" s="269"/>
      <c r="L16" s="269"/>
      <c r="M16" s="269"/>
      <c r="N16" s="269"/>
      <c r="O16" s="269"/>
      <c r="P16" s="269"/>
      <c r="Q16" s="269"/>
      <c r="R16" s="269"/>
      <c r="S16" s="24"/>
      <c r="T16" s="953"/>
      <c r="U16" s="941" t="s">
        <v>407</v>
      </c>
      <c r="V16" s="114" t="s">
        <v>298</v>
      </c>
      <c r="W16" s="255">
        <v>3551</v>
      </c>
      <c r="X16" s="255">
        <v>4965</v>
      </c>
      <c r="Y16" s="255">
        <v>6038</v>
      </c>
      <c r="Z16" s="255"/>
      <c r="AA16" s="255"/>
      <c r="AB16" s="269"/>
      <c r="AC16" s="269"/>
      <c r="AD16" s="269"/>
      <c r="AE16" s="269"/>
      <c r="AF16" s="269"/>
      <c r="AG16" s="269"/>
      <c r="AH16" s="269"/>
      <c r="AI16" s="269"/>
      <c r="AJ16" s="269"/>
      <c r="AK16" s="270"/>
    </row>
    <row r="17" spans="1:37">
      <c r="A17" s="940"/>
      <c r="B17" s="942"/>
      <c r="C17" s="114" t="s">
        <v>299</v>
      </c>
      <c r="D17" s="255"/>
      <c r="E17" s="255"/>
      <c r="F17" s="255">
        <v>122</v>
      </c>
      <c r="G17" s="255"/>
      <c r="H17" s="255"/>
      <c r="I17" s="269"/>
      <c r="J17" s="269"/>
      <c r="K17" s="269"/>
      <c r="L17" s="269"/>
      <c r="M17" s="269"/>
      <c r="N17" s="269"/>
      <c r="O17" s="269"/>
      <c r="P17" s="269"/>
      <c r="Q17" s="269"/>
      <c r="R17" s="269"/>
      <c r="S17" s="24"/>
      <c r="T17" s="953"/>
      <c r="U17" s="942"/>
      <c r="V17" s="114" t="s">
        <v>299</v>
      </c>
      <c r="W17" s="255">
        <v>2481</v>
      </c>
      <c r="X17" s="255">
        <v>3333</v>
      </c>
      <c r="Y17" s="255">
        <v>3949</v>
      </c>
      <c r="Z17" s="255"/>
      <c r="AA17" s="255"/>
      <c r="AB17" s="269"/>
      <c r="AC17" s="269"/>
      <c r="AD17" s="269"/>
      <c r="AE17" s="269"/>
      <c r="AF17" s="269"/>
      <c r="AG17" s="269"/>
      <c r="AH17" s="269"/>
      <c r="AI17" s="269"/>
      <c r="AJ17" s="269"/>
      <c r="AK17" s="270"/>
    </row>
    <row r="18" spans="1:37">
      <c r="A18" s="940"/>
      <c r="B18" s="943"/>
      <c r="C18" s="114" t="s">
        <v>71</v>
      </c>
      <c r="D18" s="255"/>
      <c r="E18" s="255"/>
      <c r="F18" s="255">
        <v>297</v>
      </c>
      <c r="G18" s="255"/>
      <c r="H18" s="255"/>
      <c r="I18" s="269"/>
      <c r="J18" s="269"/>
      <c r="K18" s="269"/>
      <c r="L18" s="269"/>
      <c r="M18" s="269"/>
      <c r="N18" s="269"/>
      <c r="O18" s="269"/>
      <c r="P18" s="269"/>
      <c r="Q18" s="269"/>
      <c r="R18" s="269"/>
      <c r="S18" s="24"/>
      <c r="T18" s="953"/>
      <c r="U18" s="943"/>
      <c r="V18" s="114" t="s">
        <v>71</v>
      </c>
      <c r="W18" s="255">
        <v>6032</v>
      </c>
      <c r="X18" s="255">
        <v>8298</v>
      </c>
      <c r="Y18" s="255">
        <v>9987</v>
      </c>
      <c r="Z18" s="255"/>
      <c r="AA18" s="255"/>
      <c r="AB18" s="269"/>
      <c r="AC18" s="269"/>
      <c r="AD18" s="269"/>
      <c r="AE18" s="269"/>
      <c r="AF18" s="269"/>
      <c r="AG18" s="269"/>
      <c r="AH18" s="269"/>
      <c r="AI18" s="269"/>
      <c r="AJ18" s="269"/>
      <c r="AK18" s="270"/>
    </row>
    <row r="19" spans="1:37">
      <c r="A19" s="940"/>
      <c r="B19" s="941" t="s">
        <v>408</v>
      </c>
      <c r="C19" s="114" t="s">
        <v>298</v>
      </c>
      <c r="D19" s="255"/>
      <c r="E19" s="255"/>
      <c r="F19" s="255">
        <v>255</v>
      </c>
      <c r="G19" s="255"/>
      <c r="H19" s="255"/>
      <c r="I19" s="269"/>
      <c r="J19" s="269"/>
      <c r="K19" s="269"/>
      <c r="L19" s="269"/>
      <c r="M19" s="269"/>
      <c r="N19" s="269"/>
      <c r="O19" s="269"/>
      <c r="P19" s="269"/>
      <c r="Q19" s="269"/>
      <c r="R19" s="269"/>
      <c r="S19" s="24"/>
      <c r="T19" s="953"/>
      <c r="U19" s="941" t="s">
        <v>408</v>
      </c>
      <c r="V19" s="114" t="s">
        <v>298</v>
      </c>
      <c r="W19" s="255">
        <v>22554</v>
      </c>
      <c r="X19" s="255">
        <v>24895</v>
      </c>
      <c r="Y19" s="255">
        <v>26566</v>
      </c>
      <c r="Z19" s="255"/>
      <c r="AA19" s="255"/>
      <c r="AB19" s="269"/>
      <c r="AC19" s="269"/>
      <c r="AD19" s="269"/>
      <c r="AE19" s="269"/>
      <c r="AF19" s="269"/>
      <c r="AG19" s="269"/>
      <c r="AH19" s="269"/>
      <c r="AI19" s="269"/>
      <c r="AJ19" s="269"/>
      <c r="AK19" s="270"/>
    </row>
    <row r="20" spans="1:37">
      <c r="A20" s="940"/>
      <c r="B20" s="942"/>
      <c r="C20" s="114" t="s">
        <v>299</v>
      </c>
      <c r="D20" s="255"/>
      <c r="E20" s="255"/>
      <c r="F20" s="255">
        <v>289</v>
      </c>
      <c r="G20" s="255"/>
      <c r="H20" s="255"/>
      <c r="I20" s="269"/>
      <c r="J20" s="269"/>
      <c r="K20" s="269"/>
      <c r="L20" s="269"/>
      <c r="M20" s="269"/>
      <c r="N20" s="269"/>
      <c r="O20" s="269"/>
      <c r="P20" s="269"/>
      <c r="Q20" s="269"/>
      <c r="R20" s="269"/>
      <c r="S20" s="24"/>
      <c r="T20" s="953"/>
      <c r="U20" s="942"/>
      <c r="V20" s="114" t="s">
        <v>299</v>
      </c>
      <c r="W20" s="255">
        <v>21472</v>
      </c>
      <c r="X20" s="255">
        <v>24291</v>
      </c>
      <c r="Y20" s="255">
        <v>25757</v>
      </c>
      <c r="Z20" s="255"/>
      <c r="AA20" s="255"/>
      <c r="AB20" s="269"/>
      <c r="AC20" s="269"/>
      <c r="AD20" s="269"/>
      <c r="AE20" s="269"/>
      <c r="AF20" s="269"/>
      <c r="AG20" s="269"/>
      <c r="AH20" s="269"/>
      <c r="AI20" s="269"/>
      <c r="AJ20" s="269"/>
      <c r="AK20" s="270"/>
    </row>
    <row r="21" spans="1:37">
      <c r="A21" s="940"/>
      <c r="B21" s="943"/>
      <c r="C21" s="114" t="s">
        <v>71</v>
      </c>
      <c r="D21" s="255"/>
      <c r="E21" s="255"/>
      <c r="F21" s="255">
        <v>544</v>
      </c>
      <c r="G21" s="255"/>
      <c r="H21" s="255"/>
      <c r="I21" s="269"/>
      <c r="J21" s="269"/>
      <c r="K21" s="269"/>
      <c r="L21" s="269"/>
      <c r="M21" s="269"/>
      <c r="N21" s="269"/>
      <c r="O21" s="269"/>
      <c r="P21" s="269"/>
      <c r="Q21" s="269"/>
      <c r="R21" s="269"/>
      <c r="S21" s="24"/>
      <c r="T21" s="953"/>
      <c r="U21" s="943"/>
      <c r="V21" s="114" t="s">
        <v>71</v>
      </c>
      <c r="W21" s="255">
        <v>44026</v>
      </c>
      <c r="X21" s="255">
        <v>49186</v>
      </c>
      <c r="Y21" s="255">
        <v>52323</v>
      </c>
      <c r="Z21" s="255"/>
      <c r="AA21" s="255"/>
      <c r="AB21" s="269"/>
      <c r="AC21" s="269"/>
      <c r="AD21" s="269"/>
      <c r="AE21" s="269"/>
      <c r="AF21" s="269"/>
      <c r="AG21" s="269"/>
      <c r="AH21" s="269"/>
      <c r="AI21" s="269"/>
      <c r="AJ21" s="269"/>
      <c r="AK21" s="270"/>
    </row>
    <row r="22" spans="1:37">
      <c r="A22" s="940"/>
      <c r="B22" s="941" t="s">
        <v>409</v>
      </c>
      <c r="C22" s="114" t="s">
        <v>298</v>
      </c>
      <c r="D22" s="255"/>
      <c r="E22" s="255"/>
      <c r="F22" s="255">
        <v>796</v>
      </c>
      <c r="G22" s="255">
        <v>501</v>
      </c>
      <c r="H22" s="255"/>
      <c r="I22" s="269"/>
      <c r="J22" s="269"/>
      <c r="K22" s="269"/>
      <c r="L22" s="269"/>
      <c r="M22" s="269"/>
      <c r="N22" s="269"/>
      <c r="O22" s="269"/>
      <c r="P22" s="269"/>
      <c r="Q22" s="269"/>
      <c r="R22" s="269"/>
      <c r="S22" s="24"/>
      <c r="T22" s="953"/>
      <c r="U22" s="941" t="s">
        <v>409</v>
      </c>
      <c r="V22" s="114" t="s">
        <v>298</v>
      </c>
      <c r="W22" s="255"/>
      <c r="X22" s="255"/>
      <c r="Y22" s="255"/>
      <c r="Z22" s="255"/>
      <c r="AA22" s="255"/>
      <c r="AB22" s="269"/>
      <c r="AC22" s="269"/>
      <c r="AD22" s="269"/>
      <c r="AE22" s="269"/>
      <c r="AF22" s="269"/>
      <c r="AG22" s="269"/>
      <c r="AH22" s="269"/>
      <c r="AI22" s="269"/>
      <c r="AJ22" s="269"/>
      <c r="AK22" s="270"/>
    </row>
    <row r="23" spans="1:37">
      <c r="A23" s="940"/>
      <c r="B23" s="942"/>
      <c r="C23" s="114" t="s">
        <v>299</v>
      </c>
      <c r="D23" s="255"/>
      <c r="E23" s="255"/>
      <c r="F23" s="255">
        <v>773</v>
      </c>
      <c r="G23" s="255">
        <v>298</v>
      </c>
      <c r="H23" s="255"/>
      <c r="I23" s="269"/>
      <c r="J23" s="269"/>
      <c r="K23" s="269"/>
      <c r="L23" s="269"/>
      <c r="M23" s="269"/>
      <c r="N23" s="269"/>
      <c r="O23" s="269"/>
      <c r="P23" s="269"/>
      <c r="Q23" s="269"/>
      <c r="R23" s="269"/>
      <c r="S23" s="24"/>
      <c r="T23" s="953"/>
      <c r="U23" s="942"/>
      <c r="V23" s="114" t="s">
        <v>299</v>
      </c>
      <c r="W23" s="255"/>
      <c r="X23" s="255"/>
      <c r="Y23" s="255"/>
      <c r="Z23" s="255"/>
      <c r="AA23" s="255"/>
      <c r="AB23" s="269"/>
      <c r="AC23" s="269"/>
      <c r="AD23" s="269"/>
      <c r="AE23" s="269"/>
      <c r="AF23" s="269"/>
      <c r="AG23" s="269"/>
      <c r="AH23" s="269"/>
      <c r="AI23" s="269"/>
      <c r="AJ23" s="269"/>
      <c r="AK23" s="270"/>
    </row>
    <row r="24" spans="1:37">
      <c r="A24" s="940"/>
      <c r="B24" s="943"/>
      <c r="C24" s="114" t="s">
        <v>71</v>
      </c>
      <c r="D24" s="255"/>
      <c r="E24" s="255"/>
      <c r="F24" s="255">
        <v>1569</v>
      </c>
      <c r="G24" s="255">
        <v>799</v>
      </c>
      <c r="H24" s="255"/>
      <c r="I24" s="269"/>
      <c r="J24" s="269"/>
      <c r="K24" s="269"/>
      <c r="L24" s="269"/>
      <c r="M24" s="269"/>
      <c r="N24" s="269"/>
      <c r="O24" s="269"/>
      <c r="P24" s="269"/>
      <c r="Q24" s="269"/>
      <c r="R24" s="269"/>
      <c r="S24" s="24"/>
      <c r="T24" s="953"/>
      <c r="U24" s="943"/>
      <c r="V24" s="114" t="s">
        <v>71</v>
      </c>
      <c r="W24" s="255"/>
      <c r="X24" s="255"/>
      <c r="Y24" s="255"/>
      <c r="Z24" s="255"/>
      <c r="AA24" s="255"/>
      <c r="AB24" s="269"/>
      <c r="AC24" s="269"/>
      <c r="AD24" s="269"/>
      <c r="AE24" s="269"/>
      <c r="AF24" s="269"/>
      <c r="AG24" s="269"/>
      <c r="AH24" s="269"/>
      <c r="AI24" s="269"/>
      <c r="AJ24" s="269"/>
      <c r="AK24" s="270"/>
    </row>
    <row r="25" spans="1:37">
      <c r="A25" s="940"/>
      <c r="B25" s="941" t="s">
        <v>410</v>
      </c>
      <c r="C25" s="114" t="s">
        <v>298</v>
      </c>
      <c r="D25" s="255"/>
      <c r="E25" s="255"/>
      <c r="F25" s="255">
        <v>212</v>
      </c>
      <c r="G25" s="255">
        <v>329</v>
      </c>
      <c r="H25" s="255"/>
      <c r="I25" s="269"/>
      <c r="J25" s="269"/>
      <c r="K25" s="269"/>
      <c r="L25" s="269"/>
      <c r="M25" s="269"/>
      <c r="N25" s="269"/>
      <c r="O25" s="269"/>
      <c r="P25" s="269"/>
      <c r="Q25" s="269"/>
      <c r="R25" s="269"/>
      <c r="S25" s="24"/>
      <c r="T25" s="953"/>
      <c r="U25" s="941" t="s">
        <v>410</v>
      </c>
      <c r="V25" s="114" t="s">
        <v>298</v>
      </c>
      <c r="W25" s="255">
        <v>3537</v>
      </c>
      <c r="X25" s="255">
        <v>4904</v>
      </c>
      <c r="Y25" s="255">
        <v>4526</v>
      </c>
      <c r="Z25" s="255"/>
      <c r="AA25" s="255"/>
      <c r="AB25" s="269"/>
      <c r="AC25" s="269"/>
      <c r="AD25" s="269"/>
      <c r="AE25" s="269"/>
      <c r="AF25" s="269"/>
      <c r="AG25" s="269"/>
      <c r="AH25" s="269"/>
      <c r="AI25" s="269"/>
      <c r="AJ25" s="269"/>
      <c r="AK25" s="270"/>
    </row>
    <row r="26" spans="1:37">
      <c r="A26" s="940"/>
      <c r="B26" s="942"/>
      <c r="C26" s="114" t="s">
        <v>299</v>
      </c>
      <c r="D26" s="255"/>
      <c r="E26" s="255"/>
      <c r="F26" s="255">
        <v>160</v>
      </c>
      <c r="G26" s="255">
        <v>188</v>
      </c>
      <c r="H26" s="255"/>
      <c r="I26" s="269"/>
      <c r="J26" s="269"/>
      <c r="K26" s="269"/>
      <c r="L26" s="269"/>
      <c r="M26" s="269"/>
      <c r="N26" s="269"/>
      <c r="O26" s="269"/>
      <c r="P26" s="269"/>
      <c r="Q26" s="269"/>
      <c r="R26" s="269"/>
      <c r="S26" s="24"/>
      <c r="T26" s="953"/>
      <c r="U26" s="942"/>
      <c r="V26" s="114" t="s">
        <v>299</v>
      </c>
      <c r="W26" s="255">
        <v>2450</v>
      </c>
      <c r="X26" s="255">
        <v>3026</v>
      </c>
      <c r="Y26" s="255">
        <v>2926</v>
      </c>
      <c r="Z26" s="255"/>
      <c r="AA26" s="255"/>
      <c r="AB26" s="269"/>
      <c r="AC26" s="269"/>
      <c r="AD26" s="269"/>
      <c r="AE26" s="269"/>
      <c r="AF26" s="269"/>
      <c r="AG26" s="269"/>
      <c r="AH26" s="269"/>
      <c r="AI26" s="269"/>
      <c r="AJ26" s="269"/>
      <c r="AK26" s="270"/>
    </row>
    <row r="27" spans="1:37">
      <c r="A27" s="940"/>
      <c r="B27" s="943"/>
      <c r="C27" s="114" t="s">
        <v>71</v>
      </c>
      <c r="D27" s="255"/>
      <c r="E27" s="255"/>
      <c r="F27" s="255">
        <v>372</v>
      </c>
      <c r="G27" s="255">
        <v>517</v>
      </c>
      <c r="H27" s="255"/>
      <c r="I27" s="269"/>
      <c r="J27" s="269"/>
      <c r="K27" s="269"/>
      <c r="L27" s="269"/>
      <c r="M27" s="269"/>
      <c r="N27" s="269"/>
      <c r="O27" s="269"/>
      <c r="P27" s="269"/>
      <c r="Q27" s="269"/>
      <c r="R27" s="269"/>
      <c r="S27" s="24"/>
      <c r="T27" s="953"/>
      <c r="U27" s="943"/>
      <c r="V27" s="114" t="s">
        <v>71</v>
      </c>
      <c r="W27" s="255">
        <v>5987</v>
      </c>
      <c r="X27" s="255">
        <v>7930</v>
      </c>
      <c r="Y27" s="255">
        <v>7452</v>
      </c>
      <c r="Z27" s="255"/>
      <c r="AA27" s="255"/>
      <c r="AB27" s="269"/>
      <c r="AC27" s="269"/>
      <c r="AD27" s="269"/>
      <c r="AE27" s="269"/>
      <c r="AF27" s="269"/>
      <c r="AG27" s="269"/>
      <c r="AH27" s="269"/>
      <c r="AI27" s="269"/>
      <c r="AJ27" s="269"/>
      <c r="AK27" s="270"/>
    </row>
    <row r="28" spans="1:37" s="51" customFormat="1">
      <c r="A28" s="940"/>
      <c r="B28" s="941" t="s">
        <v>71</v>
      </c>
      <c r="C28" s="114" t="s">
        <v>298</v>
      </c>
      <c r="D28" s="258"/>
      <c r="E28" s="258"/>
      <c r="F28" s="258">
        <v>3426</v>
      </c>
      <c r="G28" s="258">
        <v>1568</v>
      </c>
      <c r="H28" s="258">
        <v>5913</v>
      </c>
      <c r="I28" s="271"/>
      <c r="J28" s="271"/>
      <c r="K28" s="271"/>
      <c r="L28" s="271"/>
      <c r="M28" s="271"/>
      <c r="N28" s="271"/>
      <c r="O28" s="271"/>
      <c r="P28" s="271"/>
      <c r="Q28" s="271"/>
      <c r="R28" s="271"/>
      <c r="S28" s="29"/>
      <c r="T28" s="953"/>
      <c r="U28" s="941" t="s">
        <v>411</v>
      </c>
      <c r="V28" s="114" t="s">
        <v>298</v>
      </c>
      <c r="W28" s="255">
        <v>191</v>
      </c>
      <c r="X28" s="255">
        <v>359</v>
      </c>
      <c r="Y28" s="255"/>
      <c r="Z28" s="255"/>
      <c r="AA28" s="255"/>
      <c r="AB28" s="269"/>
      <c r="AC28" s="269"/>
      <c r="AD28" s="269"/>
      <c r="AE28" s="269"/>
      <c r="AF28" s="269"/>
      <c r="AG28" s="269"/>
      <c r="AH28" s="269"/>
      <c r="AI28" s="269"/>
      <c r="AJ28" s="269"/>
      <c r="AK28" s="270"/>
    </row>
    <row r="29" spans="1:37" s="51" customFormat="1">
      <c r="A29" s="940"/>
      <c r="B29" s="942"/>
      <c r="C29" s="114" t="s">
        <v>299</v>
      </c>
      <c r="D29" s="258"/>
      <c r="E29" s="258"/>
      <c r="F29" s="258">
        <v>3631</v>
      </c>
      <c r="G29" s="258">
        <v>1292</v>
      </c>
      <c r="H29" s="258">
        <v>6168</v>
      </c>
      <c r="I29" s="271"/>
      <c r="J29" s="271"/>
      <c r="K29" s="271"/>
      <c r="L29" s="271"/>
      <c r="M29" s="271"/>
      <c r="N29" s="271"/>
      <c r="O29" s="271"/>
      <c r="P29" s="271"/>
      <c r="Q29" s="271"/>
      <c r="R29" s="271"/>
      <c r="S29" s="29"/>
      <c r="T29" s="953"/>
      <c r="U29" s="942"/>
      <c r="V29" s="114" t="s">
        <v>299</v>
      </c>
      <c r="W29" s="255">
        <v>89</v>
      </c>
      <c r="X29" s="255">
        <v>163</v>
      </c>
      <c r="Y29" s="255"/>
      <c r="Z29" s="255"/>
      <c r="AA29" s="255"/>
      <c r="AB29" s="269"/>
      <c r="AC29" s="269"/>
      <c r="AD29" s="269"/>
      <c r="AE29" s="269"/>
      <c r="AF29" s="269"/>
      <c r="AG29" s="269"/>
      <c r="AH29" s="269"/>
      <c r="AI29" s="269"/>
      <c r="AJ29" s="269"/>
      <c r="AK29" s="270"/>
    </row>
    <row r="30" spans="1:37" s="51" customFormat="1">
      <c r="A30" s="940"/>
      <c r="B30" s="943"/>
      <c r="C30" s="114" t="s">
        <v>71</v>
      </c>
      <c r="D30" s="258"/>
      <c r="E30" s="258"/>
      <c r="F30" s="258">
        <v>7057</v>
      </c>
      <c r="G30" s="258">
        <v>2860</v>
      </c>
      <c r="H30" s="258">
        <v>12081</v>
      </c>
      <c r="I30" s="271"/>
      <c r="J30" s="271"/>
      <c r="K30" s="271"/>
      <c r="L30" s="271"/>
      <c r="M30" s="271"/>
      <c r="N30" s="271"/>
      <c r="O30" s="271"/>
      <c r="P30" s="271"/>
      <c r="Q30" s="271"/>
      <c r="R30" s="271"/>
      <c r="S30" s="29"/>
      <c r="T30" s="953"/>
      <c r="U30" s="943"/>
      <c r="V30" s="114" t="s">
        <v>71</v>
      </c>
      <c r="W30" s="255">
        <v>280</v>
      </c>
      <c r="X30" s="255">
        <v>522</v>
      </c>
      <c r="Y30" s="255"/>
      <c r="Z30" s="255"/>
      <c r="AA30" s="255"/>
      <c r="AB30" s="269"/>
      <c r="AC30" s="269"/>
      <c r="AD30" s="269"/>
      <c r="AE30" s="269"/>
      <c r="AF30" s="269"/>
      <c r="AG30" s="269"/>
      <c r="AH30" s="269"/>
      <c r="AI30" s="269"/>
      <c r="AJ30" s="269"/>
      <c r="AK30" s="270"/>
    </row>
    <row r="31" spans="1:37">
      <c r="A31" s="955" t="s">
        <v>173</v>
      </c>
      <c r="B31" s="942" t="s">
        <v>403</v>
      </c>
      <c r="C31" s="231" t="s">
        <v>298</v>
      </c>
      <c r="D31" s="273">
        <v>675</v>
      </c>
      <c r="E31" s="273">
        <v>836</v>
      </c>
      <c r="F31" s="273">
        <v>1067</v>
      </c>
      <c r="G31" s="273"/>
      <c r="H31" s="273"/>
      <c r="I31" s="274"/>
      <c r="J31" s="274"/>
      <c r="K31" s="274"/>
      <c r="L31" s="274"/>
      <c r="M31" s="274"/>
      <c r="N31" s="274"/>
      <c r="O31" s="274"/>
      <c r="P31" s="274"/>
      <c r="Q31" s="255">
        <v>361</v>
      </c>
      <c r="R31" s="274"/>
      <c r="S31" s="24"/>
      <c r="T31" s="953"/>
      <c r="U31" s="941" t="s">
        <v>71</v>
      </c>
      <c r="V31" s="114" t="s">
        <v>298</v>
      </c>
      <c r="W31" s="258">
        <v>35557</v>
      </c>
      <c r="X31" s="258">
        <v>41243</v>
      </c>
      <c r="Y31" s="258">
        <v>43272</v>
      </c>
      <c r="Z31" s="258"/>
      <c r="AA31" s="258"/>
      <c r="AB31" s="271"/>
      <c r="AC31" s="271"/>
      <c r="AD31" s="271"/>
      <c r="AE31" s="271"/>
      <c r="AF31" s="271"/>
      <c r="AG31" s="271"/>
      <c r="AH31" s="271"/>
      <c r="AI31" s="271"/>
      <c r="AJ31" s="271"/>
      <c r="AK31" s="272"/>
    </row>
    <row r="32" spans="1:37">
      <c r="A32" s="940"/>
      <c r="B32" s="942"/>
      <c r="C32" s="114" t="s">
        <v>299</v>
      </c>
      <c r="D32" s="255">
        <v>1031</v>
      </c>
      <c r="E32" s="255">
        <v>1060</v>
      </c>
      <c r="F32" s="255">
        <v>1270</v>
      </c>
      <c r="G32" s="255"/>
      <c r="H32" s="255"/>
      <c r="I32" s="269"/>
      <c r="J32" s="269"/>
      <c r="K32" s="269"/>
      <c r="L32" s="269"/>
      <c r="M32" s="269"/>
      <c r="N32" s="269"/>
      <c r="O32" s="269"/>
      <c r="P32" s="269"/>
      <c r="Q32" s="255">
        <v>578</v>
      </c>
      <c r="R32" s="269"/>
      <c r="S32" s="24"/>
      <c r="T32" s="953"/>
      <c r="U32" s="942"/>
      <c r="V32" s="114" t="s">
        <v>299</v>
      </c>
      <c r="W32" s="258">
        <v>38887</v>
      </c>
      <c r="X32" s="258">
        <v>44305</v>
      </c>
      <c r="Y32" s="258">
        <v>46963</v>
      </c>
      <c r="Z32" s="258"/>
      <c r="AA32" s="258"/>
      <c r="AB32" s="271"/>
      <c r="AC32" s="271"/>
      <c r="AD32" s="271"/>
      <c r="AE32" s="271"/>
      <c r="AF32" s="271"/>
      <c r="AG32" s="271"/>
      <c r="AH32" s="271"/>
      <c r="AI32" s="271"/>
      <c r="AJ32" s="271"/>
      <c r="AK32" s="272"/>
    </row>
    <row r="33" spans="1:37" ht="15" thickBot="1">
      <c r="A33" s="940"/>
      <c r="B33" s="943"/>
      <c r="C33" s="114" t="s">
        <v>71</v>
      </c>
      <c r="D33" s="255">
        <v>1706</v>
      </c>
      <c r="E33" s="255">
        <v>1896</v>
      </c>
      <c r="F33" s="255">
        <v>2337</v>
      </c>
      <c r="G33" s="255"/>
      <c r="H33" s="255"/>
      <c r="I33" s="269"/>
      <c r="J33" s="269"/>
      <c r="K33" s="269"/>
      <c r="L33" s="269"/>
      <c r="M33" s="269"/>
      <c r="N33" s="269"/>
      <c r="O33" s="269"/>
      <c r="P33" s="269"/>
      <c r="Q33" s="255">
        <v>939</v>
      </c>
      <c r="R33" s="269"/>
      <c r="S33" s="24"/>
      <c r="T33" s="954"/>
      <c r="U33" s="949"/>
      <c r="V33" s="233" t="s">
        <v>71</v>
      </c>
      <c r="W33" s="262">
        <v>74444</v>
      </c>
      <c r="X33" s="262">
        <v>85548</v>
      </c>
      <c r="Y33" s="262">
        <v>90235</v>
      </c>
      <c r="Z33" s="262"/>
      <c r="AA33" s="262"/>
      <c r="AB33" s="276"/>
      <c r="AC33" s="276"/>
      <c r="AD33" s="276"/>
      <c r="AE33" s="276"/>
      <c r="AF33" s="276"/>
      <c r="AG33" s="276"/>
      <c r="AH33" s="276"/>
      <c r="AI33" s="276"/>
      <c r="AJ33" s="276"/>
      <c r="AK33" s="277"/>
    </row>
    <row r="34" spans="1:37">
      <c r="A34" s="940"/>
      <c r="B34" s="941" t="s">
        <v>404</v>
      </c>
      <c r="C34" s="114" t="s">
        <v>298</v>
      </c>
      <c r="D34" s="255">
        <v>680</v>
      </c>
      <c r="E34" s="255">
        <v>688</v>
      </c>
      <c r="F34" s="255">
        <v>765</v>
      </c>
      <c r="G34" s="255"/>
      <c r="H34" s="255"/>
      <c r="I34" s="269"/>
      <c r="J34" s="269"/>
      <c r="K34" s="269"/>
      <c r="L34" s="269"/>
      <c r="M34" s="269"/>
      <c r="N34" s="269"/>
      <c r="O34" s="269"/>
      <c r="P34" s="269"/>
      <c r="Q34" s="255">
        <v>2801</v>
      </c>
      <c r="R34" s="269"/>
      <c r="S34" s="24"/>
    </row>
    <row r="35" spans="1:37">
      <c r="A35" s="940"/>
      <c r="B35" s="942"/>
      <c r="C35" s="114" t="s">
        <v>299</v>
      </c>
      <c r="D35" s="255">
        <v>978</v>
      </c>
      <c r="E35" s="255">
        <v>1107</v>
      </c>
      <c r="F35" s="255">
        <v>1049</v>
      </c>
      <c r="G35" s="255"/>
      <c r="H35" s="255"/>
      <c r="I35" s="269"/>
      <c r="J35" s="269"/>
      <c r="K35" s="269"/>
      <c r="L35" s="269"/>
      <c r="M35" s="269"/>
      <c r="N35" s="269"/>
      <c r="O35" s="269"/>
      <c r="P35" s="269"/>
      <c r="Q35" s="255">
        <v>1061</v>
      </c>
      <c r="R35" s="269"/>
      <c r="S35" s="24"/>
    </row>
    <row r="36" spans="1:37">
      <c r="A36" s="940"/>
      <c r="B36" s="943"/>
      <c r="C36" s="114" t="s">
        <v>71</v>
      </c>
      <c r="D36" s="255">
        <v>1658</v>
      </c>
      <c r="E36" s="255">
        <v>1795</v>
      </c>
      <c r="F36" s="255">
        <v>1814</v>
      </c>
      <c r="G36" s="255"/>
      <c r="H36" s="255"/>
      <c r="I36" s="269"/>
      <c r="J36" s="269"/>
      <c r="K36" s="269"/>
      <c r="L36" s="269"/>
      <c r="M36" s="269"/>
      <c r="N36" s="269"/>
      <c r="O36" s="269"/>
      <c r="P36" s="269"/>
      <c r="Q36" s="255">
        <v>3862</v>
      </c>
      <c r="R36" s="269"/>
      <c r="S36" s="24"/>
    </row>
    <row r="37" spans="1:37">
      <c r="A37" s="940"/>
      <c r="B37" s="941" t="s">
        <v>405</v>
      </c>
      <c r="C37" s="114" t="s">
        <v>298</v>
      </c>
      <c r="D37" s="255">
        <v>3059</v>
      </c>
      <c r="E37" s="255">
        <v>3363</v>
      </c>
      <c r="F37" s="255">
        <v>3249</v>
      </c>
      <c r="G37" s="255"/>
      <c r="H37" s="255"/>
      <c r="I37" s="269"/>
      <c r="J37" s="269"/>
      <c r="K37" s="269"/>
      <c r="L37" s="269"/>
      <c r="M37" s="269"/>
      <c r="N37" s="269"/>
      <c r="O37" s="269"/>
      <c r="P37" s="269"/>
      <c r="Q37" s="255">
        <v>1170</v>
      </c>
      <c r="R37" s="269"/>
      <c r="S37" s="24"/>
      <c r="T37" s="29" t="s">
        <v>185</v>
      </c>
    </row>
    <row r="38" spans="1:37">
      <c r="A38" s="940"/>
      <c r="B38" s="942"/>
      <c r="C38" s="114" t="s">
        <v>299</v>
      </c>
      <c r="D38" s="255">
        <v>6316</v>
      </c>
      <c r="E38" s="255">
        <v>6795</v>
      </c>
      <c r="F38" s="255">
        <v>7303</v>
      </c>
      <c r="G38" s="255"/>
      <c r="H38" s="255"/>
      <c r="I38" s="269"/>
      <c r="J38" s="269"/>
      <c r="K38" s="269"/>
      <c r="L38" s="269"/>
      <c r="M38" s="269"/>
      <c r="N38" s="269"/>
      <c r="O38" s="269"/>
      <c r="P38" s="269"/>
      <c r="Q38" s="255">
        <v>1429</v>
      </c>
      <c r="R38" s="269"/>
      <c r="S38" s="24"/>
      <c r="T38" s="24"/>
    </row>
    <row r="39" spans="1:37" ht="15" customHeight="1">
      <c r="A39" s="940"/>
      <c r="B39" s="943"/>
      <c r="C39" s="114" t="s">
        <v>71</v>
      </c>
      <c r="D39" s="255">
        <v>9375</v>
      </c>
      <c r="E39" s="255">
        <v>10158</v>
      </c>
      <c r="F39" s="255">
        <v>10552</v>
      </c>
      <c r="G39" s="255"/>
      <c r="H39" s="255"/>
      <c r="I39" s="269"/>
      <c r="J39" s="269"/>
      <c r="K39" s="269"/>
      <c r="L39" s="269"/>
      <c r="M39" s="269"/>
      <c r="N39" s="269"/>
      <c r="O39" s="269"/>
      <c r="P39" s="269"/>
      <c r="Q39" s="255">
        <v>2599</v>
      </c>
      <c r="R39" s="269"/>
      <c r="S39" s="24"/>
      <c r="T39" s="862" t="s">
        <v>412</v>
      </c>
      <c r="U39" s="862"/>
      <c r="V39" s="862"/>
      <c r="W39" s="862"/>
      <c r="X39" s="862"/>
      <c r="Y39" s="862"/>
      <c r="Z39" s="862"/>
      <c r="AA39" s="862"/>
      <c r="AB39" s="862"/>
      <c r="AC39" s="862"/>
      <c r="AD39" s="862"/>
      <c r="AE39" s="862"/>
      <c r="AF39" s="862"/>
      <c r="AG39" s="862"/>
      <c r="AH39" s="862"/>
      <c r="AI39" s="862"/>
      <c r="AJ39" s="862"/>
      <c r="AK39" s="862"/>
    </row>
    <row r="40" spans="1:37">
      <c r="A40" s="940"/>
      <c r="B40" s="941" t="s">
        <v>406</v>
      </c>
      <c r="C40" s="114" t="s">
        <v>298</v>
      </c>
      <c r="D40" s="255">
        <v>1310</v>
      </c>
      <c r="E40" s="255">
        <v>1233</v>
      </c>
      <c r="F40" s="255">
        <v>1061</v>
      </c>
      <c r="G40" s="255"/>
      <c r="H40" s="255"/>
      <c r="I40" s="269"/>
      <c r="J40" s="269"/>
      <c r="K40" s="269"/>
      <c r="L40" s="269"/>
      <c r="M40" s="269"/>
      <c r="N40" s="269"/>
      <c r="O40" s="269"/>
      <c r="P40" s="269"/>
      <c r="Q40" s="441">
        <v>151</v>
      </c>
      <c r="R40" s="269"/>
      <c r="S40" s="24"/>
      <c r="T40" s="862"/>
      <c r="U40" s="862"/>
      <c r="V40" s="862"/>
      <c r="W40" s="862"/>
      <c r="X40" s="862"/>
      <c r="Y40" s="862"/>
      <c r="Z40" s="862"/>
      <c r="AA40" s="862"/>
      <c r="AB40" s="862"/>
      <c r="AC40" s="862"/>
      <c r="AD40" s="862"/>
      <c r="AE40" s="862"/>
      <c r="AF40" s="862"/>
      <c r="AG40" s="862"/>
      <c r="AH40" s="862"/>
      <c r="AI40" s="862"/>
      <c r="AJ40" s="862"/>
      <c r="AK40" s="862"/>
    </row>
    <row r="41" spans="1:37">
      <c r="A41" s="940"/>
      <c r="B41" s="942"/>
      <c r="C41" s="114" t="s">
        <v>299</v>
      </c>
      <c r="D41" s="255">
        <v>4070</v>
      </c>
      <c r="E41" s="255">
        <v>4530</v>
      </c>
      <c r="F41" s="255">
        <v>4709</v>
      </c>
      <c r="G41" s="255"/>
      <c r="H41" s="255"/>
      <c r="I41" s="269"/>
      <c r="J41" s="269"/>
      <c r="K41" s="269"/>
      <c r="L41" s="269"/>
      <c r="M41" s="269"/>
      <c r="N41" s="269"/>
      <c r="O41" s="269"/>
      <c r="P41" s="269"/>
      <c r="Q41" s="441">
        <v>526</v>
      </c>
      <c r="R41" s="269"/>
      <c r="S41" s="24"/>
      <c r="T41" s="862"/>
      <c r="U41" s="862"/>
      <c r="V41" s="862"/>
      <c r="W41" s="862"/>
      <c r="X41" s="862"/>
      <c r="Y41" s="862"/>
      <c r="Z41" s="862"/>
      <c r="AA41" s="862"/>
      <c r="AB41" s="862"/>
      <c r="AC41" s="862"/>
      <c r="AD41" s="862"/>
      <c r="AE41" s="862"/>
      <c r="AF41" s="862"/>
      <c r="AG41" s="862"/>
      <c r="AH41" s="862"/>
      <c r="AI41" s="862"/>
      <c r="AJ41" s="862"/>
      <c r="AK41" s="862"/>
    </row>
    <row r="42" spans="1:37">
      <c r="A42" s="940"/>
      <c r="B42" s="943"/>
      <c r="C42" s="114" t="s">
        <v>71</v>
      </c>
      <c r="D42" s="255">
        <v>5380</v>
      </c>
      <c r="E42" s="255">
        <v>5763</v>
      </c>
      <c r="F42" s="255">
        <v>5770</v>
      </c>
      <c r="G42" s="255"/>
      <c r="H42" s="255"/>
      <c r="I42" s="269"/>
      <c r="J42" s="269"/>
      <c r="K42" s="269"/>
      <c r="L42" s="269"/>
      <c r="M42" s="269"/>
      <c r="N42" s="269"/>
      <c r="O42" s="269"/>
      <c r="P42" s="269"/>
      <c r="Q42" s="441">
        <v>677</v>
      </c>
      <c r="R42" s="269"/>
      <c r="S42" s="24"/>
      <c r="T42" s="862"/>
      <c r="U42" s="862"/>
      <c r="V42" s="862"/>
      <c r="W42" s="862"/>
      <c r="X42" s="862"/>
      <c r="Y42" s="862"/>
      <c r="Z42" s="862"/>
      <c r="AA42" s="862"/>
      <c r="AB42" s="862"/>
      <c r="AC42" s="862"/>
      <c r="AD42" s="862"/>
      <c r="AE42" s="862"/>
      <c r="AF42" s="862"/>
      <c r="AG42" s="862"/>
      <c r="AH42" s="862"/>
      <c r="AI42" s="862"/>
      <c r="AJ42" s="862"/>
      <c r="AK42" s="862"/>
    </row>
    <row r="43" spans="1:37" ht="15" customHeight="1">
      <c r="A43" s="940"/>
      <c r="B43" s="941" t="s">
        <v>407</v>
      </c>
      <c r="C43" s="114" t="s">
        <v>298</v>
      </c>
      <c r="D43" s="255">
        <v>3551</v>
      </c>
      <c r="E43" s="255">
        <v>4965</v>
      </c>
      <c r="F43" s="255">
        <v>6038</v>
      </c>
      <c r="G43" s="255"/>
      <c r="H43" s="255"/>
      <c r="I43" s="269"/>
      <c r="J43" s="269"/>
      <c r="K43" s="269"/>
      <c r="L43" s="269"/>
      <c r="M43" s="269"/>
      <c r="N43" s="269"/>
      <c r="O43" s="269"/>
      <c r="P43" s="269"/>
      <c r="Q43" s="441">
        <v>640</v>
      </c>
      <c r="R43" s="269"/>
      <c r="S43" s="24"/>
      <c r="T43" s="950" t="s">
        <v>413</v>
      </c>
      <c r="U43" s="950"/>
      <c r="V43" s="950"/>
      <c r="W43" s="950"/>
      <c r="X43" s="950"/>
      <c r="Y43" s="950"/>
      <c r="Z43" s="950"/>
      <c r="AA43" s="950"/>
      <c r="AB43" s="950"/>
      <c r="AC43" s="950"/>
      <c r="AD43" s="950"/>
      <c r="AE43" s="950"/>
      <c r="AF43" s="950"/>
      <c r="AG43" s="950"/>
      <c r="AH43" s="950"/>
      <c r="AI43" s="950"/>
      <c r="AJ43" s="950"/>
      <c r="AK43" s="950"/>
    </row>
    <row r="44" spans="1:37" ht="15" customHeight="1">
      <c r="A44" s="940"/>
      <c r="B44" s="942"/>
      <c r="C44" s="114" t="s">
        <v>299</v>
      </c>
      <c r="D44" s="255">
        <v>2481</v>
      </c>
      <c r="E44" s="255">
        <v>3333</v>
      </c>
      <c r="F44" s="255">
        <v>3949</v>
      </c>
      <c r="G44" s="255"/>
      <c r="H44" s="255"/>
      <c r="I44" s="269"/>
      <c r="J44" s="269"/>
      <c r="K44" s="269"/>
      <c r="L44" s="269"/>
      <c r="M44" s="269"/>
      <c r="N44" s="269"/>
      <c r="O44" s="269"/>
      <c r="P44" s="269"/>
      <c r="Q44" s="441">
        <v>247</v>
      </c>
      <c r="R44" s="269"/>
      <c r="S44" s="24"/>
      <c r="T44" s="950"/>
      <c r="U44" s="950"/>
      <c r="V44" s="950"/>
      <c r="W44" s="950"/>
      <c r="X44" s="950"/>
      <c r="Y44" s="950"/>
      <c r="Z44" s="950"/>
      <c r="AA44" s="950"/>
      <c r="AB44" s="950"/>
      <c r="AC44" s="950"/>
      <c r="AD44" s="950"/>
      <c r="AE44" s="950"/>
      <c r="AF44" s="950"/>
      <c r="AG44" s="950"/>
      <c r="AH44" s="950"/>
      <c r="AI44" s="950"/>
      <c r="AJ44" s="950"/>
      <c r="AK44" s="950"/>
    </row>
    <row r="45" spans="1:37">
      <c r="A45" s="940"/>
      <c r="B45" s="943"/>
      <c r="C45" s="114" t="s">
        <v>71</v>
      </c>
      <c r="D45" s="255">
        <v>6032</v>
      </c>
      <c r="E45" s="255">
        <v>8298</v>
      </c>
      <c r="F45" s="255">
        <v>9987</v>
      </c>
      <c r="G45" s="255"/>
      <c r="H45" s="255"/>
      <c r="I45" s="269"/>
      <c r="J45" s="269"/>
      <c r="K45" s="269"/>
      <c r="L45" s="269"/>
      <c r="M45" s="269"/>
      <c r="N45" s="269"/>
      <c r="O45" s="269"/>
      <c r="P45" s="269"/>
      <c r="Q45" s="441">
        <v>887</v>
      </c>
      <c r="R45" s="269"/>
      <c r="S45" s="24"/>
      <c r="T45" s="950"/>
      <c r="U45" s="950"/>
      <c r="V45" s="950"/>
      <c r="W45" s="950"/>
      <c r="X45" s="950"/>
      <c r="Y45" s="950"/>
      <c r="Z45" s="950"/>
      <c r="AA45" s="950"/>
      <c r="AB45" s="950"/>
      <c r="AC45" s="950"/>
      <c r="AD45" s="950"/>
      <c r="AE45" s="950"/>
      <c r="AF45" s="950"/>
      <c r="AG45" s="950"/>
      <c r="AH45" s="950"/>
      <c r="AI45" s="950"/>
      <c r="AJ45" s="950"/>
      <c r="AK45" s="950"/>
    </row>
    <row r="46" spans="1:37" ht="15" customHeight="1">
      <c r="A46" s="940"/>
      <c r="B46" s="941" t="s">
        <v>408</v>
      </c>
      <c r="C46" s="114" t="s">
        <v>298</v>
      </c>
      <c r="D46" s="255">
        <v>22554</v>
      </c>
      <c r="E46" s="255">
        <v>24895</v>
      </c>
      <c r="F46" s="255">
        <v>26566</v>
      </c>
      <c r="G46" s="255"/>
      <c r="H46" s="255"/>
      <c r="I46" s="269"/>
      <c r="J46" s="269"/>
      <c r="K46" s="269"/>
      <c r="L46" s="269"/>
      <c r="M46" s="269"/>
      <c r="N46" s="269"/>
      <c r="O46" s="269"/>
      <c r="P46" s="269"/>
      <c r="Q46" s="441">
        <v>2540</v>
      </c>
      <c r="R46" s="269"/>
      <c r="S46" s="24"/>
      <c r="T46" s="28" t="s">
        <v>186</v>
      </c>
      <c r="U46" s="43"/>
      <c r="V46" s="43"/>
      <c r="W46" s="43"/>
      <c r="X46" s="43"/>
      <c r="Y46" s="43"/>
      <c r="Z46" s="43"/>
      <c r="AA46" s="43"/>
      <c r="AB46" s="43"/>
      <c r="AC46" s="43"/>
      <c r="AD46" s="43"/>
      <c r="AE46" s="43"/>
      <c r="AF46" s="43"/>
      <c r="AG46" s="43"/>
      <c r="AH46" s="43"/>
      <c r="AI46" s="43"/>
      <c r="AJ46" s="43"/>
      <c r="AK46" s="43"/>
    </row>
    <row r="47" spans="1:37">
      <c r="A47" s="940"/>
      <c r="B47" s="942"/>
      <c r="C47" s="114" t="s">
        <v>299</v>
      </c>
      <c r="D47" s="255">
        <v>21472</v>
      </c>
      <c r="E47" s="255">
        <v>24291</v>
      </c>
      <c r="F47" s="255">
        <v>25757</v>
      </c>
      <c r="G47" s="255"/>
      <c r="H47" s="255"/>
      <c r="I47" s="269"/>
      <c r="J47" s="269"/>
      <c r="K47" s="269"/>
      <c r="L47" s="269"/>
      <c r="M47" s="269"/>
      <c r="N47" s="269"/>
      <c r="O47" s="269"/>
      <c r="P47" s="269"/>
      <c r="Q47" s="441">
        <v>1189</v>
      </c>
      <c r="R47" s="269"/>
      <c r="S47" s="24"/>
      <c r="T47" s="43"/>
      <c r="U47" s="43"/>
      <c r="V47" s="43"/>
      <c r="W47" s="43"/>
      <c r="X47" s="43"/>
      <c r="Y47" s="43"/>
      <c r="Z47" s="43"/>
      <c r="AA47" s="43"/>
      <c r="AB47" s="43"/>
      <c r="AC47" s="43"/>
      <c r="AD47" s="43"/>
      <c r="AE47" s="43"/>
      <c r="AF47" s="43"/>
      <c r="AG47" s="43"/>
      <c r="AH47" s="43"/>
      <c r="AI47" s="43"/>
      <c r="AJ47" s="43"/>
      <c r="AK47" s="43"/>
    </row>
    <row r="48" spans="1:37" ht="15" customHeight="1">
      <c r="A48" s="940"/>
      <c r="B48" s="943"/>
      <c r="C48" s="114" t="s">
        <v>71</v>
      </c>
      <c r="D48" s="255">
        <v>44026</v>
      </c>
      <c r="E48" s="255">
        <v>49186</v>
      </c>
      <c r="F48" s="255">
        <v>52323</v>
      </c>
      <c r="G48" s="255"/>
      <c r="H48" s="255"/>
      <c r="I48" s="269"/>
      <c r="J48" s="269"/>
      <c r="K48" s="269"/>
      <c r="L48" s="269"/>
      <c r="M48" s="269"/>
      <c r="N48" s="269"/>
      <c r="O48" s="269"/>
      <c r="P48" s="269"/>
      <c r="Q48" s="441">
        <v>3729</v>
      </c>
      <c r="R48" s="269"/>
      <c r="S48" s="24"/>
      <c r="T48" s="43"/>
      <c r="U48" s="43"/>
      <c r="V48" s="43"/>
      <c r="W48" s="43"/>
      <c r="X48" s="43"/>
      <c r="Y48" s="43"/>
      <c r="Z48" s="43"/>
      <c r="AA48" s="43"/>
      <c r="AB48" s="43"/>
      <c r="AC48" s="43"/>
      <c r="AD48" s="43"/>
      <c r="AE48" s="43"/>
      <c r="AF48" s="43"/>
      <c r="AG48" s="43"/>
      <c r="AH48" s="43"/>
      <c r="AI48" s="43"/>
      <c r="AJ48" s="43"/>
      <c r="AK48" s="43"/>
    </row>
    <row r="49" spans="1:37">
      <c r="A49" s="940"/>
      <c r="B49" s="941" t="s">
        <v>409</v>
      </c>
      <c r="C49" s="114" t="s">
        <v>298</v>
      </c>
      <c r="D49" s="255"/>
      <c r="E49" s="255"/>
      <c r="F49" s="255"/>
      <c r="G49" s="255"/>
      <c r="H49" s="255"/>
      <c r="I49" s="269"/>
      <c r="J49" s="269"/>
      <c r="K49" s="269"/>
      <c r="L49" s="269"/>
      <c r="M49" s="269"/>
      <c r="N49" s="269"/>
      <c r="O49" s="269"/>
      <c r="P49" s="269"/>
      <c r="Q49" s="441">
        <v>328</v>
      </c>
      <c r="R49" s="269"/>
      <c r="S49" s="24"/>
      <c r="T49" s="28"/>
      <c r="U49" s="28"/>
      <c r="V49" s="28"/>
      <c r="W49" s="28"/>
      <c r="X49" s="28"/>
      <c r="Y49" s="28"/>
      <c r="Z49" s="28"/>
      <c r="AA49" s="28"/>
      <c r="AB49" s="28"/>
      <c r="AC49" s="28"/>
      <c r="AD49" s="28"/>
      <c r="AE49" s="28"/>
      <c r="AF49" s="28"/>
      <c r="AG49" s="28"/>
      <c r="AH49" s="28"/>
      <c r="AI49" s="28"/>
      <c r="AJ49" s="28"/>
      <c r="AK49" s="28"/>
    </row>
    <row r="50" spans="1:37">
      <c r="A50" s="940"/>
      <c r="B50" s="942"/>
      <c r="C50" s="114" t="s">
        <v>299</v>
      </c>
      <c r="D50" s="255"/>
      <c r="E50" s="255"/>
      <c r="F50" s="255"/>
      <c r="G50" s="255"/>
      <c r="H50" s="255"/>
      <c r="I50" s="269"/>
      <c r="J50" s="269"/>
      <c r="K50" s="269"/>
      <c r="L50" s="269"/>
      <c r="M50" s="269"/>
      <c r="N50" s="269"/>
      <c r="O50" s="269"/>
      <c r="P50" s="269"/>
      <c r="Q50" s="441">
        <v>187</v>
      </c>
      <c r="R50" s="269"/>
      <c r="S50" s="24"/>
      <c r="T50" s="28"/>
      <c r="U50" s="28"/>
      <c r="V50" s="28"/>
      <c r="W50" s="28"/>
      <c r="X50" s="28"/>
      <c r="Y50" s="28"/>
      <c r="Z50" s="28"/>
      <c r="AA50" s="28"/>
      <c r="AB50" s="28"/>
      <c r="AC50" s="28"/>
      <c r="AD50" s="28"/>
      <c r="AE50" s="28"/>
      <c r="AF50" s="28"/>
      <c r="AG50" s="28"/>
      <c r="AH50" s="28"/>
      <c r="AI50" s="28"/>
      <c r="AJ50" s="28"/>
      <c r="AK50" s="28"/>
    </row>
    <row r="51" spans="1:37">
      <c r="A51" s="940"/>
      <c r="B51" s="943"/>
      <c r="C51" s="114" t="s">
        <v>71</v>
      </c>
      <c r="D51" s="255"/>
      <c r="E51" s="255"/>
      <c r="F51" s="255"/>
      <c r="G51" s="255"/>
      <c r="H51" s="255"/>
      <c r="I51" s="269"/>
      <c r="J51" s="269"/>
      <c r="K51" s="269"/>
      <c r="L51" s="269"/>
      <c r="M51" s="269"/>
      <c r="N51" s="269"/>
      <c r="O51" s="269"/>
      <c r="P51" s="269"/>
      <c r="Q51" s="441">
        <v>515</v>
      </c>
      <c r="R51" s="269"/>
      <c r="S51" s="24"/>
    </row>
    <row r="52" spans="1:37">
      <c r="A52" s="940"/>
      <c r="B52" s="941" t="s">
        <v>410</v>
      </c>
      <c r="C52" s="114" t="s">
        <v>298</v>
      </c>
      <c r="D52" s="255">
        <v>3537</v>
      </c>
      <c r="E52" s="255">
        <v>4904</v>
      </c>
      <c r="F52" s="255">
        <v>4526</v>
      </c>
      <c r="G52" s="255"/>
      <c r="H52" s="255"/>
      <c r="I52" s="269"/>
      <c r="J52" s="269"/>
      <c r="K52" s="269"/>
      <c r="L52" s="269"/>
      <c r="M52" s="269"/>
      <c r="N52" s="269"/>
      <c r="O52" s="269"/>
      <c r="P52" s="269"/>
      <c r="Q52" s="441">
        <v>276</v>
      </c>
      <c r="R52" s="269"/>
      <c r="S52" s="24"/>
    </row>
    <row r="53" spans="1:37">
      <c r="A53" s="940"/>
      <c r="B53" s="942"/>
      <c r="C53" s="114" t="s">
        <v>299</v>
      </c>
      <c r="D53" s="255">
        <v>2450</v>
      </c>
      <c r="E53" s="255">
        <v>3026</v>
      </c>
      <c r="F53" s="255">
        <v>2926</v>
      </c>
      <c r="G53" s="255"/>
      <c r="H53" s="255"/>
      <c r="I53" s="269"/>
      <c r="J53" s="269"/>
      <c r="K53" s="269"/>
      <c r="L53" s="269"/>
      <c r="M53" s="269"/>
      <c r="N53" s="269"/>
      <c r="O53" s="269"/>
      <c r="P53" s="269"/>
      <c r="Q53" s="441">
        <v>190</v>
      </c>
      <c r="R53" s="269"/>
      <c r="S53" s="24"/>
      <c r="T53" s="24"/>
      <c r="U53" s="24"/>
      <c r="V53" s="24"/>
    </row>
    <row r="54" spans="1:37">
      <c r="A54" s="940"/>
      <c r="B54" s="943"/>
      <c r="C54" s="114" t="s">
        <v>71</v>
      </c>
      <c r="D54" s="255">
        <v>5987</v>
      </c>
      <c r="E54" s="255">
        <v>7930</v>
      </c>
      <c r="F54" s="255">
        <v>7452</v>
      </c>
      <c r="G54" s="255"/>
      <c r="H54" s="255"/>
      <c r="I54" s="269"/>
      <c r="J54" s="269"/>
      <c r="K54" s="269"/>
      <c r="L54" s="269"/>
      <c r="M54" s="269"/>
      <c r="N54" s="269"/>
      <c r="O54" s="269"/>
      <c r="P54" s="269"/>
      <c r="Q54" s="441">
        <v>466</v>
      </c>
      <c r="R54" s="269"/>
      <c r="S54" s="24"/>
      <c r="T54" s="24"/>
      <c r="U54" s="24"/>
      <c r="V54" s="24"/>
    </row>
    <row r="55" spans="1:37" s="51" customFormat="1">
      <c r="A55" s="940"/>
      <c r="B55" s="941" t="s">
        <v>71</v>
      </c>
      <c r="C55" s="114" t="s">
        <v>298</v>
      </c>
      <c r="D55" s="258">
        <v>35366</v>
      </c>
      <c r="E55" s="258">
        <v>40884</v>
      </c>
      <c r="F55" s="258">
        <v>43272</v>
      </c>
      <c r="G55" s="258"/>
      <c r="H55" s="258"/>
      <c r="I55" s="271"/>
      <c r="J55" s="271"/>
      <c r="K55" s="271"/>
      <c r="L55" s="271"/>
      <c r="M55" s="271"/>
      <c r="N55" s="271"/>
      <c r="O55" s="271"/>
      <c r="P55" s="271"/>
      <c r="Q55" s="271">
        <f>Q31+Q34+Q37+Q40+Q43+Q46+Q49+Q52</f>
        <v>8267</v>
      </c>
      <c r="R55" s="271"/>
      <c r="S55" s="29"/>
      <c r="T55" s="29"/>
      <c r="U55" s="29"/>
      <c r="V55" s="29"/>
    </row>
    <row r="56" spans="1:37" s="51" customFormat="1">
      <c r="A56" s="940"/>
      <c r="B56" s="942"/>
      <c r="C56" s="114" t="s">
        <v>299</v>
      </c>
      <c r="D56" s="258">
        <v>38798</v>
      </c>
      <c r="E56" s="258">
        <v>44142</v>
      </c>
      <c r="F56" s="258">
        <v>46963</v>
      </c>
      <c r="G56" s="258"/>
      <c r="H56" s="258"/>
      <c r="I56" s="271"/>
      <c r="J56" s="271"/>
      <c r="K56" s="271"/>
      <c r="L56" s="271"/>
      <c r="M56" s="271"/>
      <c r="N56" s="271"/>
      <c r="O56" s="271"/>
      <c r="P56" s="271"/>
      <c r="Q56" s="271">
        <f t="shared" ref="Q56:Q57" si="0">Q32+Q35+Q38+Q41+Q44+Q47+Q50+Q53</f>
        <v>5407</v>
      </c>
      <c r="R56" s="271"/>
      <c r="S56" s="29"/>
    </row>
    <row r="57" spans="1:37" s="51" customFormat="1">
      <c r="A57" s="940"/>
      <c r="B57" s="943"/>
      <c r="C57" s="114" t="s">
        <v>71</v>
      </c>
      <c r="D57" s="258">
        <v>74164</v>
      </c>
      <c r="E57" s="258">
        <v>85026</v>
      </c>
      <c r="F57" s="258">
        <v>90235</v>
      </c>
      <c r="G57" s="258"/>
      <c r="H57" s="258"/>
      <c r="I57" s="271"/>
      <c r="J57" s="271"/>
      <c r="K57" s="271"/>
      <c r="L57" s="271"/>
      <c r="M57" s="271"/>
      <c r="N57" s="271"/>
      <c r="O57" s="271"/>
      <c r="P57" s="271"/>
      <c r="Q57" s="271">
        <f t="shared" si="0"/>
        <v>13674</v>
      </c>
      <c r="R57" s="271"/>
      <c r="S57" s="29"/>
    </row>
    <row r="58" spans="1:37">
      <c r="S58" s="24"/>
      <c r="U58" t="s">
        <v>76</v>
      </c>
      <c r="V58" t="s">
        <v>76</v>
      </c>
    </row>
    <row r="59" spans="1:37">
      <c r="S59" s="24"/>
    </row>
    <row r="60" spans="1:37">
      <c r="A60" s="24"/>
      <c r="B60" s="24"/>
      <c r="C60" s="24"/>
      <c r="D60" s="24"/>
      <c r="E60" s="24"/>
      <c r="F60" s="24"/>
      <c r="G60" s="24"/>
      <c r="H60" s="24"/>
      <c r="I60" s="24"/>
      <c r="J60" s="24"/>
      <c r="K60" s="24"/>
      <c r="L60" s="24"/>
      <c r="M60" s="24"/>
      <c r="N60" s="24"/>
      <c r="O60" s="24"/>
      <c r="P60" s="24"/>
      <c r="Q60" s="24"/>
      <c r="R60" s="24"/>
      <c r="S60" s="24"/>
    </row>
    <row r="61" spans="1:37">
      <c r="A61" s="24"/>
      <c r="B61" s="24"/>
      <c r="C61" s="24"/>
      <c r="D61" s="24"/>
      <c r="E61" s="24"/>
      <c r="F61" s="24"/>
      <c r="G61" s="24"/>
      <c r="H61" s="24"/>
      <c r="I61" s="24"/>
      <c r="J61" s="24"/>
      <c r="K61" s="24"/>
      <c r="L61" s="24"/>
      <c r="M61" s="24"/>
      <c r="N61" s="24"/>
      <c r="O61" s="24"/>
      <c r="P61" s="24"/>
      <c r="Q61" s="24"/>
      <c r="R61" s="24"/>
      <c r="S61" s="24"/>
    </row>
    <row r="62" spans="1:37">
      <c r="A62" s="24"/>
      <c r="B62" s="24"/>
      <c r="C62" s="24"/>
      <c r="D62" s="24"/>
      <c r="E62" s="24"/>
      <c r="F62" s="24"/>
      <c r="G62" s="24"/>
      <c r="H62" s="24"/>
      <c r="I62" s="24"/>
      <c r="J62" s="24"/>
      <c r="K62" s="24"/>
      <c r="L62" s="24"/>
      <c r="M62" s="24"/>
      <c r="N62" s="24"/>
      <c r="O62" s="24"/>
      <c r="P62" s="24"/>
      <c r="Q62" s="24"/>
      <c r="R62" s="24"/>
      <c r="S62" s="24"/>
    </row>
    <row r="63" spans="1:37">
      <c r="A63" s="24"/>
      <c r="B63" s="24"/>
      <c r="C63" s="24"/>
      <c r="D63" s="24"/>
      <c r="E63" s="24"/>
      <c r="F63" s="24"/>
      <c r="G63" s="24"/>
      <c r="H63" s="24"/>
      <c r="I63" s="24"/>
      <c r="J63" s="24"/>
      <c r="K63" s="24"/>
      <c r="L63" s="24"/>
      <c r="M63" s="24"/>
      <c r="N63" s="24"/>
      <c r="O63" s="24"/>
      <c r="P63" s="24"/>
      <c r="Q63" s="24"/>
      <c r="R63" s="24"/>
      <c r="S63" s="24"/>
    </row>
    <row r="64" spans="1:37">
      <c r="A64" s="24"/>
      <c r="B64" s="24"/>
      <c r="C64" s="24"/>
      <c r="D64" s="24"/>
      <c r="E64" s="24"/>
      <c r="F64" s="24"/>
      <c r="G64" s="24"/>
      <c r="H64" s="24"/>
      <c r="I64" s="24"/>
      <c r="J64" s="24"/>
      <c r="K64" s="24"/>
      <c r="L64" s="24"/>
      <c r="M64" s="24"/>
      <c r="N64" s="24"/>
      <c r="O64" s="24"/>
      <c r="P64" s="24"/>
      <c r="Q64" s="24"/>
      <c r="R64" s="24"/>
      <c r="S64" s="24"/>
    </row>
    <row r="65" spans="1:19">
      <c r="A65" s="24"/>
      <c r="B65" s="24"/>
      <c r="C65" s="24"/>
      <c r="D65" s="24"/>
      <c r="E65" s="24"/>
      <c r="F65" s="24"/>
      <c r="G65" s="24"/>
      <c r="H65" s="24"/>
      <c r="I65" s="24"/>
      <c r="J65" s="24"/>
      <c r="K65" s="24"/>
      <c r="L65" s="24"/>
      <c r="M65" s="24"/>
      <c r="N65" s="24"/>
      <c r="O65" s="24"/>
      <c r="P65" s="24"/>
      <c r="Q65" s="24"/>
      <c r="R65" s="24"/>
      <c r="S65" s="24"/>
    </row>
    <row r="66" spans="1:19">
      <c r="A66" s="24"/>
      <c r="B66" s="24"/>
      <c r="C66" s="24"/>
      <c r="D66" s="24"/>
      <c r="E66" s="24"/>
      <c r="F66" s="24"/>
      <c r="G66" s="24"/>
      <c r="H66" s="24"/>
      <c r="I66" s="24"/>
      <c r="J66" s="24"/>
      <c r="K66" s="24"/>
      <c r="L66" s="24"/>
      <c r="M66" s="24"/>
      <c r="N66" s="24"/>
      <c r="O66" s="24"/>
      <c r="P66" s="24"/>
      <c r="Q66" s="24"/>
      <c r="R66" s="24"/>
      <c r="S66" s="24"/>
    </row>
    <row r="67" spans="1:19">
      <c r="A67" s="24"/>
      <c r="B67" s="24"/>
      <c r="C67" s="24"/>
      <c r="D67" s="24"/>
      <c r="E67" s="24"/>
      <c r="F67" s="24"/>
      <c r="G67" s="24"/>
      <c r="H67" s="24"/>
      <c r="I67" s="24"/>
      <c r="J67" s="24"/>
      <c r="K67" s="24"/>
      <c r="L67" s="24"/>
      <c r="M67" s="24"/>
      <c r="N67" s="24"/>
      <c r="O67" s="24"/>
      <c r="P67" s="24"/>
      <c r="Q67" s="24"/>
      <c r="R67" s="24"/>
      <c r="S67" s="24"/>
    </row>
    <row r="68" spans="1:19">
      <c r="A68" s="24"/>
      <c r="B68" s="24"/>
      <c r="C68" s="24"/>
      <c r="D68" s="24"/>
      <c r="E68" s="24"/>
      <c r="F68" s="24"/>
      <c r="G68" s="24"/>
      <c r="H68" s="24"/>
      <c r="I68" s="24"/>
      <c r="J68" s="24"/>
      <c r="K68" s="24"/>
      <c r="L68" s="24"/>
      <c r="M68" s="24"/>
      <c r="N68" s="24"/>
      <c r="O68" s="24"/>
      <c r="P68" s="24"/>
      <c r="Q68" s="24"/>
      <c r="R68" s="24"/>
      <c r="S68" s="24"/>
    </row>
    <row r="69" spans="1:19">
      <c r="A69" s="24"/>
      <c r="B69" s="24"/>
      <c r="C69" s="24"/>
      <c r="D69" s="24"/>
      <c r="E69" s="24"/>
      <c r="F69" s="24"/>
      <c r="G69" s="24"/>
      <c r="H69" s="24"/>
      <c r="I69" s="24"/>
      <c r="J69" s="24"/>
      <c r="K69" s="24"/>
      <c r="L69" s="24"/>
      <c r="M69" s="24"/>
      <c r="N69" s="24"/>
      <c r="O69" s="24"/>
      <c r="P69" s="24"/>
      <c r="Q69" s="24"/>
      <c r="R69" s="24"/>
      <c r="S69" s="24"/>
    </row>
    <row r="70" spans="1:19">
      <c r="A70" s="24"/>
      <c r="B70" s="24"/>
      <c r="C70" s="24"/>
      <c r="D70" s="24"/>
      <c r="E70" s="24"/>
      <c r="F70" s="24"/>
      <c r="G70" s="24"/>
      <c r="H70" s="24"/>
      <c r="I70" s="24"/>
      <c r="J70" s="24"/>
      <c r="K70" s="24"/>
      <c r="L70" s="24"/>
      <c r="M70" s="24"/>
      <c r="N70" s="24"/>
      <c r="O70" s="24"/>
      <c r="P70" s="24"/>
      <c r="Q70" s="24"/>
      <c r="R70" s="24"/>
      <c r="S70" s="24"/>
    </row>
    <row r="71" spans="1:19">
      <c r="A71" s="24"/>
      <c r="B71" s="24"/>
      <c r="C71" s="24"/>
      <c r="D71" s="24"/>
      <c r="E71" s="24"/>
      <c r="F71" s="24"/>
      <c r="G71" s="24"/>
      <c r="H71" s="24"/>
      <c r="I71" s="24"/>
      <c r="J71" s="24"/>
      <c r="K71" s="24"/>
      <c r="L71" s="24"/>
      <c r="M71" s="24"/>
      <c r="N71" s="24"/>
      <c r="O71" s="24"/>
      <c r="P71" s="24"/>
      <c r="Q71" s="24"/>
      <c r="R71" s="24"/>
      <c r="S71" s="24"/>
    </row>
    <row r="72" spans="1:19">
      <c r="A72" s="24"/>
      <c r="B72" s="24"/>
      <c r="C72" s="24"/>
      <c r="D72" s="24"/>
      <c r="E72" s="24"/>
      <c r="F72" s="24"/>
      <c r="G72" s="24"/>
      <c r="H72" s="24"/>
      <c r="I72" s="24"/>
      <c r="J72" s="24"/>
      <c r="K72" s="24"/>
      <c r="L72" s="24"/>
      <c r="M72" s="24"/>
      <c r="N72" s="24"/>
      <c r="O72" s="24"/>
      <c r="P72" s="24"/>
      <c r="Q72" s="24"/>
      <c r="R72" s="24"/>
      <c r="S72" s="24"/>
    </row>
    <row r="73" spans="1:19">
      <c r="A73" s="24"/>
      <c r="B73" s="24"/>
      <c r="C73" s="24"/>
      <c r="D73" s="24"/>
      <c r="E73" s="24"/>
      <c r="F73" s="24"/>
      <c r="G73" s="24"/>
      <c r="H73" s="24"/>
      <c r="I73" s="24"/>
      <c r="J73" s="24"/>
      <c r="K73" s="24"/>
      <c r="L73" s="24"/>
      <c r="M73" s="24"/>
      <c r="N73" s="24"/>
      <c r="O73" s="24"/>
      <c r="P73" s="24"/>
      <c r="Q73" s="24"/>
      <c r="R73" s="24"/>
      <c r="S73" s="24"/>
    </row>
    <row r="74" spans="1:19">
      <c r="A74" s="24"/>
      <c r="B74" s="24"/>
      <c r="C74" s="24"/>
      <c r="D74" s="24"/>
      <c r="E74" s="24"/>
      <c r="F74" s="24"/>
      <c r="G74" s="24"/>
      <c r="H74" s="24"/>
      <c r="I74" s="24"/>
      <c r="J74" s="24"/>
      <c r="K74" s="24"/>
      <c r="L74" s="24"/>
      <c r="M74" s="24"/>
      <c r="N74" s="24"/>
      <c r="O74" s="24"/>
      <c r="P74" s="24"/>
      <c r="Q74" s="24"/>
      <c r="R74" s="24"/>
      <c r="S74" s="24"/>
    </row>
    <row r="75" spans="1:19">
      <c r="A75" s="24"/>
      <c r="B75" s="24"/>
      <c r="C75" s="24"/>
      <c r="D75" s="24"/>
      <c r="E75" s="24"/>
      <c r="F75" s="24"/>
      <c r="G75" s="24"/>
      <c r="H75" s="24"/>
      <c r="I75" s="24"/>
      <c r="J75" s="24"/>
      <c r="K75" s="24"/>
      <c r="L75" s="24"/>
      <c r="M75" s="24"/>
      <c r="N75" s="24"/>
      <c r="O75" s="24"/>
      <c r="P75" s="24"/>
      <c r="Q75" s="24"/>
      <c r="R75" s="24"/>
      <c r="S75" s="24"/>
    </row>
    <row r="76" spans="1:19">
      <c r="A76" s="24"/>
      <c r="B76" s="24"/>
      <c r="C76" s="24"/>
      <c r="D76" s="24"/>
      <c r="E76" s="24"/>
      <c r="F76" s="24"/>
      <c r="G76" s="24"/>
      <c r="H76" s="24"/>
      <c r="I76" s="24"/>
      <c r="J76" s="24"/>
      <c r="K76" s="24"/>
      <c r="L76" s="24"/>
      <c r="M76" s="24"/>
      <c r="N76" s="24"/>
      <c r="O76" s="24"/>
      <c r="P76" s="24"/>
      <c r="Q76" s="24"/>
      <c r="R76" s="24"/>
      <c r="S76" s="24"/>
    </row>
    <row r="77" spans="1:19">
      <c r="A77" s="24"/>
      <c r="B77" s="24"/>
      <c r="C77" s="24"/>
      <c r="D77" s="24"/>
      <c r="E77" s="24"/>
      <c r="F77" s="24"/>
      <c r="G77" s="24"/>
      <c r="H77" s="24"/>
      <c r="I77" s="24"/>
      <c r="J77" s="24"/>
      <c r="K77" s="24"/>
      <c r="L77" s="24"/>
      <c r="M77" s="24"/>
      <c r="N77" s="24"/>
      <c r="O77" s="24"/>
      <c r="P77" s="24"/>
      <c r="Q77" s="24"/>
      <c r="R77" s="24"/>
      <c r="S77" s="24"/>
    </row>
    <row r="78" spans="1:19">
      <c r="A78" s="24"/>
      <c r="B78" s="24"/>
      <c r="C78" s="24"/>
      <c r="D78" s="24"/>
      <c r="E78" s="24"/>
      <c r="F78" s="24"/>
      <c r="G78" s="24"/>
      <c r="H78" s="24"/>
      <c r="I78" s="24"/>
      <c r="J78" s="24"/>
      <c r="K78" s="24"/>
      <c r="L78" s="24"/>
      <c r="M78" s="24"/>
      <c r="N78" s="24"/>
      <c r="O78" s="24"/>
      <c r="P78" s="24"/>
      <c r="Q78" s="24"/>
      <c r="R78" s="24"/>
      <c r="S78" s="24"/>
    </row>
    <row r="79" spans="1:19">
      <c r="A79" s="24"/>
      <c r="B79" s="24"/>
      <c r="C79" s="24"/>
      <c r="D79" s="24"/>
      <c r="E79" s="24"/>
      <c r="F79" s="24"/>
      <c r="G79" s="24"/>
      <c r="H79" s="24"/>
      <c r="I79" s="24"/>
      <c r="J79" s="24"/>
      <c r="K79" s="24"/>
      <c r="L79" s="24"/>
      <c r="M79" s="24"/>
      <c r="N79" s="24"/>
      <c r="O79" s="24"/>
      <c r="P79" s="24"/>
      <c r="Q79" s="24"/>
      <c r="R79" s="24"/>
      <c r="S79" s="24"/>
    </row>
    <row r="80" spans="1:19">
      <c r="A80" s="24"/>
      <c r="B80" s="24"/>
      <c r="C80" s="24"/>
      <c r="D80" s="24"/>
      <c r="E80" s="24"/>
      <c r="F80" s="24"/>
      <c r="G80" s="24"/>
      <c r="H80" s="24"/>
      <c r="I80" s="24"/>
      <c r="J80" s="24"/>
      <c r="K80" s="24"/>
      <c r="L80" s="24"/>
      <c r="M80" s="24"/>
      <c r="N80" s="24"/>
      <c r="O80" s="24"/>
      <c r="P80" s="24"/>
      <c r="Q80" s="24"/>
      <c r="R80" s="24"/>
      <c r="S80" s="24"/>
    </row>
    <row r="81" spans="1:19">
      <c r="A81" s="24"/>
      <c r="B81" s="24"/>
      <c r="C81" s="24"/>
      <c r="D81" s="24"/>
      <c r="E81" s="24"/>
      <c r="F81" s="24"/>
      <c r="G81" s="24"/>
      <c r="H81" s="24"/>
      <c r="I81" s="24"/>
      <c r="J81" s="24"/>
      <c r="K81" s="24"/>
      <c r="L81" s="24"/>
      <c r="M81" s="24"/>
      <c r="N81" s="24"/>
      <c r="O81" s="24"/>
      <c r="P81" s="24"/>
      <c r="Q81" s="24"/>
      <c r="R81" s="24"/>
      <c r="S81" s="24"/>
    </row>
    <row r="82" spans="1:19">
      <c r="A82" s="24"/>
      <c r="B82" s="24"/>
      <c r="C82" s="24"/>
      <c r="D82" s="24"/>
      <c r="E82" s="24"/>
      <c r="F82" s="24"/>
      <c r="G82" s="24"/>
      <c r="H82" s="24"/>
      <c r="I82" s="24"/>
      <c r="J82" s="24"/>
      <c r="K82" s="24"/>
      <c r="L82" s="24"/>
      <c r="M82" s="24"/>
      <c r="N82" s="24"/>
      <c r="O82" s="24"/>
      <c r="P82" s="24"/>
      <c r="Q82" s="24"/>
      <c r="R82" s="24"/>
      <c r="S82" s="24"/>
    </row>
    <row r="83" spans="1:19">
      <c r="A83" s="24"/>
      <c r="B83" s="24"/>
      <c r="C83" s="24"/>
      <c r="D83" s="24"/>
      <c r="E83" s="24"/>
      <c r="F83" s="24"/>
      <c r="G83" s="24"/>
      <c r="H83" s="24"/>
      <c r="I83" s="24"/>
      <c r="J83" s="24"/>
      <c r="K83" s="24"/>
      <c r="L83" s="24"/>
      <c r="M83" s="24"/>
      <c r="N83" s="24"/>
      <c r="O83" s="24"/>
      <c r="P83" s="24"/>
      <c r="Q83" s="24"/>
      <c r="R83" s="24"/>
      <c r="S83" s="24"/>
    </row>
    <row r="84" spans="1:19">
      <c r="A84" s="24"/>
      <c r="B84" s="24"/>
      <c r="C84" s="24"/>
      <c r="D84" s="24"/>
      <c r="E84" s="24"/>
      <c r="F84" s="24"/>
      <c r="G84" s="24"/>
      <c r="H84" s="24"/>
      <c r="I84" s="24"/>
      <c r="J84" s="24"/>
      <c r="K84" s="24"/>
      <c r="L84" s="24"/>
      <c r="M84" s="24"/>
      <c r="N84" s="24"/>
      <c r="O84" s="24"/>
      <c r="P84" s="24"/>
      <c r="Q84" s="24"/>
      <c r="R84" s="24"/>
      <c r="S84" s="24"/>
    </row>
    <row r="85" spans="1:19">
      <c r="A85" s="24"/>
      <c r="B85" s="24"/>
      <c r="C85" s="24"/>
      <c r="D85" s="24"/>
      <c r="E85" s="24"/>
      <c r="F85" s="24"/>
      <c r="G85" s="24"/>
      <c r="H85" s="24"/>
      <c r="I85" s="24"/>
      <c r="J85" s="24"/>
      <c r="K85" s="24"/>
      <c r="L85" s="24"/>
      <c r="M85" s="24"/>
      <c r="N85" s="24"/>
      <c r="O85" s="24"/>
      <c r="P85" s="24"/>
      <c r="Q85" s="24"/>
      <c r="R85" s="24"/>
      <c r="S85" s="24"/>
    </row>
    <row r="86" spans="1:19">
      <c r="A86" s="24"/>
      <c r="B86" s="24"/>
      <c r="C86" s="24"/>
      <c r="D86" s="24"/>
      <c r="E86" s="24"/>
      <c r="F86" s="24"/>
      <c r="G86" s="24"/>
      <c r="H86" s="24"/>
      <c r="I86" s="24"/>
      <c r="J86" s="24"/>
      <c r="K86" s="24"/>
      <c r="L86" s="24"/>
      <c r="M86" s="24"/>
      <c r="N86" s="24"/>
      <c r="O86" s="24"/>
      <c r="P86" s="24"/>
      <c r="Q86" s="24"/>
      <c r="R86" s="24"/>
      <c r="S86" s="24"/>
    </row>
    <row r="87" spans="1:19">
      <c r="A87" s="24"/>
      <c r="B87" s="24"/>
      <c r="C87" s="24"/>
      <c r="D87" s="24"/>
      <c r="E87" s="24"/>
      <c r="F87" s="24"/>
      <c r="G87" s="24"/>
      <c r="H87" s="24"/>
      <c r="I87" s="24"/>
      <c r="J87" s="24"/>
      <c r="K87" s="24"/>
      <c r="L87" s="24"/>
      <c r="M87" s="24"/>
      <c r="N87" s="24"/>
      <c r="O87" s="24"/>
      <c r="P87" s="24"/>
      <c r="Q87" s="24"/>
      <c r="R87" s="24"/>
      <c r="S87" s="24"/>
    </row>
    <row r="88" spans="1:19">
      <c r="A88" s="24"/>
      <c r="B88" s="24"/>
      <c r="C88" s="24"/>
      <c r="D88" s="24"/>
      <c r="E88" s="24"/>
      <c r="F88" s="24"/>
      <c r="G88" s="24"/>
      <c r="H88" s="24"/>
      <c r="I88" s="24"/>
      <c r="J88" s="24"/>
      <c r="K88" s="24"/>
      <c r="L88" s="24"/>
      <c r="M88" s="24"/>
      <c r="N88" s="24"/>
      <c r="O88" s="24"/>
      <c r="P88" s="24"/>
      <c r="Q88" s="24"/>
      <c r="R88" s="24"/>
      <c r="S88" s="24"/>
    </row>
    <row r="89" spans="1:19">
      <c r="A89" s="24"/>
      <c r="B89" s="24"/>
      <c r="C89" s="24"/>
      <c r="D89" s="24"/>
      <c r="E89" s="24"/>
      <c r="F89" s="24"/>
      <c r="G89" s="24"/>
      <c r="H89" s="24"/>
      <c r="I89" s="24"/>
      <c r="J89" s="24"/>
      <c r="K89" s="24"/>
      <c r="L89" s="24"/>
      <c r="M89" s="24"/>
      <c r="N89" s="24"/>
      <c r="O89" s="24"/>
      <c r="P89" s="24"/>
      <c r="Q89" s="24"/>
      <c r="R89" s="24"/>
      <c r="S89" s="24"/>
    </row>
    <row r="90" spans="1:19">
      <c r="A90" s="24"/>
      <c r="B90" s="24"/>
      <c r="C90" s="24"/>
      <c r="D90" s="24"/>
      <c r="E90" s="24"/>
      <c r="F90" s="24"/>
      <c r="G90" s="24"/>
      <c r="H90" s="24"/>
      <c r="I90" s="24"/>
      <c r="J90" s="24"/>
      <c r="K90" s="24"/>
      <c r="L90" s="24"/>
      <c r="M90" s="24"/>
      <c r="N90" s="24"/>
      <c r="O90" s="24"/>
      <c r="P90" s="24"/>
      <c r="Q90" s="24"/>
      <c r="R90" s="24"/>
      <c r="S90" s="24"/>
    </row>
    <row r="91" spans="1:19">
      <c r="A91" s="24"/>
      <c r="B91" s="24"/>
      <c r="C91" s="24"/>
      <c r="D91" s="24"/>
      <c r="E91" s="24"/>
      <c r="F91" s="24"/>
      <c r="G91" s="24"/>
      <c r="H91" s="24"/>
      <c r="I91" s="24"/>
      <c r="J91" s="24"/>
      <c r="K91" s="24"/>
      <c r="L91" s="24"/>
      <c r="M91" s="24"/>
      <c r="N91" s="24"/>
      <c r="O91" s="24"/>
      <c r="P91" s="24"/>
      <c r="Q91" s="24"/>
      <c r="R91" s="24"/>
      <c r="S91" s="24"/>
    </row>
    <row r="92" spans="1:19">
      <c r="A92" s="24"/>
      <c r="B92" s="24"/>
      <c r="C92" s="24"/>
      <c r="D92" s="24"/>
      <c r="E92" s="24"/>
      <c r="F92" s="24"/>
      <c r="G92" s="24"/>
      <c r="H92" s="24"/>
      <c r="I92" s="24"/>
      <c r="J92" s="24"/>
      <c r="K92" s="24"/>
      <c r="L92" s="24"/>
      <c r="M92" s="24"/>
      <c r="N92" s="24"/>
      <c r="O92" s="24"/>
      <c r="P92" s="24"/>
      <c r="Q92" s="24"/>
      <c r="R92" s="24"/>
      <c r="S92" s="24"/>
    </row>
    <row r="93" spans="1:19">
      <c r="A93" s="24"/>
      <c r="B93" s="24"/>
      <c r="C93" s="24"/>
      <c r="D93" s="24"/>
      <c r="E93" s="24"/>
      <c r="F93" s="24"/>
      <c r="G93" s="24"/>
      <c r="H93" s="24"/>
      <c r="I93" s="24"/>
      <c r="J93" s="24"/>
      <c r="K93" s="24"/>
      <c r="L93" s="24"/>
      <c r="M93" s="24"/>
      <c r="N93" s="24"/>
      <c r="O93" s="24"/>
      <c r="P93" s="24"/>
      <c r="Q93" s="24"/>
      <c r="R93" s="24"/>
      <c r="S93" s="24"/>
    </row>
    <row r="94" spans="1:19">
      <c r="A94" s="24"/>
      <c r="B94" s="24"/>
      <c r="C94" s="24"/>
      <c r="D94" s="24"/>
      <c r="E94" s="24"/>
      <c r="F94" s="24"/>
      <c r="G94" s="24"/>
      <c r="H94" s="24"/>
      <c r="I94" s="24"/>
      <c r="J94" s="24"/>
      <c r="K94" s="24"/>
      <c r="L94" s="24"/>
      <c r="M94" s="24"/>
      <c r="N94" s="24"/>
      <c r="O94" s="24"/>
      <c r="P94" s="24"/>
      <c r="Q94" s="24"/>
      <c r="R94" s="24"/>
      <c r="S94" s="24"/>
    </row>
    <row r="95" spans="1:19">
      <c r="A95" s="24"/>
      <c r="B95" s="24"/>
      <c r="C95" s="24"/>
      <c r="D95" s="24"/>
      <c r="E95" s="24"/>
      <c r="F95" s="24"/>
      <c r="G95" s="24"/>
      <c r="H95" s="24"/>
      <c r="I95" s="24"/>
      <c r="J95" s="24"/>
      <c r="K95" s="24"/>
      <c r="L95" s="24"/>
      <c r="M95" s="24"/>
      <c r="N95" s="24"/>
      <c r="O95" s="24"/>
      <c r="P95" s="24"/>
      <c r="Q95" s="24"/>
      <c r="R95" s="24"/>
      <c r="S95" s="24"/>
    </row>
    <row r="96" spans="1:19">
      <c r="A96" s="24"/>
      <c r="B96" s="24"/>
      <c r="C96" s="24"/>
      <c r="D96" s="24"/>
      <c r="E96" s="24"/>
      <c r="F96" s="24"/>
      <c r="G96" s="24"/>
      <c r="H96" s="24"/>
      <c r="I96" s="24"/>
      <c r="J96" s="24"/>
      <c r="K96" s="24"/>
      <c r="L96" s="24"/>
      <c r="M96" s="24"/>
      <c r="N96" s="24"/>
      <c r="O96" s="24"/>
      <c r="P96" s="24"/>
      <c r="Q96" s="24"/>
      <c r="R96" s="24"/>
      <c r="S96" s="24"/>
    </row>
    <row r="97" spans="1:19">
      <c r="A97" s="24"/>
      <c r="B97" s="24"/>
      <c r="C97" s="24"/>
      <c r="D97" s="24"/>
      <c r="E97" s="24"/>
      <c r="F97" s="24"/>
      <c r="G97" s="24"/>
      <c r="H97" s="24"/>
      <c r="I97" s="24"/>
      <c r="J97" s="24"/>
      <c r="K97" s="24"/>
      <c r="L97" s="24"/>
      <c r="M97" s="24"/>
      <c r="N97" s="24"/>
      <c r="O97" s="24"/>
      <c r="P97" s="24"/>
      <c r="Q97" s="24"/>
      <c r="R97" s="24"/>
      <c r="S97" s="24"/>
    </row>
    <row r="98" spans="1:19">
      <c r="A98" s="24"/>
      <c r="B98" s="24"/>
      <c r="C98" s="24"/>
      <c r="D98" s="24"/>
      <c r="E98" s="24"/>
      <c r="F98" s="24"/>
      <c r="G98" s="24"/>
      <c r="H98" s="24"/>
      <c r="I98" s="24"/>
      <c r="J98" s="24"/>
      <c r="K98" s="24"/>
      <c r="L98" s="24"/>
      <c r="M98" s="24"/>
      <c r="N98" s="24"/>
      <c r="O98" s="24"/>
      <c r="P98" s="24"/>
      <c r="Q98" s="24"/>
      <c r="R98" s="24"/>
      <c r="S98" s="24"/>
    </row>
    <row r="99" spans="1:19">
      <c r="A99" s="24"/>
      <c r="B99" s="24"/>
      <c r="C99" s="24"/>
      <c r="D99" s="24"/>
      <c r="E99" s="24"/>
      <c r="F99" s="24"/>
      <c r="G99" s="24"/>
      <c r="H99" s="24"/>
      <c r="I99" s="24"/>
      <c r="J99" s="24"/>
      <c r="K99" s="24"/>
      <c r="L99" s="24"/>
      <c r="M99" s="24"/>
      <c r="N99" s="24"/>
      <c r="O99" s="24"/>
      <c r="P99" s="24"/>
      <c r="Q99" s="24"/>
      <c r="R99" s="24"/>
      <c r="S99" s="24"/>
    </row>
    <row r="100" spans="1:19">
      <c r="A100" s="24"/>
      <c r="B100" s="24"/>
      <c r="C100" s="24"/>
      <c r="D100" s="24"/>
      <c r="E100" s="24"/>
      <c r="F100" s="24"/>
      <c r="G100" s="24"/>
      <c r="H100" s="24"/>
      <c r="I100" s="24"/>
      <c r="J100" s="24"/>
      <c r="K100" s="24"/>
      <c r="L100" s="24"/>
      <c r="M100" s="24"/>
      <c r="N100" s="24"/>
      <c r="O100" s="24"/>
      <c r="P100" s="24"/>
      <c r="Q100" s="24"/>
      <c r="R100" s="24"/>
      <c r="S100" s="24"/>
    </row>
  </sheetData>
  <mergeCells count="33">
    <mergeCell ref="T39:AK42"/>
    <mergeCell ref="T43:AK45"/>
    <mergeCell ref="B46:B48"/>
    <mergeCell ref="B25:B27"/>
    <mergeCell ref="B52:B54"/>
    <mergeCell ref="B28:B30"/>
    <mergeCell ref="U28:U30"/>
    <mergeCell ref="U25:U27"/>
    <mergeCell ref="A4:A30"/>
    <mergeCell ref="B4:B6"/>
    <mergeCell ref="B55:B57"/>
    <mergeCell ref="B40:B42"/>
    <mergeCell ref="B43:B45"/>
    <mergeCell ref="B49:B51"/>
    <mergeCell ref="B16:B18"/>
    <mergeCell ref="A31:A57"/>
    <mergeCell ref="B31:B33"/>
    <mergeCell ref="B34:B36"/>
    <mergeCell ref="B37:B39"/>
    <mergeCell ref="U16:U18"/>
    <mergeCell ref="B19:B21"/>
    <mergeCell ref="U19:U21"/>
    <mergeCell ref="B22:B24"/>
    <mergeCell ref="U22:U24"/>
    <mergeCell ref="T4:T33"/>
    <mergeCell ref="U4:U6"/>
    <mergeCell ref="B7:B9"/>
    <mergeCell ref="U7:U9"/>
    <mergeCell ref="B10:B12"/>
    <mergeCell ref="U10:U12"/>
    <mergeCell ref="B13:B15"/>
    <mergeCell ref="U13:U15"/>
    <mergeCell ref="U31:U33"/>
  </mergeCells>
  <hyperlinks>
    <hyperlink ref="AN3" location="'TC1'!A1" display="Back to Content Page" xr:uid="{56F0F4FF-C623-4A52-A3BF-59EAC3921A0E}"/>
  </hyperlinks>
  <printOptions horizontalCentered="1" verticalCentered="1"/>
  <pageMargins left="0.7" right="0.7" top="0.75" bottom="0.75" header="0.3" footer="0.3"/>
  <pageSetup paperSize="9" scale="42" orientation="landscape" r:id="rId1"/>
  <headerFoot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AN71"/>
  <sheetViews>
    <sheetView topLeftCell="W1" zoomScale="93" zoomScaleNormal="93" workbookViewId="0">
      <selection activeCell="AN3" sqref="AN3"/>
    </sheetView>
  </sheetViews>
  <sheetFormatPr defaultColWidth="9.21875" defaultRowHeight="14.4"/>
  <cols>
    <col min="1" max="1" width="14.77734375" customWidth="1"/>
    <col min="2" max="2" width="15.77734375" customWidth="1"/>
    <col min="3" max="3" width="10.44140625" customWidth="1"/>
    <col min="4" max="18" width="7.21875" customWidth="1"/>
    <col min="19" max="19" width="4.21875" customWidth="1"/>
    <col min="20" max="20" width="14.44140625" customWidth="1"/>
    <col min="21" max="21" width="14" customWidth="1"/>
    <col min="23" max="23" width="9.77734375" customWidth="1"/>
    <col min="24" max="24" width="11" customWidth="1"/>
    <col min="25" max="25" width="11.21875" customWidth="1"/>
    <col min="26" max="26" width="11.44140625" customWidth="1"/>
    <col min="27" max="31" width="11" customWidth="1"/>
    <col min="32" max="32" width="10.77734375" customWidth="1"/>
  </cols>
  <sheetData>
    <row r="1" spans="1:40">
      <c r="A1" s="16" t="s">
        <v>416</v>
      </c>
      <c r="B1" s="24"/>
      <c r="C1" s="24"/>
      <c r="D1" s="24"/>
      <c r="E1" s="24"/>
      <c r="F1" s="24"/>
      <c r="G1" s="24"/>
      <c r="H1" s="24"/>
      <c r="I1" s="24"/>
      <c r="J1" s="24"/>
      <c r="K1" s="24"/>
      <c r="L1" s="24"/>
      <c r="M1" s="24"/>
      <c r="N1" s="24"/>
      <c r="O1" s="24"/>
      <c r="P1" s="24"/>
      <c r="Q1" s="24"/>
      <c r="R1" s="24"/>
      <c r="S1" s="24"/>
    </row>
    <row r="2" spans="1:40" ht="15" thickBot="1">
      <c r="A2" s="15"/>
      <c r="B2" s="24"/>
      <c r="C2" s="24"/>
      <c r="D2" s="24"/>
      <c r="E2" s="24"/>
      <c r="F2" s="24"/>
      <c r="G2" s="24"/>
      <c r="H2" s="24"/>
      <c r="I2" s="24"/>
      <c r="J2" s="24"/>
      <c r="K2" s="24"/>
      <c r="L2" s="24"/>
      <c r="M2" s="24"/>
      <c r="N2" s="24"/>
      <c r="O2" s="24"/>
      <c r="P2" s="24"/>
      <c r="Q2" s="24"/>
      <c r="R2" s="24"/>
      <c r="S2" s="24"/>
    </row>
    <row r="3" spans="1:40" s="2" customFormat="1" ht="28.2" thickBot="1">
      <c r="A3" s="223" t="s">
        <v>187</v>
      </c>
      <c r="B3" s="224" t="s">
        <v>402</v>
      </c>
      <c r="C3" s="225"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16"/>
      <c r="T3" s="223" t="s">
        <v>187</v>
      </c>
      <c r="U3" s="224" t="s">
        <v>402</v>
      </c>
      <c r="V3" s="225" t="s">
        <v>297</v>
      </c>
      <c r="W3" s="741">
        <v>2010</v>
      </c>
      <c r="X3" s="741">
        <v>2011</v>
      </c>
      <c r="Y3" s="741">
        <v>2012</v>
      </c>
      <c r="Z3" s="741">
        <v>2013</v>
      </c>
      <c r="AA3" s="741">
        <v>2014</v>
      </c>
      <c r="AB3" s="742">
        <v>2015</v>
      </c>
      <c r="AC3" s="742">
        <v>2016</v>
      </c>
      <c r="AD3" s="742">
        <v>2017</v>
      </c>
      <c r="AE3" s="742">
        <v>2018</v>
      </c>
      <c r="AF3" s="742">
        <v>2019</v>
      </c>
      <c r="AG3" s="742">
        <v>2020</v>
      </c>
      <c r="AH3" s="742">
        <v>2021</v>
      </c>
      <c r="AI3" s="742">
        <v>2022</v>
      </c>
      <c r="AJ3" s="742">
        <v>2023</v>
      </c>
      <c r="AK3" s="742">
        <v>2024</v>
      </c>
      <c r="AN3" s="856" t="s">
        <v>166</v>
      </c>
    </row>
    <row r="4" spans="1:40">
      <c r="A4" s="940" t="s">
        <v>175</v>
      </c>
      <c r="B4" s="941" t="s">
        <v>403</v>
      </c>
      <c r="C4" s="114" t="s">
        <v>298</v>
      </c>
      <c r="D4" s="255"/>
      <c r="E4" s="255"/>
      <c r="F4" s="255"/>
      <c r="G4" s="255"/>
      <c r="H4" s="255"/>
      <c r="I4" s="269"/>
      <c r="J4" s="269"/>
      <c r="K4" s="269"/>
      <c r="L4" s="269"/>
      <c r="M4" s="269"/>
      <c r="N4" s="269"/>
      <c r="O4" s="269"/>
      <c r="P4" s="269"/>
      <c r="Q4" s="269"/>
      <c r="R4" s="269"/>
      <c r="S4" s="69" t="s">
        <v>76</v>
      </c>
      <c r="T4" s="962" t="s">
        <v>177</v>
      </c>
      <c r="U4" s="959" t="s">
        <v>403</v>
      </c>
      <c r="V4" s="740" t="s">
        <v>298</v>
      </c>
      <c r="W4" s="743">
        <v>1193</v>
      </c>
      <c r="X4" s="744">
        <v>3299</v>
      </c>
      <c r="Y4" s="744">
        <v>6888</v>
      </c>
      <c r="Z4" s="744">
        <v>1725</v>
      </c>
      <c r="AA4" s="744">
        <v>1891</v>
      </c>
      <c r="AB4" s="744">
        <v>1365</v>
      </c>
      <c r="AC4" s="744">
        <v>1681</v>
      </c>
      <c r="AD4" s="744">
        <v>3737</v>
      </c>
      <c r="AE4" s="744">
        <v>2179</v>
      </c>
      <c r="AF4" s="744">
        <v>2792</v>
      </c>
      <c r="AG4" s="744">
        <v>2190</v>
      </c>
      <c r="AH4" s="744">
        <v>2357</v>
      </c>
      <c r="AI4" s="744">
        <v>2464</v>
      </c>
      <c r="AJ4" s="744">
        <v>2640</v>
      </c>
      <c r="AK4" s="745">
        <v>2629</v>
      </c>
    </row>
    <row r="5" spans="1:40">
      <c r="A5" s="940"/>
      <c r="B5" s="942"/>
      <c r="C5" s="114" t="s">
        <v>299</v>
      </c>
      <c r="D5" s="255"/>
      <c r="E5" s="255"/>
      <c r="F5" s="255"/>
      <c r="G5" s="255"/>
      <c r="H5" s="255"/>
      <c r="I5" s="269"/>
      <c r="J5" s="269"/>
      <c r="K5" s="269"/>
      <c r="L5" s="269"/>
      <c r="M5" s="269"/>
      <c r="N5" s="269"/>
      <c r="O5" s="269"/>
      <c r="P5" s="269"/>
      <c r="Q5" s="269"/>
      <c r="R5" s="269"/>
      <c r="S5" s="69"/>
      <c r="T5" s="963"/>
      <c r="U5" s="960"/>
      <c r="V5" s="740" t="s">
        <v>299</v>
      </c>
      <c r="W5" s="746">
        <v>2207</v>
      </c>
      <c r="X5" s="255">
        <v>1701</v>
      </c>
      <c r="Y5" s="255">
        <v>307</v>
      </c>
      <c r="Z5" s="255">
        <v>3811</v>
      </c>
      <c r="AA5" s="255">
        <v>3518</v>
      </c>
      <c r="AB5" s="255">
        <v>2018</v>
      </c>
      <c r="AC5" s="255">
        <v>2807</v>
      </c>
      <c r="AD5" s="255">
        <v>4786</v>
      </c>
      <c r="AE5" s="255">
        <v>2841</v>
      </c>
      <c r="AF5" s="255">
        <v>4711</v>
      </c>
      <c r="AG5" s="255">
        <v>2847</v>
      </c>
      <c r="AH5" s="255">
        <v>2953</v>
      </c>
      <c r="AI5" s="255">
        <v>2921</v>
      </c>
      <c r="AJ5" s="255">
        <v>3172</v>
      </c>
      <c r="AK5" s="270">
        <v>3031</v>
      </c>
    </row>
    <row r="6" spans="1:40">
      <c r="A6" s="940"/>
      <c r="B6" s="943"/>
      <c r="C6" s="114" t="s">
        <v>71</v>
      </c>
      <c r="D6" s="255"/>
      <c r="E6" s="255"/>
      <c r="F6" s="255"/>
      <c r="G6" s="255"/>
      <c r="H6" s="255"/>
      <c r="I6" s="269"/>
      <c r="J6" s="269"/>
      <c r="K6" s="269"/>
      <c r="L6" s="269"/>
      <c r="M6" s="269"/>
      <c r="N6" s="269"/>
      <c r="O6" s="269"/>
      <c r="P6" s="269"/>
      <c r="Q6" s="269"/>
      <c r="R6" s="269"/>
      <c r="S6" s="69"/>
      <c r="T6" s="963"/>
      <c r="U6" s="961"/>
      <c r="V6" s="740" t="s">
        <v>71</v>
      </c>
      <c r="W6" s="746">
        <v>3400</v>
      </c>
      <c r="X6" s="255">
        <v>5000</v>
      </c>
      <c r="Y6" s="255">
        <v>7195</v>
      </c>
      <c r="Z6" s="255">
        <v>5536</v>
      </c>
      <c r="AA6" s="255">
        <v>5409</v>
      </c>
      <c r="AB6" s="255">
        <v>3383</v>
      </c>
      <c r="AC6" s="255">
        <v>4488</v>
      </c>
      <c r="AD6" s="255">
        <v>8523</v>
      </c>
      <c r="AE6" s="255">
        <v>5020</v>
      </c>
      <c r="AF6" s="255">
        <v>7503</v>
      </c>
      <c r="AG6" s="255">
        <v>5037</v>
      </c>
      <c r="AH6" s="255">
        <v>5310</v>
      </c>
      <c r="AI6" s="255">
        <v>5385</v>
      </c>
      <c r="AJ6" s="255">
        <v>5812</v>
      </c>
      <c r="AK6" s="270">
        <v>5660</v>
      </c>
    </row>
    <row r="7" spans="1:40">
      <c r="A7" s="940"/>
      <c r="B7" s="941" t="s">
        <v>404</v>
      </c>
      <c r="C7" s="114" t="s">
        <v>298</v>
      </c>
      <c r="D7" s="255"/>
      <c r="E7" s="255"/>
      <c r="F7" s="255"/>
      <c r="G7" s="255"/>
      <c r="H7" s="255"/>
      <c r="I7" s="269"/>
      <c r="J7" s="269"/>
      <c r="K7" s="269"/>
      <c r="L7" s="269"/>
      <c r="M7" s="269"/>
      <c r="N7" s="269"/>
      <c r="O7" s="269"/>
      <c r="P7" s="269"/>
      <c r="Q7" s="269"/>
      <c r="R7" s="269"/>
      <c r="S7" s="24" t="s">
        <v>76</v>
      </c>
      <c r="T7" s="963"/>
      <c r="U7" s="959" t="s">
        <v>404</v>
      </c>
      <c r="V7" s="740" t="s">
        <v>298</v>
      </c>
      <c r="W7" s="746">
        <v>9732</v>
      </c>
      <c r="X7" s="255">
        <v>19608</v>
      </c>
      <c r="Y7" s="255">
        <v>16798</v>
      </c>
      <c r="Z7" s="255">
        <v>12742</v>
      </c>
      <c r="AA7" s="255">
        <v>15393</v>
      </c>
      <c r="AB7" s="255">
        <v>18467</v>
      </c>
      <c r="AC7" s="255">
        <v>21447</v>
      </c>
      <c r="AD7" s="255">
        <v>22414</v>
      </c>
      <c r="AE7" s="255">
        <v>23660</v>
      </c>
      <c r="AF7" s="255">
        <v>21636</v>
      </c>
      <c r="AG7" s="255">
        <v>30765</v>
      </c>
      <c r="AH7" s="255">
        <v>30663</v>
      </c>
      <c r="AI7" s="255">
        <v>29620</v>
      </c>
      <c r="AJ7" s="255">
        <v>34045</v>
      </c>
      <c r="AK7" s="270">
        <v>31566</v>
      </c>
    </row>
    <row r="8" spans="1:40">
      <c r="A8" s="940"/>
      <c r="B8" s="942"/>
      <c r="C8" s="114" t="s">
        <v>299</v>
      </c>
      <c r="D8" s="255"/>
      <c r="E8" s="255"/>
      <c r="F8" s="255"/>
      <c r="G8" s="255"/>
      <c r="H8" s="255"/>
      <c r="I8" s="269"/>
      <c r="J8" s="269"/>
      <c r="K8" s="269"/>
      <c r="L8" s="269"/>
      <c r="M8" s="269"/>
      <c r="N8" s="269"/>
      <c r="O8" s="269"/>
      <c r="P8" s="269"/>
      <c r="Q8" s="269"/>
      <c r="R8" s="269"/>
      <c r="S8" s="24"/>
      <c r="T8" s="963"/>
      <c r="U8" s="960"/>
      <c r="V8" s="740" t="s">
        <v>299</v>
      </c>
      <c r="W8" s="746">
        <v>20213</v>
      </c>
      <c r="X8" s="255">
        <v>8725</v>
      </c>
      <c r="Y8" s="255">
        <v>2879</v>
      </c>
      <c r="Z8" s="255">
        <v>19064</v>
      </c>
      <c r="AA8" s="255">
        <v>24225</v>
      </c>
      <c r="AB8" s="255">
        <v>27109</v>
      </c>
      <c r="AC8" s="255">
        <v>29024</v>
      </c>
      <c r="AD8" s="255">
        <v>30253</v>
      </c>
      <c r="AE8" s="255">
        <v>30247</v>
      </c>
      <c r="AF8" s="255">
        <v>26356</v>
      </c>
      <c r="AG8" s="255">
        <v>33947</v>
      </c>
      <c r="AH8" s="255">
        <v>33426</v>
      </c>
      <c r="AI8" s="255">
        <v>34382</v>
      </c>
      <c r="AJ8" s="255">
        <v>36421</v>
      </c>
      <c r="AK8" s="270">
        <v>32629</v>
      </c>
    </row>
    <row r="9" spans="1:40">
      <c r="A9" s="940"/>
      <c r="B9" s="943"/>
      <c r="C9" s="114" t="s">
        <v>71</v>
      </c>
      <c r="D9" s="255">
        <v>697</v>
      </c>
      <c r="E9" s="255"/>
      <c r="F9" s="255"/>
      <c r="G9" s="255"/>
      <c r="H9" s="255"/>
      <c r="I9" s="269"/>
      <c r="J9" s="269"/>
      <c r="K9" s="269"/>
      <c r="L9" s="269"/>
      <c r="M9" s="269"/>
      <c r="N9" s="269"/>
      <c r="O9" s="269"/>
      <c r="P9" s="269"/>
      <c r="Q9" s="269"/>
      <c r="R9" s="269"/>
      <c r="S9" s="24"/>
      <c r="T9" s="963"/>
      <c r="U9" s="961"/>
      <c r="V9" s="740" t="s">
        <v>71</v>
      </c>
      <c r="W9" s="746">
        <v>29945</v>
      </c>
      <c r="X9" s="255">
        <v>28333</v>
      </c>
      <c r="Y9" s="255">
        <v>19677</v>
      </c>
      <c r="Z9" s="255">
        <v>31806</v>
      </c>
      <c r="AA9" s="255">
        <v>39618</v>
      </c>
      <c r="AB9" s="255">
        <v>45576</v>
      </c>
      <c r="AC9" s="255">
        <v>50471</v>
      </c>
      <c r="AD9" s="255">
        <v>52667</v>
      </c>
      <c r="AE9" s="255">
        <v>53907</v>
      </c>
      <c r="AF9" s="255">
        <v>47992</v>
      </c>
      <c r="AG9" s="255">
        <v>64712</v>
      </c>
      <c r="AH9" s="255">
        <v>64089</v>
      </c>
      <c r="AI9" s="255">
        <v>64002</v>
      </c>
      <c r="AJ9" s="255">
        <v>70466</v>
      </c>
      <c r="AK9" s="270">
        <v>64195</v>
      </c>
    </row>
    <row r="10" spans="1:40">
      <c r="A10" s="940"/>
      <c r="B10" s="941" t="s">
        <v>405</v>
      </c>
      <c r="C10" s="114" t="s">
        <v>298</v>
      </c>
      <c r="D10" s="255"/>
      <c r="E10" s="255"/>
      <c r="F10" s="255"/>
      <c r="G10" s="255"/>
      <c r="H10" s="255"/>
      <c r="I10" s="269"/>
      <c r="J10" s="269"/>
      <c r="K10" s="269"/>
      <c r="L10" s="269"/>
      <c r="M10" s="269"/>
      <c r="N10" s="269"/>
      <c r="O10" s="269"/>
      <c r="P10" s="269"/>
      <c r="Q10" s="269"/>
      <c r="R10" s="269"/>
      <c r="S10" s="24"/>
      <c r="T10" s="963"/>
      <c r="U10" s="959" t="s">
        <v>405</v>
      </c>
      <c r="V10" s="740" t="s">
        <v>298</v>
      </c>
      <c r="W10" s="746">
        <v>1352</v>
      </c>
      <c r="X10" s="255">
        <v>4103</v>
      </c>
      <c r="Y10" s="255">
        <v>15413</v>
      </c>
      <c r="Z10" s="255">
        <v>814</v>
      </c>
      <c r="AA10" s="255">
        <v>1510</v>
      </c>
      <c r="AB10" s="255">
        <v>1497</v>
      </c>
      <c r="AC10" s="255">
        <v>2330</v>
      </c>
      <c r="AD10" s="255">
        <v>1974</v>
      </c>
      <c r="AE10" s="255">
        <v>2174</v>
      </c>
      <c r="AF10" s="255">
        <v>4751</v>
      </c>
      <c r="AG10" s="255">
        <v>2761</v>
      </c>
      <c r="AH10" s="255">
        <v>3063</v>
      </c>
      <c r="AI10" s="255">
        <v>3367</v>
      </c>
      <c r="AJ10" s="255">
        <v>3516</v>
      </c>
      <c r="AK10" s="270">
        <v>4188</v>
      </c>
    </row>
    <row r="11" spans="1:40">
      <c r="A11" s="940"/>
      <c r="B11" s="942"/>
      <c r="C11" s="114" t="s">
        <v>299</v>
      </c>
      <c r="D11" s="255"/>
      <c r="E11" s="255"/>
      <c r="F11" s="255"/>
      <c r="G11" s="255"/>
      <c r="H11" s="255"/>
      <c r="I11" s="269"/>
      <c r="J11" s="269"/>
      <c r="K11" s="269"/>
      <c r="L11" s="269"/>
      <c r="M11" s="269"/>
      <c r="N11" s="269"/>
      <c r="O11" s="269"/>
      <c r="P11" s="269"/>
      <c r="Q11" s="269"/>
      <c r="R11" s="269"/>
      <c r="S11" s="24"/>
      <c r="T11" s="963"/>
      <c r="U11" s="960"/>
      <c r="V11" s="740" t="s">
        <v>299</v>
      </c>
      <c r="W11" s="746">
        <v>4011</v>
      </c>
      <c r="X11" s="255">
        <v>1516</v>
      </c>
      <c r="Y11" s="255">
        <v>1196</v>
      </c>
      <c r="Z11" s="255">
        <v>1833</v>
      </c>
      <c r="AA11" s="255">
        <v>3931</v>
      </c>
      <c r="AB11" s="255">
        <v>4195</v>
      </c>
      <c r="AC11" s="255">
        <v>5934</v>
      </c>
      <c r="AD11" s="255">
        <v>4044</v>
      </c>
      <c r="AE11" s="255">
        <v>4166</v>
      </c>
      <c r="AF11" s="255">
        <v>7600</v>
      </c>
      <c r="AG11" s="255">
        <v>5206</v>
      </c>
      <c r="AH11" s="255">
        <v>5141</v>
      </c>
      <c r="AI11" s="255">
        <v>5267</v>
      </c>
      <c r="AJ11" s="255">
        <v>5008</v>
      </c>
      <c r="AK11" s="270">
        <v>5515</v>
      </c>
    </row>
    <row r="12" spans="1:40">
      <c r="A12" s="940"/>
      <c r="B12" s="943"/>
      <c r="C12" s="114" t="s">
        <v>71</v>
      </c>
      <c r="D12" s="255">
        <v>1155</v>
      </c>
      <c r="E12" s="255"/>
      <c r="F12" s="255"/>
      <c r="G12" s="255"/>
      <c r="H12" s="255"/>
      <c r="I12" s="269"/>
      <c r="J12" s="269"/>
      <c r="K12" s="269"/>
      <c r="L12" s="269"/>
      <c r="M12" s="269"/>
      <c r="N12" s="269"/>
      <c r="O12" s="269"/>
      <c r="P12" s="269"/>
      <c r="Q12" s="269"/>
      <c r="R12" s="269"/>
      <c r="S12" s="24"/>
      <c r="T12" s="963"/>
      <c r="U12" s="961"/>
      <c r="V12" s="740" t="s">
        <v>71</v>
      </c>
      <c r="W12" s="746">
        <v>5363</v>
      </c>
      <c r="X12" s="255">
        <v>5619</v>
      </c>
      <c r="Y12" s="255">
        <v>16609</v>
      </c>
      <c r="Z12" s="255">
        <v>2647</v>
      </c>
      <c r="AA12" s="255">
        <v>5441</v>
      </c>
      <c r="AB12" s="255">
        <v>5692</v>
      </c>
      <c r="AC12" s="255">
        <v>8264</v>
      </c>
      <c r="AD12" s="255">
        <v>6018</v>
      </c>
      <c r="AE12" s="255">
        <v>6340</v>
      </c>
      <c r="AF12" s="255">
        <v>12351</v>
      </c>
      <c r="AG12" s="255">
        <v>7967</v>
      </c>
      <c r="AH12" s="255">
        <v>8204</v>
      </c>
      <c r="AI12" s="255">
        <v>8634</v>
      </c>
      <c r="AJ12" s="255">
        <v>8524</v>
      </c>
      <c r="AK12" s="270">
        <v>9703</v>
      </c>
    </row>
    <row r="13" spans="1:40">
      <c r="A13" s="940"/>
      <c r="B13" s="941" t="s">
        <v>406</v>
      </c>
      <c r="C13" s="114" t="s">
        <v>298</v>
      </c>
      <c r="D13" s="255"/>
      <c r="E13" s="255"/>
      <c r="F13" s="255"/>
      <c r="G13" s="255"/>
      <c r="H13" s="255"/>
      <c r="I13" s="269"/>
      <c r="J13" s="269"/>
      <c r="K13" s="269"/>
      <c r="L13" s="269"/>
      <c r="M13" s="269"/>
      <c r="N13" s="269"/>
      <c r="O13" s="269"/>
      <c r="P13" s="269"/>
      <c r="Q13" s="269"/>
      <c r="R13" s="269"/>
      <c r="S13" s="24"/>
      <c r="T13" s="963"/>
      <c r="U13" s="959" t="s">
        <v>406</v>
      </c>
      <c r="V13" s="740" t="s">
        <v>298</v>
      </c>
      <c r="W13" s="746">
        <v>922</v>
      </c>
      <c r="X13" s="255">
        <v>7207</v>
      </c>
      <c r="Y13" s="255">
        <v>10770</v>
      </c>
      <c r="Z13" s="255">
        <v>1863</v>
      </c>
      <c r="AA13" s="255">
        <v>2359</v>
      </c>
      <c r="AB13" s="255">
        <v>3844</v>
      </c>
      <c r="AC13" s="255">
        <v>3944</v>
      </c>
      <c r="AD13" s="255">
        <v>4829</v>
      </c>
      <c r="AE13" s="255">
        <v>5667</v>
      </c>
      <c r="AF13" s="255">
        <v>6169</v>
      </c>
      <c r="AG13" s="255">
        <v>7248</v>
      </c>
      <c r="AH13" s="255">
        <v>7530</v>
      </c>
      <c r="AI13" s="255">
        <v>8387</v>
      </c>
      <c r="AJ13" s="255">
        <v>8826</v>
      </c>
      <c r="AK13" s="270">
        <v>9475</v>
      </c>
    </row>
    <row r="14" spans="1:40">
      <c r="A14" s="940"/>
      <c r="B14" s="942"/>
      <c r="C14" s="114" t="s">
        <v>299</v>
      </c>
      <c r="D14" s="255"/>
      <c r="E14" s="255"/>
      <c r="F14" s="255"/>
      <c r="G14" s="255"/>
      <c r="H14" s="255"/>
      <c r="I14" s="269"/>
      <c r="J14" s="269"/>
      <c r="K14" s="269"/>
      <c r="L14" s="269"/>
      <c r="M14" s="269"/>
      <c r="N14" s="269"/>
      <c r="O14" s="269"/>
      <c r="P14" s="269"/>
      <c r="Q14" s="269"/>
      <c r="R14" s="269"/>
      <c r="S14" s="24"/>
      <c r="T14" s="963"/>
      <c r="U14" s="960"/>
      <c r="V14" s="740" t="s">
        <v>299</v>
      </c>
      <c r="W14" s="746">
        <v>4740</v>
      </c>
      <c r="X14" s="255">
        <v>1529</v>
      </c>
      <c r="Y14" s="255">
        <v>662</v>
      </c>
      <c r="Z14" s="255">
        <v>10435</v>
      </c>
      <c r="AA14" s="255">
        <v>12082</v>
      </c>
      <c r="AB14" s="255">
        <v>15603</v>
      </c>
      <c r="AC14" s="255">
        <v>14816</v>
      </c>
      <c r="AD14" s="255">
        <v>16156</v>
      </c>
      <c r="AE14" s="255">
        <v>17519</v>
      </c>
      <c r="AF14" s="255">
        <v>17444</v>
      </c>
      <c r="AG14" s="255">
        <v>19129</v>
      </c>
      <c r="AH14" s="255">
        <v>20460</v>
      </c>
      <c r="AI14" s="255">
        <v>22778</v>
      </c>
      <c r="AJ14" s="255">
        <v>22857</v>
      </c>
      <c r="AK14" s="270">
        <v>22826</v>
      </c>
    </row>
    <row r="15" spans="1:40">
      <c r="A15" s="940"/>
      <c r="B15" s="943"/>
      <c r="C15" s="114" t="s">
        <v>71</v>
      </c>
      <c r="D15" s="255">
        <v>416</v>
      </c>
      <c r="E15" s="255"/>
      <c r="F15" s="255"/>
      <c r="G15" s="255"/>
      <c r="H15" s="255"/>
      <c r="I15" s="269"/>
      <c r="J15" s="269"/>
      <c r="K15" s="269"/>
      <c r="L15" s="269"/>
      <c r="M15" s="269"/>
      <c r="N15" s="269"/>
      <c r="O15" s="269"/>
      <c r="P15" s="269"/>
      <c r="Q15" s="269"/>
      <c r="R15" s="269"/>
      <c r="S15" s="24"/>
      <c r="T15" s="963"/>
      <c r="U15" s="961"/>
      <c r="V15" s="740" t="s">
        <v>71</v>
      </c>
      <c r="W15" s="746">
        <v>5662</v>
      </c>
      <c r="X15" s="255">
        <v>8736</v>
      </c>
      <c r="Y15" s="255">
        <v>11432</v>
      </c>
      <c r="Z15" s="255">
        <v>12298</v>
      </c>
      <c r="AA15" s="255">
        <v>14441</v>
      </c>
      <c r="AB15" s="255">
        <v>19447</v>
      </c>
      <c r="AC15" s="255">
        <v>18760</v>
      </c>
      <c r="AD15" s="255">
        <v>20985</v>
      </c>
      <c r="AE15" s="255">
        <v>23186</v>
      </c>
      <c r="AF15" s="255">
        <v>23613</v>
      </c>
      <c r="AG15" s="255">
        <v>26377</v>
      </c>
      <c r="AH15" s="255">
        <v>27990</v>
      </c>
      <c r="AI15" s="255">
        <v>31165</v>
      </c>
      <c r="AJ15" s="255">
        <v>31683</v>
      </c>
      <c r="AK15" s="270">
        <v>32301</v>
      </c>
    </row>
    <row r="16" spans="1:40">
      <c r="A16" s="940"/>
      <c r="B16" s="941" t="s">
        <v>407</v>
      </c>
      <c r="C16" s="114" t="s">
        <v>298</v>
      </c>
      <c r="D16" s="255"/>
      <c r="E16" s="255"/>
      <c r="F16" s="255"/>
      <c r="G16" s="255"/>
      <c r="H16" s="255"/>
      <c r="I16" s="269"/>
      <c r="J16" s="269"/>
      <c r="K16" s="269"/>
      <c r="L16" s="269"/>
      <c r="M16" s="269"/>
      <c r="N16" s="269"/>
      <c r="O16" s="269"/>
      <c r="P16" s="269"/>
      <c r="Q16" s="269"/>
      <c r="R16" s="269"/>
      <c r="S16" s="24"/>
      <c r="T16" s="963"/>
      <c r="U16" s="959" t="s">
        <v>407</v>
      </c>
      <c r="V16" s="740" t="s">
        <v>298</v>
      </c>
      <c r="W16" s="746">
        <v>1577</v>
      </c>
      <c r="X16" s="255">
        <v>4849</v>
      </c>
      <c r="Y16" s="255">
        <v>29506</v>
      </c>
      <c r="Z16" s="255">
        <v>2106</v>
      </c>
      <c r="AA16" s="255">
        <v>1874</v>
      </c>
      <c r="AB16" s="255">
        <v>2030</v>
      </c>
      <c r="AC16" s="255">
        <v>2144</v>
      </c>
      <c r="AD16" s="255">
        <v>2581</v>
      </c>
      <c r="AE16" s="255">
        <v>2216</v>
      </c>
      <c r="AF16" s="255">
        <v>2702</v>
      </c>
      <c r="AG16" s="255">
        <v>3051</v>
      </c>
      <c r="AH16" s="255">
        <v>3253</v>
      </c>
      <c r="AI16" s="255">
        <v>3070</v>
      </c>
      <c r="AJ16" s="255">
        <v>3285</v>
      </c>
      <c r="AK16" s="270">
        <v>3288</v>
      </c>
    </row>
    <row r="17" spans="1:37">
      <c r="A17" s="940"/>
      <c r="B17" s="942"/>
      <c r="C17" s="114" t="s">
        <v>299</v>
      </c>
      <c r="D17" s="255"/>
      <c r="E17" s="255"/>
      <c r="F17" s="255"/>
      <c r="G17" s="255"/>
      <c r="H17" s="255"/>
      <c r="I17" s="269"/>
      <c r="J17" s="269"/>
      <c r="K17" s="269"/>
      <c r="L17" s="269"/>
      <c r="M17" s="269"/>
      <c r="N17" s="269"/>
      <c r="O17" s="269"/>
      <c r="P17" s="269"/>
      <c r="Q17" s="269"/>
      <c r="R17" s="269"/>
      <c r="S17" s="24"/>
      <c r="T17" s="963"/>
      <c r="U17" s="960"/>
      <c r="V17" s="740" t="s">
        <v>299</v>
      </c>
      <c r="W17" s="746">
        <v>2439</v>
      </c>
      <c r="X17" s="255">
        <v>3208</v>
      </c>
      <c r="Y17" s="255">
        <v>1951</v>
      </c>
      <c r="Z17" s="255">
        <v>3362</v>
      </c>
      <c r="AA17" s="255">
        <v>2681</v>
      </c>
      <c r="AB17" s="255">
        <v>2867</v>
      </c>
      <c r="AC17" s="255">
        <v>3171</v>
      </c>
      <c r="AD17" s="255">
        <v>3466</v>
      </c>
      <c r="AE17" s="255">
        <v>3216</v>
      </c>
      <c r="AF17" s="255">
        <v>4378</v>
      </c>
      <c r="AG17" s="255">
        <v>4059</v>
      </c>
      <c r="AH17" s="255">
        <v>4308</v>
      </c>
      <c r="AI17" s="255">
        <v>3840</v>
      </c>
      <c r="AJ17" s="255">
        <v>3806</v>
      </c>
      <c r="AK17" s="270">
        <v>3713</v>
      </c>
    </row>
    <row r="18" spans="1:37">
      <c r="A18" s="940"/>
      <c r="B18" s="943"/>
      <c r="C18" s="114" t="s">
        <v>71</v>
      </c>
      <c r="D18" s="255">
        <v>201</v>
      </c>
      <c r="E18" s="255"/>
      <c r="F18" s="255"/>
      <c r="G18" s="255"/>
      <c r="H18" s="255"/>
      <c r="I18" s="269"/>
      <c r="J18" s="269"/>
      <c r="K18" s="269"/>
      <c r="L18" s="269"/>
      <c r="M18" s="269"/>
      <c r="N18" s="269"/>
      <c r="O18" s="269"/>
      <c r="P18" s="269"/>
      <c r="Q18" s="269"/>
      <c r="R18" s="269"/>
      <c r="S18" s="24"/>
      <c r="T18" s="963"/>
      <c r="U18" s="961"/>
      <c r="V18" s="740" t="s">
        <v>71</v>
      </c>
      <c r="W18" s="746">
        <v>4016</v>
      </c>
      <c r="X18" s="255">
        <v>8057</v>
      </c>
      <c r="Y18" s="255">
        <v>31457</v>
      </c>
      <c r="Z18" s="255">
        <v>5468</v>
      </c>
      <c r="AA18" s="255">
        <v>4555</v>
      </c>
      <c r="AB18" s="255">
        <v>4897</v>
      </c>
      <c r="AC18" s="255">
        <v>5315</v>
      </c>
      <c r="AD18" s="255">
        <v>6047</v>
      </c>
      <c r="AE18" s="255">
        <v>5432</v>
      </c>
      <c r="AF18" s="255">
        <v>7080</v>
      </c>
      <c r="AG18" s="255">
        <v>7110</v>
      </c>
      <c r="AH18" s="255">
        <v>7561</v>
      </c>
      <c r="AI18" s="255">
        <v>6910</v>
      </c>
      <c r="AJ18" s="255">
        <v>7091</v>
      </c>
      <c r="AK18" s="270">
        <v>7001</v>
      </c>
    </row>
    <row r="19" spans="1:37">
      <c r="A19" s="940"/>
      <c r="B19" s="941" t="s">
        <v>408</v>
      </c>
      <c r="C19" s="114" t="s">
        <v>298</v>
      </c>
      <c r="D19" s="255"/>
      <c r="E19" s="255"/>
      <c r="F19" s="255"/>
      <c r="G19" s="255"/>
      <c r="H19" s="255"/>
      <c r="I19" s="269"/>
      <c r="J19" s="269"/>
      <c r="K19" s="269"/>
      <c r="L19" s="269"/>
      <c r="M19" s="269"/>
      <c r="N19" s="269"/>
      <c r="O19" s="269"/>
      <c r="P19" s="269"/>
      <c r="Q19" s="269"/>
      <c r="R19" s="269"/>
      <c r="S19" s="24"/>
      <c r="T19" s="963"/>
      <c r="U19" s="959" t="s">
        <v>408</v>
      </c>
      <c r="V19" s="740" t="s">
        <v>298</v>
      </c>
      <c r="W19" s="746">
        <v>22757</v>
      </c>
      <c r="X19" s="255">
        <v>26385</v>
      </c>
      <c r="Y19" s="255">
        <v>54421</v>
      </c>
      <c r="Z19" s="255">
        <v>6244</v>
      </c>
      <c r="AA19" s="255">
        <v>7827</v>
      </c>
      <c r="AB19" s="255">
        <v>8928</v>
      </c>
      <c r="AC19" s="255">
        <v>10069</v>
      </c>
      <c r="AD19" s="255">
        <v>9889</v>
      </c>
      <c r="AE19" s="255">
        <v>10598</v>
      </c>
      <c r="AF19" s="255">
        <v>11000</v>
      </c>
      <c r="AG19" s="255">
        <v>9527</v>
      </c>
      <c r="AH19" s="255">
        <v>10602</v>
      </c>
      <c r="AI19" s="255">
        <v>11618</v>
      </c>
      <c r="AJ19" s="255">
        <v>12932</v>
      </c>
      <c r="AK19" s="270">
        <v>14146</v>
      </c>
    </row>
    <row r="20" spans="1:37">
      <c r="A20" s="940"/>
      <c r="B20" s="942"/>
      <c r="C20" s="114" t="s">
        <v>299</v>
      </c>
      <c r="D20" s="255"/>
      <c r="E20" s="255"/>
      <c r="F20" s="255"/>
      <c r="G20" s="255"/>
      <c r="H20" s="255"/>
      <c r="I20" s="269"/>
      <c r="J20" s="269"/>
      <c r="K20" s="269"/>
      <c r="L20" s="269"/>
      <c r="M20" s="269"/>
      <c r="N20" s="269"/>
      <c r="O20" s="269"/>
      <c r="P20" s="269"/>
      <c r="Q20" s="269"/>
      <c r="R20" s="269"/>
      <c r="S20" s="24"/>
      <c r="T20" s="963"/>
      <c r="U20" s="960"/>
      <c r="V20" s="740" t="s">
        <v>299</v>
      </c>
      <c r="W20" s="746">
        <v>23116</v>
      </c>
      <c r="X20" s="255">
        <v>23798</v>
      </c>
      <c r="Y20" s="255">
        <v>4877</v>
      </c>
      <c r="Z20" s="255">
        <v>6421</v>
      </c>
      <c r="AA20" s="255">
        <v>8173</v>
      </c>
      <c r="AB20" s="255">
        <v>9077</v>
      </c>
      <c r="AC20" s="255">
        <v>9254</v>
      </c>
      <c r="AD20" s="255">
        <v>9495</v>
      </c>
      <c r="AE20" s="255">
        <v>8997</v>
      </c>
      <c r="AF20" s="255">
        <v>9024</v>
      </c>
      <c r="AG20" s="255">
        <v>7350</v>
      </c>
      <c r="AH20" s="255">
        <v>8210</v>
      </c>
      <c r="AI20" s="255">
        <v>8980</v>
      </c>
      <c r="AJ20" s="255">
        <v>8771</v>
      </c>
      <c r="AK20" s="270">
        <v>9522</v>
      </c>
    </row>
    <row r="21" spans="1:37">
      <c r="A21" s="940"/>
      <c r="B21" s="943"/>
      <c r="C21" s="114" t="s">
        <v>71</v>
      </c>
      <c r="D21" s="255">
        <v>863</v>
      </c>
      <c r="E21" s="255"/>
      <c r="F21" s="255"/>
      <c r="G21" s="255"/>
      <c r="H21" s="255"/>
      <c r="I21" s="269"/>
      <c r="J21" s="269"/>
      <c r="K21" s="269"/>
      <c r="L21" s="269"/>
      <c r="M21" s="269"/>
      <c r="N21" s="269"/>
      <c r="O21" s="269"/>
      <c r="P21" s="269"/>
      <c r="Q21" s="269"/>
      <c r="R21" s="269"/>
      <c r="S21" s="24"/>
      <c r="T21" s="963"/>
      <c r="U21" s="961"/>
      <c r="V21" s="740" t="s">
        <v>71</v>
      </c>
      <c r="W21" s="746">
        <v>45873</v>
      </c>
      <c r="X21" s="255">
        <v>50183</v>
      </c>
      <c r="Y21" s="255">
        <v>59298</v>
      </c>
      <c r="Z21" s="255">
        <v>12665</v>
      </c>
      <c r="AA21" s="255">
        <v>16000</v>
      </c>
      <c r="AB21" s="255">
        <v>18005</v>
      </c>
      <c r="AC21" s="255">
        <v>19323</v>
      </c>
      <c r="AD21" s="255">
        <v>19384</v>
      </c>
      <c r="AE21" s="255">
        <v>19595</v>
      </c>
      <c r="AF21" s="255">
        <v>20024</v>
      </c>
      <c r="AG21" s="255">
        <v>16877</v>
      </c>
      <c r="AH21" s="255">
        <v>18812</v>
      </c>
      <c r="AI21" s="255">
        <v>20598</v>
      </c>
      <c r="AJ21" s="255">
        <v>21703</v>
      </c>
      <c r="AK21" s="270">
        <v>23668</v>
      </c>
    </row>
    <row r="22" spans="1:37">
      <c r="A22" s="940"/>
      <c r="B22" s="941" t="s">
        <v>409</v>
      </c>
      <c r="C22" s="114" t="s">
        <v>298</v>
      </c>
      <c r="D22" s="255"/>
      <c r="E22" s="255"/>
      <c r="F22" s="255"/>
      <c r="G22" s="255"/>
      <c r="H22" s="255"/>
      <c r="I22" s="269"/>
      <c r="J22" s="269"/>
      <c r="K22" s="269"/>
      <c r="L22" s="269"/>
      <c r="M22" s="269"/>
      <c r="N22" s="269"/>
      <c r="O22" s="269"/>
      <c r="P22" s="269"/>
      <c r="Q22" s="269"/>
      <c r="R22" s="269"/>
      <c r="S22" s="24"/>
      <c r="T22" s="963"/>
      <c r="U22" s="959" t="s">
        <v>409</v>
      </c>
      <c r="V22" s="740" t="s">
        <v>298</v>
      </c>
      <c r="W22" s="746" t="s">
        <v>417</v>
      </c>
      <c r="X22" s="255" t="s">
        <v>417</v>
      </c>
      <c r="Y22" s="255" t="s">
        <v>417</v>
      </c>
      <c r="Z22" s="255">
        <v>22719</v>
      </c>
      <c r="AA22" s="255">
        <v>28339</v>
      </c>
      <c r="AB22" s="255">
        <v>31216</v>
      </c>
      <c r="AC22" s="255">
        <v>37398</v>
      </c>
      <c r="AD22" s="255">
        <v>35423</v>
      </c>
      <c r="AE22" s="255">
        <v>40013</v>
      </c>
      <c r="AF22" s="255">
        <v>39988</v>
      </c>
      <c r="AG22" s="255">
        <v>44745</v>
      </c>
      <c r="AH22" s="255">
        <v>41692</v>
      </c>
      <c r="AI22" s="255">
        <v>45217</v>
      </c>
      <c r="AJ22" s="255">
        <v>49867</v>
      </c>
      <c r="AK22" s="270">
        <v>53540</v>
      </c>
    </row>
    <row r="23" spans="1:37">
      <c r="A23" s="940"/>
      <c r="B23" s="942"/>
      <c r="C23" s="114" t="s">
        <v>299</v>
      </c>
      <c r="D23" s="255"/>
      <c r="E23" s="255"/>
      <c r="F23" s="255"/>
      <c r="G23" s="255"/>
      <c r="H23" s="255"/>
      <c r="I23" s="269"/>
      <c r="J23" s="269"/>
      <c r="K23" s="269"/>
      <c r="L23" s="269"/>
      <c r="M23" s="269"/>
      <c r="N23" s="269"/>
      <c r="O23" s="269"/>
      <c r="P23" s="269"/>
      <c r="Q23" s="269"/>
      <c r="R23" s="269"/>
      <c r="S23" s="24"/>
      <c r="T23" s="963"/>
      <c r="U23" s="960"/>
      <c r="V23" s="740" t="s">
        <v>299</v>
      </c>
      <c r="W23" s="746" t="s">
        <v>417</v>
      </c>
      <c r="X23" s="255" t="s">
        <v>417</v>
      </c>
      <c r="Y23" s="255" t="s">
        <v>417</v>
      </c>
      <c r="Z23" s="255">
        <v>23029</v>
      </c>
      <c r="AA23" s="255">
        <v>27927</v>
      </c>
      <c r="AB23" s="255">
        <v>30597</v>
      </c>
      <c r="AC23" s="255">
        <v>35754</v>
      </c>
      <c r="AD23" s="255">
        <v>31847</v>
      </c>
      <c r="AE23" s="255">
        <v>38726</v>
      </c>
      <c r="AF23" s="255">
        <v>34700</v>
      </c>
      <c r="AG23" s="255">
        <v>39600</v>
      </c>
      <c r="AH23" s="255">
        <v>37177</v>
      </c>
      <c r="AI23" s="255">
        <v>41526</v>
      </c>
      <c r="AJ23" s="255">
        <v>44872</v>
      </c>
      <c r="AK23" s="270">
        <v>48164</v>
      </c>
    </row>
    <row r="24" spans="1:37">
      <c r="A24" s="940"/>
      <c r="B24" s="943"/>
      <c r="C24" s="114" t="s">
        <v>71</v>
      </c>
      <c r="D24" s="255">
        <v>58</v>
      </c>
      <c r="E24" s="255"/>
      <c r="F24" s="255"/>
      <c r="G24" s="255"/>
      <c r="H24" s="255"/>
      <c r="I24" s="269"/>
      <c r="J24" s="269"/>
      <c r="K24" s="269"/>
      <c r="L24" s="269"/>
      <c r="M24" s="269"/>
      <c r="N24" s="269"/>
      <c r="O24" s="269"/>
      <c r="P24" s="269"/>
      <c r="Q24" s="269"/>
      <c r="R24" s="269"/>
      <c r="S24" s="24"/>
      <c r="T24" s="963"/>
      <c r="U24" s="961"/>
      <c r="V24" s="740" t="s">
        <v>71</v>
      </c>
      <c r="W24" s="746" t="s">
        <v>417</v>
      </c>
      <c r="X24" s="255" t="s">
        <v>417</v>
      </c>
      <c r="Y24" s="255" t="s">
        <v>417</v>
      </c>
      <c r="Z24" s="255">
        <v>45748</v>
      </c>
      <c r="AA24" s="255">
        <v>56266</v>
      </c>
      <c r="AB24" s="255">
        <v>61813</v>
      </c>
      <c r="AC24" s="255">
        <v>73152</v>
      </c>
      <c r="AD24" s="255">
        <v>67270</v>
      </c>
      <c r="AE24" s="255">
        <v>78739</v>
      </c>
      <c r="AF24" s="255">
        <v>74688</v>
      </c>
      <c r="AG24" s="255">
        <v>84345</v>
      </c>
      <c r="AH24" s="255">
        <v>78869</v>
      </c>
      <c r="AI24" s="255">
        <v>86743</v>
      </c>
      <c r="AJ24" s="255">
        <v>94739</v>
      </c>
      <c r="AK24" s="270">
        <v>101704</v>
      </c>
    </row>
    <row r="25" spans="1:37">
      <c r="A25" s="940"/>
      <c r="B25" s="941" t="s">
        <v>410</v>
      </c>
      <c r="C25" s="114" t="s">
        <v>298</v>
      </c>
      <c r="D25" s="255"/>
      <c r="E25" s="255"/>
      <c r="F25" s="255"/>
      <c r="G25" s="255"/>
      <c r="H25" s="255"/>
      <c r="I25" s="269"/>
      <c r="J25" s="269"/>
      <c r="K25" s="269"/>
      <c r="L25" s="269"/>
      <c r="M25" s="269"/>
      <c r="N25" s="269"/>
      <c r="O25" s="269"/>
      <c r="P25" s="269"/>
      <c r="Q25" s="269"/>
      <c r="R25" s="269"/>
      <c r="S25" s="24"/>
      <c r="T25" s="963"/>
      <c r="U25" s="959" t="s">
        <v>410</v>
      </c>
      <c r="V25" s="740" t="s">
        <v>298</v>
      </c>
      <c r="W25" s="746">
        <v>1649</v>
      </c>
      <c r="X25" s="255">
        <v>2320</v>
      </c>
      <c r="Y25" s="255">
        <v>6052</v>
      </c>
      <c r="Z25" s="255">
        <v>2831</v>
      </c>
      <c r="AA25" s="255">
        <v>4977</v>
      </c>
      <c r="AB25" s="255">
        <v>4615</v>
      </c>
      <c r="AC25" s="255">
        <v>6104</v>
      </c>
      <c r="AD25" s="255">
        <v>7510</v>
      </c>
      <c r="AE25" s="255">
        <v>8220</v>
      </c>
      <c r="AF25" s="255">
        <v>8850</v>
      </c>
      <c r="AG25" s="255">
        <v>10285</v>
      </c>
      <c r="AH25" s="255">
        <v>10162</v>
      </c>
      <c r="AI25" s="255">
        <v>12314</v>
      </c>
      <c r="AJ25" s="255">
        <v>13269</v>
      </c>
      <c r="AK25" s="270">
        <v>12180</v>
      </c>
    </row>
    <row r="26" spans="1:37">
      <c r="A26" s="940"/>
      <c r="B26" s="942"/>
      <c r="C26" s="114" t="s">
        <v>299</v>
      </c>
      <c r="D26" s="255"/>
      <c r="E26" s="255"/>
      <c r="F26" s="255"/>
      <c r="G26" s="255"/>
      <c r="H26" s="255"/>
      <c r="I26" s="269"/>
      <c r="J26" s="269"/>
      <c r="K26" s="269"/>
      <c r="L26" s="269"/>
      <c r="M26" s="269"/>
      <c r="N26" s="269"/>
      <c r="O26" s="269"/>
      <c r="P26" s="269"/>
      <c r="Q26" s="269"/>
      <c r="R26" s="269"/>
      <c r="S26" s="24"/>
      <c r="T26" s="963"/>
      <c r="U26" s="960"/>
      <c r="V26" s="740" t="s">
        <v>299</v>
      </c>
      <c r="W26" s="746">
        <v>1447</v>
      </c>
      <c r="X26" s="255">
        <v>2422</v>
      </c>
      <c r="Y26" s="255">
        <v>386</v>
      </c>
      <c r="Z26" s="255">
        <v>2781</v>
      </c>
      <c r="AA26" s="255">
        <v>3842</v>
      </c>
      <c r="AB26" s="255">
        <v>3609</v>
      </c>
      <c r="AC26" s="255">
        <v>4297</v>
      </c>
      <c r="AD26" s="255">
        <v>5201</v>
      </c>
      <c r="AE26" s="255">
        <v>5427</v>
      </c>
      <c r="AF26" s="255">
        <v>5358</v>
      </c>
      <c r="AG26" s="255">
        <v>5688</v>
      </c>
      <c r="AH26" s="255">
        <v>6033</v>
      </c>
      <c r="AI26" s="255">
        <v>7492</v>
      </c>
      <c r="AJ26" s="255">
        <v>8345</v>
      </c>
      <c r="AK26" s="270">
        <v>7860</v>
      </c>
    </row>
    <row r="27" spans="1:37">
      <c r="A27" s="940"/>
      <c r="B27" s="943"/>
      <c r="C27" s="114" t="s">
        <v>71</v>
      </c>
      <c r="D27" s="255">
        <v>437</v>
      </c>
      <c r="E27" s="255"/>
      <c r="F27" s="255"/>
      <c r="G27" s="255"/>
      <c r="H27" s="255"/>
      <c r="I27" s="269"/>
      <c r="J27" s="269"/>
      <c r="K27" s="269"/>
      <c r="L27" s="269"/>
      <c r="M27" s="269"/>
      <c r="N27" s="269"/>
      <c r="O27" s="269"/>
      <c r="P27" s="269"/>
      <c r="Q27" s="269"/>
      <c r="R27" s="269"/>
      <c r="S27" s="24"/>
      <c r="T27" s="963"/>
      <c r="U27" s="961"/>
      <c r="V27" s="740" t="s">
        <v>71</v>
      </c>
      <c r="W27" s="746">
        <v>3096</v>
      </c>
      <c r="X27" s="255">
        <v>4742</v>
      </c>
      <c r="Y27" s="255">
        <v>6438</v>
      </c>
      <c r="Z27" s="255">
        <v>5612</v>
      </c>
      <c r="AA27" s="255">
        <v>8819</v>
      </c>
      <c r="AB27" s="255">
        <v>8224</v>
      </c>
      <c r="AC27" s="255">
        <v>10401</v>
      </c>
      <c r="AD27" s="255">
        <v>12711</v>
      </c>
      <c r="AE27" s="255">
        <v>13647</v>
      </c>
      <c r="AF27" s="255">
        <v>14208</v>
      </c>
      <c r="AG27" s="255">
        <v>15973</v>
      </c>
      <c r="AH27" s="255">
        <v>16195</v>
      </c>
      <c r="AI27" s="255">
        <v>19806</v>
      </c>
      <c r="AJ27" s="255">
        <v>21614</v>
      </c>
      <c r="AK27" s="270">
        <v>20040</v>
      </c>
    </row>
    <row r="28" spans="1:37">
      <c r="A28" s="940"/>
      <c r="B28" s="941" t="s">
        <v>71</v>
      </c>
      <c r="C28" s="114" t="s">
        <v>298</v>
      </c>
      <c r="D28" s="258"/>
      <c r="E28" s="258"/>
      <c r="F28" s="258"/>
      <c r="G28" s="258"/>
      <c r="H28" s="258"/>
      <c r="I28" s="271"/>
      <c r="J28" s="271"/>
      <c r="K28" s="271"/>
      <c r="L28" s="271"/>
      <c r="M28" s="271"/>
      <c r="N28" s="271"/>
      <c r="O28" s="271"/>
      <c r="P28" s="271"/>
      <c r="Q28" s="271"/>
      <c r="R28" s="271"/>
      <c r="S28" s="24"/>
      <c r="T28" s="963"/>
      <c r="U28" s="956" t="s">
        <v>418</v>
      </c>
      <c r="V28" s="740" t="s">
        <v>298</v>
      </c>
      <c r="W28" s="746" t="s">
        <v>417</v>
      </c>
      <c r="X28" s="255" t="s">
        <v>417</v>
      </c>
      <c r="Y28" s="255" t="s">
        <v>417</v>
      </c>
      <c r="Z28" s="255">
        <v>801</v>
      </c>
      <c r="AA28" s="255">
        <v>776</v>
      </c>
      <c r="AB28" s="255">
        <v>1062</v>
      </c>
      <c r="AC28" s="255">
        <v>1226</v>
      </c>
      <c r="AD28" s="255">
        <v>627</v>
      </c>
      <c r="AE28" s="255">
        <v>805</v>
      </c>
      <c r="AF28" s="255">
        <v>685</v>
      </c>
      <c r="AG28" s="255">
        <v>1041</v>
      </c>
      <c r="AH28" s="255">
        <v>1006</v>
      </c>
      <c r="AI28" s="255">
        <v>1248</v>
      </c>
      <c r="AJ28" s="255">
        <v>1138</v>
      </c>
      <c r="AK28" s="270">
        <v>1424</v>
      </c>
    </row>
    <row r="29" spans="1:37">
      <c r="A29" s="940"/>
      <c r="B29" s="942"/>
      <c r="C29" s="114" t="s">
        <v>299</v>
      </c>
      <c r="D29" s="258"/>
      <c r="E29" s="258"/>
      <c r="F29" s="258"/>
      <c r="G29" s="258"/>
      <c r="H29" s="258"/>
      <c r="I29" s="271"/>
      <c r="J29" s="271"/>
      <c r="K29" s="271"/>
      <c r="L29" s="271"/>
      <c r="M29" s="271"/>
      <c r="N29" s="271"/>
      <c r="O29" s="271"/>
      <c r="P29" s="271"/>
      <c r="Q29" s="271"/>
      <c r="R29" s="271"/>
      <c r="S29" s="24"/>
      <c r="T29" s="963"/>
      <c r="U29" s="957"/>
      <c r="V29" s="740" t="s">
        <v>299</v>
      </c>
      <c r="W29" s="746" t="s">
        <v>417</v>
      </c>
      <c r="X29" s="255" t="s">
        <v>417</v>
      </c>
      <c r="Y29" s="255" t="s">
        <v>417</v>
      </c>
      <c r="Z29" s="255">
        <v>3215</v>
      </c>
      <c r="AA29" s="255">
        <v>3491</v>
      </c>
      <c r="AB29" s="255">
        <v>3284</v>
      </c>
      <c r="AC29" s="255">
        <v>2907</v>
      </c>
      <c r="AD29" s="255">
        <v>2747</v>
      </c>
      <c r="AE29" s="255">
        <v>3970</v>
      </c>
      <c r="AF29" s="255">
        <v>4035</v>
      </c>
      <c r="AG29" s="255">
        <v>4930</v>
      </c>
      <c r="AH29" s="255">
        <v>4636</v>
      </c>
      <c r="AI29" s="255">
        <v>4976</v>
      </c>
      <c r="AJ29" s="255">
        <v>4646</v>
      </c>
      <c r="AK29" s="270">
        <v>4954</v>
      </c>
    </row>
    <row r="30" spans="1:37">
      <c r="A30" s="940"/>
      <c r="B30" s="943"/>
      <c r="C30" s="114" t="s">
        <v>71</v>
      </c>
      <c r="D30" s="258">
        <v>3827</v>
      </c>
      <c r="E30" s="258"/>
      <c r="F30" s="258"/>
      <c r="G30" s="258"/>
      <c r="H30" s="258"/>
      <c r="I30" s="271"/>
      <c r="J30" s="271"/>
      <c r="K30" s="271"/>
      <c r="L30" s="271"/>
      <c r="M30" s="271"/>
      <c r="N30" s="271"/>
      <c r="O30" s="271"/>
      <c r="P30" s="271"/>
      <c r="Q30" s="271"/>
      <c r="R30" s="271"/>
      <c r="S30" s="24"/>
      <c r="T30" s="963"/>
      <c r="U30" s="958"/>
      <c r="V30" s="740" t="s">
        <v>71</v>
      </c>
      <c r="W30" s="746" t="s">
        <v>417</v>
      </c>
      <c r="X30" s="255" t="s">
        <v>417</v>
      </c>
      <c r="Y30" s="255" t="s">
        <v>417</v>
      </c>
      <c r="Z30" s="255">
        <v>4016</v>
      </c>
      <c r="AA30" s="255">
        <v>4267</v>
      </c>
      <c r="AB30" s="255">
        <v>4346</v>
      </c>
      <c r="AC30" s="255">
        <v>4133</v>
      </c>
      <c r="AD30" s="255">
        <v>3374</v>
      </c>
      <c r="AE30" s="255">
        <v>4775</v>
      </c>
      <c r="AF30" s="255">
        <v>4720</v>
      </c>
      <c r="AG30" s="255">
        <v>5971</v>
      </c>
      <c r="AH30" s="255">
        <v>5642</v>
      </c>
      <c r="AI30" s="255">
        <v>6224</v>
      </c>
      <c r="AJ30" s="255">
        <v>5784</v>
      </c>
      <c r="AK30" s="270">
        <v>6378</v>
      </c>
    </row>
    <row r="31" spans="1:37">
      <c r="A31" s="955" t="s">
        <v>176</v>
      </c>
      <c r="B31" s="942" t="s">
        <v>403</v>
      </c>
      <c r="C31" s="231" t="s">
        <v>298</v>
      </c>
      <c r="D31" s="273"/>
      <c r="E31" s="273">
        <v>222</v>
      </c>
      <c r="F31" s="278">
        <v>202</v>
      </c>
      <c r="G31" s="278">
        <v>230</v>
      </c>
      <c r="H31" s="278">
        <v>234</v>
      </c>
      <c r="I31" s="279">
        <v>214</v>
      </c>
      <c r="J31" s="269"/>
      <c r="K31" s="269"/>
      <c r="L31" s="269"/>
      <c r="M31" s="269"/>
      <c r="N31" s="269"/>
      <c r="O31" s="269"/>
      <c r="P31" s="269"/>
      <c r="Q31" s="269"/>
      <c r="R31" s="269"/>
      <c r="S31" s="35"/>
      <c r="T31" s="963"/>
      <c r="U31" s="959" t="s">
        <v>419</v>
      </c>
      <c r="V31" s="740" t="s">
        <v>298</v>
      </c>
      <c r="W31" s="746">
        <v>489</v>
      </c>
      <c r="X31" s="255">
        <v>1236</v>
      </c>
      <c r="Y31" s="255">
        <v>2622</v>
      </c>
      <c r="Z31" s="255">
        <v>632</v>
      </c>
      <c r="AA31" s="255">
        <v>1175</v>
      </c>
      <c r="AB31" s="255">
        <v>1136</v>
      </c>
      <c r="AC31" s="255">
        <v>813</v>
      </c>
      <c r="AD31" s="255">
        <v>1338</v>
      </c>
      <c r="AE31" s="255">
        <v>1058</v>
      </c>
      <c r="AF31" s="255">
        <v>1484</v>
      </c>
      <c r="AG31" s="255">
        <v>1094</v>
      </c>
      <c r="AH31" s="255">
        <v>1070</v>
      </c>
      <c r="AI31" s="255">
        <v>1151</v>
      </c>
      <c r="AJ31" s="255">
        <v>1260</v>
      </c>
      <c r="AK31" s="270">
        <v>1315</v>
      </c>
    </row>
    <row r="32" spans="1:37">
      <c r="A32" s="940"/>
      <c r="B32" s="942"/>
      <c r="C32" s="114" t="s">
        <v>299</v>
      </c>
      <c r="D32" s="255"/>
      <c r="E32" s="255">
        <v>148</v>
      </c>
      <c r="F32" s="280">
        <v>128</v>
      </c>
      <c r="G32" s="280">
        <v>135</v>
      </c>
      <c r="H32" s="280">
        <v>93</v>
      </c>
      <c r="I32" s="281">
        <v>148</v>
      </c>
      <c r="J32" s="269"/>
      <c r="K32" s="269"/>
      <c r="L32" s="269"/>
      <c r="M32" s="269"/>
      <c r="N32" s="269"/>
      <c r="O32" s="269"/>
      <c r="P32" s="269"/>
      <c r="Q32" s="269"/>
      <c r="R32" s="269"/>
      <c r="S32" s="35"/>
      <c r="T32" s="963"/>
      <c r="U32" s="960"/>
      <c r="V32" s="740" t="s">
        <v>299</v>
      </c>
      <c r="W32" s="746">
        <v>2147</v>
      </c>
      <c r="X32" s="255">
        <v>863</v>
      </c>
      <c r="Y32" s="255">
        <v>259</v>
      </c>
      <c r="Z32" s="255">
        <v>1649</v>
      </c>
      <c r="AA32" s="255">
        <v>2443</v>
      </c>
      <c r="AB32" s="255">
        <v>2283</v>
      </c>
      <c r="AC32" s="255">
        <v>1715</v>
      </c>
      <c r="AD32" s="255">
        <v>2332</v>
      </c>
      <c r="AE32" s="255">
        <v>2231</v>
      </c>
      <c r="AF32" s="255">
        <v>2940</v>
      </c>
      <c r="AG32" s="255">
        <v>2314</v>
      </c>
      <c r="AH32" s="255">
        <v>2598</v>
      </c>
      <c r="AI32" s="255">
        <v>2609</v>
      </c>
      <c r="AJ32" s="255">
        <v>2616</v>
      </c>
      <c r="AK32" s="270">
        <v>2813</v>
      </c>
    </row>
    <row r="33" spans="1:37" ht="15" customHeight="1" thickBot="1">
      <c r="A33" s="940"/>
      <c r="B33" s="943"/>
      <c r="C33" s="114" t="s">
        <v>71</v>
      </c>
      <c r="D33" s="255">
        <v>365</v>
      </c>
      <c r="E33" s="280">
        <v>370</v>
      </c>
      <c r="F33" s="280">
        <v>330</v>
      </c>
      <c r="G33" s="280">
        <v>373</v>
      </c>
      <c r="H33" s="280">
        <v>327</v>
      </c>
      <c r="I33" s="281">
        <v>362</v>
      </c>
      <c r="J33" s="269"/>
      <c r="K33" s="269"/>
      <c r="L33" s="269"/>
      <c r="M33" s="269"/>
      <c r="N33" s="269"/>
      <c r="O33" s="269"/>
      <c r="P33" s="269"/>
      <c r="Q33" s="269"/>
      <c r="R33" s="269"/>
      <c r="S33" s="35"/>
      <c r="T33" s="963"/>
      <c r="U33" s="960"/>
      <c r="V33" s="755" t="s">
        <v>71</v>
      </c>
      <c r="W33" s="747">
        <v>2636</v>
      </c>
      <c r="X33" s="748">
        <v>2099</v>
      </c>
      <c r="Y33" s="748">
        <v>2881</v>
      </c>
      <c r="Z33" s="748">
        <v>2281</v>
      </c>
      <c r="AA33" s="748">
        <v>3618</v>
      </c>
      <c r="AB33" s="748">
        <v>3419</v>
      </c>
      <c r="AC33" s="748">
        <v>2528</v>
      </c>
      <c r="AD33" s="748">
        <v>3670</v>
      </c>
      <c r="AE33" s="748">
        <v>3289</v>
      </c>
      <c r="AF33" s="748">
        <v>4424</v>
      </c>
      <c r="AG33" s="748">
        <v>3408</v>
      </c>
      <c r="AH33" s="748">
        <v>3668</v>
      </c>
      <c r="AI33" s="748">
        <v>3760</v>
      </c>
      <c r="AJ33" s="748">
        <v>3876</v>
      </c>
      <c r="AK33" s="749">
        <v>4128</v>
      </c>
    </row>
    <row r="34" spans="1:37">
      <c r="A34" s="940"/>
      <c r="B34" s="941" t="s">
        <v>404</v>
      </c>
      <c r="C34" s="114" t="s">
        <v>298</v>
      </c>
      <c r="D34" s="255"/>
      <c r="E34" s="255">
        <v>2246</v>
      </c>
      <c r="F34" s="280">
        <v>2335</v>
      </c>
      <c r="G34" s="280">
        <v>1730</v>
      </c>
      <c r="H34" s="280">
        <v>1292</v>
      </c>
      <c r="I34" s="281">
        <v>1279</v>
      </c>
      <c r="J34" s="269"/>
      <c r="K34" s="269"/>
      <c r="L34" s="269"/>
      <c r="M34" s="269"/>
      <c r="N34" s="269"/>
      <c r="O34" s="269"/>
      <c r="P34" s="269"/>
      <c r="Q34" s="269"/>
      <c r="R34" s="269"/>
      <c r="S34" s="35"/>
      <c r="T34" s="963"/>
      <c r="U34" s="965" t="s">
        <v>71</v>
      </c>
      <c r="V34" s="756" t="s">
        <v>298</v>
      </c>
      <c r="W34" s="750">
        <v>39671</v>
      </c>
      <c r="X34" s="751">
        <v>69007</v>
      </c>
      <c r="Y34" s="751">
        <v>142470</v>
      </c>
      <c r="Z34" s="751">
        <v>52477</v>
      </c>
      <c r="AA34" s="751">
        <v>66121</v>
      </c>
      <c r="AB34" s="751">
        <v>74160</v>
      </c>
      <c r="AC34" s="751">
        <v>87156</v>
      </c>
      <c r="AD34" s="751">
        <v>90322</v>
      </c>
      <c r="AE34" s="751">
        <v>96590</v>
      </c>
      <c r="AF34" s="751">
        <v>100057</v>
      </c>
      <c r="AG34" s="751">
        <v>112707</v>
      </c>
      <c r="AH34" s="751">
        <v>111398</v>
      </c>
      <c r="AI34" s="751">
        <v>118456</v>
      </c>
      <c r="AJ34" s="751">
        <v>130778</v>
      </c>
      <c r="AK34" s="752">
        <v>133751</v>
      </c>
    </row>
    <row r="35" spans="1:37">
      <c r="A35" s="940"/>
      <c r="B35" s="942"/>
      <c r="C35" s="114" t="s">
        <v>299</v>
      </c>
      <c r="D35" s="255"/>
      <c r="E35" s="255">
        <v>726</v>
      </c>
      <c r="F35" s="280">
        <v>715</v>
      </c>
      <c r="G35" s="280">
        <v>686</v>
      </c>
      <c r="H35" s="280">
        <v>541</v>
      </c>
      <c r="I35" s="281">
        <v>499</v>
      </c>
      <c r="J35" s="269"/>
      <c r="K35" s="269"/>
      <c r="L35" s="269"/>
      <c r="M35" s="269"/>
      <c r="N35" s="269"/>
      <c r="O35" s="269"/>
      <c r="P35" s="269"/>
      <c r="Q35" s="269"/>
      <c r="R35" s="269"/>
      <c r="S35" s="35"/>
      <c r="T35" s="963"/>
      <c r="U35" s="966"/>
      <c r="V35" s="757" t="s">
        <v>299</v>
      </c>
      <c r="W35" s="753">
        <v>60320</v>
      </c>
      <c r="X35" s="258">
        <v>43762</v>
      </c>
      <c r="Y35" s="258">
        <v>12517</v>
      </c>
      <c r="Z35" s="258">
        <v>75600</v>
      </c>
      <c r="AA35" s="258">
        <v>92313</v>
      </c>
      <c r="AB35" s="258">
        <v>100642</v>
      </c>
      <c r="AC35" s="258">
        <v>109679</v>
      </c>
      <c r="AD35" s="258">
        <v>110327</v>
      </c>
      <c r="AE35" s="258">
        <v>117340</v>
      </c>
      <c r="AF35" s="258">
        <v>116546</v>
      </c>
      <c r="AG35" s="258">
        <v>125070</v>
      </c>
      <c r="AH35" s="258">
        <v>124942</v>
      </c>
      <c r="AI35" s="258">
        <v>134771</v>
      </c>
      <c r="AJ35" s="258">
        <v>140514</v>
      </c>
      <c r="AK35" s="272">
        <v>141027</v>
      </c>
    </row>
    <row r="36" spans="1:37" ht="15" thickBot="1">
      <c r="A36" s="940"/>
      <c r="B36" s="943"/>
      <c r="C36" s="114" t="s">
        <v>71</v>
      </c>
      <c r="D36" s="255">
        <v>5185</v>
      </c>
      <c r="E36" s="280">
        <v>2972</v>
      </c>
      <c r="F36" s="280">
        <v>3050</v>
      </c>
      <c r="G36" s="280">
        <v>2416</v>
      </c>
      <c r="H36" s="280">
        <v>1833</v>
      </c>
      <c r="I36" s="281">
        <v>1778</v>
      </c>
      <c r="J36" s="269"/>
      <c r="K36" s="269"/>
      <c r="L36" s="269"/>
      <c r="M36" s="269"/>
      <c r="N36" s="269"/>
      <c r="O36" s="269"/>
      <c r="P36" s="269"/>
      <c r="Q36" s="269"/>
      <c r="R36" s="269"/>
      <c r="S36" s="35"/>
      <c r="T36" s="964"/>
      <c r="U36" s="967"/>
      <c r="V36" s="758" t="s">
        <v>71</v>
      </c>
      <c r="W36" s="754">
        <v>99991</v>
      </c>
      <c r="X36" s="262">
        <v>112769</v>
      </c>
      <c r="Y36" s="262">
        <v>154987</v>
      </c>
      <c r="Z36" s="262">
        <v>128077</v>
      </c>
      <c r="AA36" s="262">
        <v>158434</v>
      </c>
      <c r="AB36" s="262">
        <v>174802</v>
      </c>
      <c r="AC36" s="262">
        <v>196835</v>
      </c>
      <c r="AD36" s="262">
        <v>200649</v>
      </c>
      <c r="AE36" s="262">
        <v>213930</v>
      </c>
      <c r="AF36" s="262">
        <v>216603</v>
      </c>
      <c r="AG36" s="262">
        <v>237777</v>
      </c>
      <c r="AH36" s="262">
        <v>236340</v>
      </c>
      <c r="AI36" s="262">
        <v>253227</v>
      </c>
      <c r="AJ36" s="262">
        <v>271292</v>
      </c>
      <c r="AK36" s="277">
        <v>274778</v>
      </c>
    </row>
    <row r="37" spans="1:37" ht="15" customHeight="1">
      <c r="A37" s="940"/>
      <c r="B37" s="941" t="s">
        <v>405</v>
      </c>
      <c r="C37" s="114" t="s">
        <v>298</v>
      </c>
      <c r="D37" s="255"/>
      <c r="E37" s="255">
        <v>1775</v>
      </c>
      <c r="F37" s="280">
        <v>1787</v>
      </c>
      <c r="G37" s="280">
        <v>1879</v>
      </c>
      <c r="H37" s="280">
        <v>1798</v>
      </c>
      <c r="I37" s="281">
        <v>1642</v>
      </c>
      <c r="J37" s="269"/>
      <c r="K37" s="269"/>
      <c r="L37" s="269"/>
      <c r="M37" s="269"/>
      <c r="N37" s="269"/>
      <c r="O37" s="269"/>
      <c r="P37" s="269"/>
      <c r="Q37" s="269"/>
      <c r="R37" s="269"/>
      <c r="S37" s="35"/>
    </row>
    <row r="38" spans="1:37" ht="15" customHeight="1">
      <c r="A38" s="940"/>
      <c r="B38" s="942"/>
      <c r="C38" s="114" t="s">
        <v>299</v>
      </c>
      <c r="D38" s="255"/>
      <c r="E38" s="255">
        <v>2352</v>
      </c>
      <c r="F38" s="280">
        <v>2308</v>
      </c>
      <c r="G38" s="280">
        <v>2654</v>
      </c>
      <c r="H38" s="280">
        <v>2575</v>
      </c>
      <c r="I38" s="281">
        <v>2595</v>
      </c>
      <c r="J38" s="269"/>
      <c r="K38" s="269"/>
      <c r="L38" s="269"/>
      <c r="M38" s="269"/>
      <c r="N38" s="269"/>
      <c r="O38" s="269"/>
      <c r="P38" s="269"/>
      <c r="Q38" s="269"/>
      <c r="R38" s="269"/>
      <c r="S38" s="35"/>
      <c r="T38" s="29" t="s">
        <v>185</v>
      </c>
    </row>
    <row r="39" spans="1:37">
      <c r="A39" s="940"/>
      <c r="B39" s="943"/>
      <c r="C39" s="114" t="s">
        <v>71</v>
      </c>
      <c r="D39" s="255">
        <v>4120</v>
      </c>
      <c r="E39" s="280">
        <v>4127</v>
      </c>
      <c r="F39" s="280">
        <v>4095</v>
      </c>
      <c r="G39" s="280">
        <v>4533</v>
      </c>
      <c r="H39" s="280">
        <v>4373</v>
      </c>
      <c r="I39" s="281">
        <v>4237</v>
      </c>
      <c r="J39" s="269"/>
      <c r="K39" s="269"/>
      <c r="L39" s="269"/>
      <c r="M39" s="269"/>
      <c r="N39" s="269"/>
      <c r="O39" s="269"/>
      <c r="P39" s="269"/>
      <c r="Q39" s="269"/>
      <c r="R39" s="269"/>
      <c r="S39" s="35"/>
      <c r="T39" s="24"/>
    </row>
    <row r="40" spans="1:37" ht="15" customHeight="1">
      <c r="A40" s="940"/>
      <c r="B40" s="941" t="s">
        <v>406</v>
      </c>
      <c r="C40" s="114" t="s">
        <v>298</v>
      </c>
      <c r="D40" s="255"/>
      <c r="E40" s="255">
        <v>602</v>
      </c>
      <c r="F40" s="280">
        <v>600</v>
      </c>
      <c r="G40" s="280">
        <v>674</v>
      </c>
      <c r="H40" s="280">
        <v>596</v>
      </c>
      <c r="I40" s="281">
        <v>522</v>
      </c>
      <c r="J40" s="269"/>
      <c r="K40" s="269"/>
      <c r="L40" s="269"/>
      <c r="M40" s="269"/>
      <c r="N40" s="269"/>
      <c r="O40" s="269"/>
      <c r="P40" s="269"/>
      <c r="Q40" s="269"/>
      <c r="R40" s="269"/>
      <c r="S40" s="35"/>
      <c r="T40" s="862" t="s">
        <v>412</v>
      </c>
      <c r="U40" s="862"/>
      <c r="V40" s="862"/>
      <c r="W40" s="862"/>
      <c r="X40" s="862"/>
      <c r="Y40" s="862"/>
      <c r="Z40" s="862"/>
      <c r="AA40" s="862"/>
      <c r="AB40" s="862"/>
      <c r="AC40" s="862"/>
      <c r="AD40" s="862"/>
      <c r="AE40" s="862"/>
      <c r="AF40" s="862"/>
    </row>
    <row r="41" spans="1:37">
      <c r="A41" s="940"/>
      <c r="B41" s="942"/>
      <c r="C41" s="114" t="s">
        <v>299</v>
      </c>
      <c r="D41" s="255"/>
      <c r="E41" s="255">
        <v>1966</v>
      </c>
      <c r="F41" s="280">
        <v>2062</v>
      </c>
      <c r="G41" s="280">
        <v>2265</v>
      </c>
      <c r="H41" s="280">
        <v>2040</v>
      </c>
      <c r="I41" s="281">
        <v>1711</v>
      </c>
      <c r="J41" s="269"/>
      <c r="K41" s="269"/>
      <c r="L41" s="269"/>
      <c r="M41" s="269"/>
      <c r="N41" s="269"/>
      <c r="O41" s="269"/>
      <c r="P41" s="269"/>
      <c r="Q41" s="269"/>
      <c r="R41" s="269"/>
      <c r="S41" s="35"/>
      <c r="T41" s="862"/>
      <c r="U41" s="862"/>
      <c r="V41" s="862"/>
      <c r="W41" s="862"/>
      <c r="X41" s="862"/>
      <c r="Y41" s="862"/>
      <c r="Z41" s="862"/>
      <c r="AA41" s="862"/>
      <c r="AB41" s="862"/>
      <c r="AC41" s="862"/>
      <c r="AD41" s="862"/>
      <c r="AE41" s="862"/>
      <c r="AF41" s="862"/>
    </row>
    <row r="42" spans="1:37" ht="15" customHeight="1">
      <c r="A42" s="940"/>
      <c r="B42" s="943"/>
      <c r="C42" s="114" t="s">
        <v>71</v>
      </c>
      <c r="D42" s="255">
        <v>2367</v>
      </c>
      <c r="E42" s="280">
        <v>2568</v>
      </c>
      <c r="F42" s="280">
        <v>2662</v>
      </c>
      <c r="G42" s="280">
        <v>2939</v>
      </c>
      <c r="H42" s="280">
        <v>2636</v>
      </c>
      <c r="I42" s="281">
        <v>2233</v>
      </c>
      <c r="J42" s="269"/>
      <c r="K42" s="269"/>
      <c r="L42" s="269"/>
      <c r="M42" s="269"/>
      <c r="N42" s="269"/>
      <c r="O42" s="269"/>
      <c r="P42" s="269"/>
      <c r="Q42" s="269"/>
      <c r="R42" s="269"/>
      <c r="S42" s="35"/>
      <c r="T42" s="862"/>
      <c r="U42" s="862"/>
      <c r="V42" s="862"/>
      <c r="W42" s="862"/>
      <c r="X42" s="862"/>
      <c r="Y42" s="862"/>
      <c r="Z42" s="862"/>
      <c r="AA42" s="862"/>
      <c r="AB42" s="862"/>
      <c r="AC42" s="862"/>
      <c r="AD42" s="862"/>
      <c r="AE42" s="862"/>
      <c r="AF42" s="862"/>
    </row>
    <row r="43" spans="1:37">
      <c r="A43" s="940"/>
      <c r="B43" s="941" t="s">
        <v>407</v>
      </c>
      <c r="C43" s="114" t="s">
        <v>298</v>
      </c>
      <c r="D43" s="255"/>
      <c r="E43" s="255">
        <v>1478</v>
      </c>
      <c r="F43" s="280">
        <v>1495</v>
      </c>
      <c r="G43" s="280">
        <v>1468</v>
      </c>
      <c r="H43" s="280">
        <v>1548</v>
      </c>
      <c r="I43" s="281">
        <v>1442</v>
      </c>
      <c r="J43" s="269"/>
      <c r="K43" s="269"/>
      <c r="L43" s="269"/>
      <c r="M43" s="269"/>
      <c r="N43" s="269"/>
      <c r="O43" s="269"/>
      <c r="P43" s="269"/>
      <c r="Q43" s="269"/>
      <c r="R43" s="269"/>
      <c r="S43" s="35"/>
      <c r="T43" s="862"/>
      <c r="U43" s="862"/>
      <c r="V43" s="862"/>
      <c r="W43" s="862"/>
      <c r="X43" s="862"/>
      <c r="Y43" s="862"/>
      <c r="Z43" s="862"/>
      <c r="AA43" s="862"/>
      <c r="AB43" s="862"/>
      <c r="AC43" s="862"/>
      <c r="AD43" s="862"/>
      <c r="AE43" s="862"/>
      <c r="AF43" s="862"/>
    </row>
    <row r="44" spans="1:37" ht="14.55" customHeight="1">
      <c r="A44" s="940"/>
      <c r="B44" s="942"/>
      <c r="C44" s="114" t="s">
        <v>299</v>
      </c>
      <c r="D44" s="255"/>
      <c r="E44" s="255">
        <v>322</v>
      </c>
      <c r="F44" s="280">
        <v>360</v>
      </c>
      <c r="G44" s="280">
        <v>377</v>
      </c>
      <c r="H44" s="280">
        <v>358</v>
      </c>
      <c r="I44" s="281">
        <v>354</v>
      </c>
      <c r="J44" s="269"/>
      <c r="K44" s="269"/>
      <c r="L44" s="269"/>
      <c r="M44" s="269"/>
      <c r="N44" s="269"/>
      <c r="O44" s="269"/>
      <c r="P44" s="269"/>
      <c r="Q44" s="269"/>
      <c r="R44" s="269"/>
      <c r="S44" s="35"/>
      <c r="T44" s="950" t="s">
        <v>413</v>
      </c>
      <c r="U44" s="950"/>
      <c r="V44" s="950"/>
      <c r="W44" s="950"/>
      <c r="X44" s="950"/>
      <c r="Y44" s="950"/>
      <c r="Z44" s="950"/>
      <c r="AA44" s="950"/>
      <c r="AB44" s="950"/>
      <c r="AC44" s="950"/>
      <c r="AD44" s="950"/>
      <c r="AE44" s="950"/>
      <c r="AF44" s="950"/>
    </row>
    <row r="45" spans="1:37">
      <c r="A45" s="940"/>
      <c r="B45" s="943"/>
      <c r="C45" s="114" t="s">
        <v>71</v>
      </c>
      <c r="D45" s="255">
        <v>2242</v>
      </c>
      <c r="E45" s="280">
        <v>1800</v>
      </c>
      <c r="F45" s="280">
        <v>1855</v>
      </c>
      <c r="G45" s="280">
        <v>1845</v>
      </c>
      <c r="H45" s="280">
        <v>1905</v>
      </c>
      <c r="I45" s="281">
        <v>1796</v>
      </c>
      <c r="J45" s="269"/>
      <c r="K45" s="269"/>
      <c r="L45" s="269"/>
      <c r="M45" s="269"/>
      <c r="N45" s="269"/>
      <c r="O45" s="269"/>
      <c r="P45" s="269"/>
      <c r="Q45" s="269"/>
      <c r="R45" s="269"/>
      <c r="S45" s="35"/>
      <c r="T45" s="950"/>
      <c r="U45" s="950"/>
      <c r="V45" s="950"/>
      <c r="W45" s="950"/>
      <c r="X45" s="950"/>
      <c r="Y45" s="950"/>
      <c r="Z45" s="950"/>
      <c r="AA45" s="950"/>
      <c r="AB45" s="950"/>
      <c r="AC45" s="950"/>
      <c r="AD45" s="950"/>
      <c r="AE45" s="950"/>
      <c r="AF45" s="950"/>
    </row>
    <row r="46" spans="1:37">
      <c r="A46" s="940"/>
      <c r="B46" s="941" t="s">
        <v>408</v>
      </c>
      <c r="C46" s="114" t="s">
        <v>298</v>
      </c>
      <c r="D46" s="255"/>
      <c r="E46" s="255">
        <v>530</v>
      </c>
      <c r="F46" s="280">
        <v>896</v>
      </c>
      <c r="G46" s="280">
        <v>1158</v>
      </c>
      <c r="H46" s="280">
        <v>769</v>
      </c>
      <c r="I46" s="281">
        <v>896</v>
      </c>
      <c r="J46" s="269"/>
      <c r="K46" s="269"/>
      <c r="L46" s="269"/>
      <c r="M46" s="269"/>
      <c r="N46" s="269"/>
      <c r="O46" s="269"/>
      <c r="P46" s="269"/>
      <c r="Q46" s="269"/>
      <c r="R46" s="269"/>
      <c r="S46" s="35" t="s">
        <v>76</v>
      </c>
      <c r="T46" s="950"/>
      <c r="U46" s="950"/>
      <c r="V46" s="950"/>
      <c r="W46" s="950"/>
      <c r="X46" s="950"/>
      <c r="Y46" s="950"/>
      <c r="Z46" s="950"/>
      <c r="AA46" s="950"/>
      <c r="AB46" s="950"/>
      <c r="AC46" s="950"/>
      <c r="AD46" s="950"/>
      <c r="AE46" s="950"/>
      <c r="AF46" s="950"/>
    </row>
    <row r="47" spans="1:37">
      <c r="A47" s="940"/>
      <c r="B47" s="942"/>
      <c r="C47" s="114" t="s">
        <v>299</v>
      </c>
      <c r="D47" s="255"/>
      <c r="E47" s="255">
        <v>96</v>
      </c>
      <c r="F47" s="280">
        <v>341</v>
      </c>
      <c r="G47" s="280">
        <v>645</v>
      </c>
      <c r="H47" s="280">
        <v>470</v>
      </c>
      <c r="I47" s="281">
        <v>378</v>
      </c>
      <c r="J47" s="269"/>
      <c r="K47" s="269"/>
      <c r="L47" s="269"/>
      <c r="M47" s="269"/>
      <c r="N47" s="269"/>
      <c r="O47" s="269"/>
      <c r="P47" s="269"/>
      <c r="Q47" s="269"/>
      <c r="R47" s="269"/>
      <c r="S47" s="35"/>
    </row>
    <row r="48" spans="1:37" ht="14.55" customHeight="1">
      <c r="A48" s="940"/>
      <c r="B48" s="943"/>
      <c r="C48" s="114" t="s">
        <v>71</v>
      </c>
      <c r="D48" s="255">
        <v>692</v>
      </c>
      <c r="E48" s="280">
        <v>626</v>
      </c>
      <c r="F48" s="280">
        <v>1237</v>
      </c>
      <c r="G48" s="280">
        <v>1803</v>
      </c>
      <c r="H48" s="280">
        <v>1239</v>
      </c>
      <c r="I48" s="281">
        <v>1274</v>
      </c>
      <c r="J48" s="269"/>
      <c r="K48" s="269"/>
      <c r="L48" s="269"/>
      <c r="M48" s="269"/>
      <c r="N48" s="269"/>
      <c r="O48" s="269"/>
      <c r="P48" s="269"/>
      <c r="Q48" s="269"/>
      <c r="R48" s="269"/>
      <c r="S48" s="35"/>
      <c r="T48" s="28" t="s">
        <v>186</v>
      </c>
    </row>
    <row r="49" spans="1:32">
      <c r="A49" s="940"/>
      <c r="B49" s="941" t="s">
        <v>409</v>
      </c>
      <c r="C49" s="114" t="s">
        <v>298</v>
      </c>
      <c r="D49" s="255"/>
      <c r="E49" s="255">
        <v>7871</v>
      </c>
      <c r="F49" s="280">
        <v>9519</v>
      </c>
      <c r="G49" s="280">
        <v>9257</v>
      </c>
      <c r="H49" s="280">
        <v>9521</v>
      </c>
      <c r="I49" s="281">
        <v>9132</v>
      </c>
      <c r="J49" s="269"/>
      <c r="K49" s="269"/>
      <c r="L49" s="269"/>
      <c r="M49" s="269"/>
      <c r="N49" s="269"/>
      <c r="O49" s="269"/>
      <c r="P49" s="269"/>
      <c r="Q49" s="269"/>
      <c r="R49" s="269"/>
      <c r="S49" s="35"/>
    </row>
    <row r="50" spans="1:32">
      <c r="A50" s="940"/>
      <c r="B50" s="942"/>
      <c r="C50" s="114" t="s">
        <v>299</v>
      </c>
      <c r="D50" s="255"/>
      <c r="E50" s="255">
        <v>6191</v>
      </c>
      <c r="F50" s="280">
        <v>6685</v>
      </c>
      <c r="G50" s="280">
        <v>6670</v>
      </c>
      <c r="H50" s="280">
        <v>6688</v>
      </c>
      <c r="I50" s="281">
        <v>6323</v>
      </c>
      <c r="J50" s="269"/>
      <c r="K50" s="269"/>
      <c r="L50" s="269"/>
      <c r="M50" s="269"/>
      <c r="N50" s="269"/>
      <c r="O50" s="269"/>
      <c r="P50" s="269"/>
      <c r="Q50" s="269"/>
      <c r="R50" s="269"/>
      <c r="S50" s="35"/>
    </row>
    <row r="51" spans="1:32">
      <c r="A51" s="940"/>
      <c r="B51" s="943"/>
      <c r="C51" s="114" t="s">
        <v>71</v>
      </c>
      <c r="D51" s="255">
        <v>16914</v>
      </c>
      <c r="E51" s="280">
        <v>14062</v>
      </c>
      <c r="F51" s="280">
        <v>16204</v>
      </c>
      <c r="G51" s="280">
        <v>15927</v>
      </c>
      <c r="H51" s="280">
        <v>16211</v>
      </c>
      <c r="I51" s="281">
        <v>15455</v>
      </c>
      <c r="J51" s="269"/>
      <c r="K51" s="269"/>
      <c r="L51" s="269"/>
      <c r="M51" s="269"/>
      <c r="N51" s="269"/>
      <c r="O51" s="269"/>
      <c r="P51" s="269"/>
      <c r="Q51" s="269"/>
      <c r="R51" s="269"/>
      <c r="S51" s="35"/>
      <c r="U51" s="43"/>
      <c r="V51" s="43"/>
      <c r="W51" s="43"/>
      <c r="X51" s="43"/>
      <c r="Y51" s="43"/>
      <c r="Z51" s="43"/>
      <c r="AA51" s="43"/>
      <c r="AB51" s="43"/>
      <c r="AC51" s="43"/>
      <c r="AD51" s="43"/>
      <c r="AE51" s="43"/>
      <c r="AF51" s="43"/>
    </row>
    <row r="52" spans="1:32">
      <c r="A52" s="940"/>
      <c r="B52" s="941" t="s">
        <v>410</v>
      </c>
      <c r="C52" s="114" t="s">
        <v>298</v>
      </c>
      <c r="D52" s="255"/>
      <c r="E52" s="255">
        <v>1051</v>
      </c>
      <c r="F52" s="280">
        <v>946</v>
      </c>
      <c r="G52" s="280">
        <v>1075</v>
      </c>
      <c r="H52" s="280">
        <v>1228</v>
      </c>
      <c r="I52" s="281">
        <v>1407</v>
      </c>
      <c r="J52" s="269"/>
      <c r="K52" s="269"/>
      <c r="L52" s="269"/>
      <c r="M52" s="269"/>
      <c r="N52" s="269"/>
      <c r="O52" s="269"/>
      <c r="P52" s="269"/>
      <c r="Q52" s="269"/>
      <c r="R52" s="269"/>
      <c r="S52" s="35"/>
    </row>
    <row r="53" spans="1:32">
      <c r="A53" s="940"/>
      <c r="B53" s="942"/>
      <c r="C53" s="114" t="s">
        <v>299</v>
      </c>
      <c r="D53" s="255"/>
      <c r="E53" s="255">
        <v>761</v>
      </c>
      <c r="F53" s="280">
        <v>668</v>
      </c>
      <c r="G53" s="280">
        <v>783</v>
      </c>
      <c r="H53" s="280">
        <v>922</v>
      </c>
      <c r="I53" s="281">
        <v>837</v>
      </c>
      <c r="J53" s="269"/>
      <c r="K53" s="269"/>
      <c r="L53" s="269"/>
      <c r="M53" s="269"/>
      <c r="N53" s="269"/>
      <c r="O53" s="269"/>
      <c r="P53" s="269"/>
      <c r="Q53" s="269"/>
      <c r="R53" s="269"/>
      <c r="S53" s="35"/>
    </row>
    <row r="54" spans="1:32">
      <c r="A54" s="940"/>
      <c r="B54" s="943"/>
      <c r="C54" s="114" t="s">
        <v>71</v>
      </c>
      <c r="D54" s="255">
        <v>1542</v>
      </c>
      <c r="E54" s="280">
        <v>1812</v>
      </c>
      <c r="F54" s="280">
        <v>1614</v>
      </c>
      <c r="G54" s="280">
        <v>1858</v>
      </c>
      <c r="H54" s="280">
        <v>2150</v>
      </c>
      <c r="I54" s="281">
        <v>2244</v>
      </c>
      <c r="J54" s="269"/>
      <c r="K54" s="269"/>
      <c r="L54" s="269"/>
      <c r="M54" s="269"/>
      <c r="N54" s="269"/>
      <c r="O54" s="269"/>
      <c r="P54" s="269"/>
      <c r="Q54" s="269"/>
      <c r="R54" s="269"/>
      <c r="S54" s="35"/>
    </row>
    <row r="55" spans="1:32">
      <c r="A55" s="940"/>
      <c r="B55" s="941" t="s">
        <v>419</v>
      </c>
      <c r="C55" s="114" t="s">
        <v>298</v>
      </c>
      <c r="D55" s="255"/>
      <c r="E55" s="255">
        <v>550</v>
      </c>
      <c r="F55" s="280">
        <v>388</v>
      </c>
      <c r="G55" s="280">
        <v>792</v>
      </c>
      <c r="H55" s="280">
        <v>654</v>
      </c>
      <c r="I55" s="281">
        <v>662</v>
      </c>
      <c r="J55" s="269"/>
      <c r="K55" s="269"/>
      <c r="L55" s="269"/>
      <c r="M55" s="269"/>
      <c r="N55" s="269"/>
      <c r="O55" s="269"/>
      <c r="P55" s="269"/>
      <c r="Q55" s="269"/>
      <c r="R55" s="269"/>
      <c r="S55" s="35"/>
    </row>
    <row r="56" spans="1:32">
      <c r="A56" s="940"/>
      <c r="B56" s="942"/>
      <c r="C56" s="114" t="s">
        <v>299</v>
      </c>
      <c r="D56" s="255"/>
      <c r="E56" s="255">
        <v>434</v>
      </c>
      <c r="F56" s="280">
        <v>305</v>
      </c>
      <c r="G56" s="280">
        <v>1101</v>
      </c>
      <c r="H56" s="280">
        <v>744</v>
      </c>
      <c r="I56" s="281">
        <v>491</v>
      </c>
      <c r="J56" s="269"/>
      <c r="K56" s="269"/>
      <c r="L56" s="269"/>
      <c r="M56" s="269"/>
      <c r="N56" s="269"/>
      <c r="O56" s="269"/>
      <c r="P56" s="269"/>
      <c r="Q56" s="269"/>
      <c r="R56" s="269"/>
      <c r="S56" s="35"/>
    </row>
    <row r="57" spans="1:32">
      <c r="A57" s="940"/>
      <c r="B57" s="943"/>
      <c r="C57" s="114" t="s">
        <v>71</v>
      </c>
      <c r="D57" s="255"/>
      <c r="E57" s="255">
        <v>984</v>
      </c>
      <c r="F57" s="280">
        <v>693</v>
      </c>
      <c r="G57" s="280">
        <v>1893</v>
      </c>
      <c r="H57" s="280">
        <v>1398</v>
      </c>
      <c r="I57" s="281">
        <v>1153</v>
      </c>
      <c r="J57" s="269"/>
      <c r="K57" s="269"/>
      <c r="L57" s="269"/>
      <c r="M57" s="269"/>
      <c r="N57" s="269"/>
      <c r="O57" s="269"/>
      <c r="P57" s="269"/>
      <c r="Q57" s="269"/>
      <c r="R57" s="269"/>
      <c r="S57" s="35"/>
    </row>
    <row r="58" spans="1:32">
      <c r="A58" s="940"/>
      <c r="B58" s="941" t="s">
        <v>420</v>
      </c>
      <c r="C58" s="114" t="s">
        <v>298</v>
      </c>
      <c r="D58" s="255"/>
      <c r="E58" s="255">
        <v>63</v>
      </c>
      <c r="F58" s="280">
        <v>94</v>
      </c>
      <c r="G58" s="280">
        <v>212</v>
      </c>
      <c r="H58" s="280">
        <v>318</v>
      </c>
      <c r="I58" s="281">
        <v>209</v>
      </c>
      <c r="J58" s="269"/>
      <c r="K58" s="269"/>
      <c r="L58" s="269"/>
      <c r="M58" s="269"/>
      <c r="N58" s="269"/>
      <c r="O58" s="269"/>
      <c r="P58" s="269"/>
      <c r="Q58" s="269"/>
      <c r="R58" s="269"/>
      <c r="S58" s="35"/>
    </row>
    <row r="59" spans="1:32">
      <c r="A59" s="940"/>
      <c r="B59" s="942"/>
      <c r="C59" s="114" t="s">
        <v>299</v>
      </c>
      <c r="D59" s="255"/>
      <c r="E59" s="255">
        <v>90</v>
      </c>
      <c r="F59" s="280">
        <v>212</v>
      </c>
      <c r="G59" s="280">
        <v>170</v>
      </c>
      <c r="H59" s="280">
        <v>271</v>
      </c>
      <c r="I59" s="281">
        <v>172</v>
      </c>
      <c r="J59" s="269"/>
      <c r="K59" s="269"/>
      <c r="L59" s="269"/>
      <c r="M59" s="269"/>
      <c r="N59" s="269"/>
      <c r="O59" s="269"/>
      <c r="P59" s="269"/>
      <c r="Q59" s="269"/>
      <c r="R59" s="269"/>
      <c r="S59" s="35"/>
    </row>
    <row r="60" spans="1:32">
      <c r="A60" s="940"/>
      <c r="B60" s="943"/>
      <c r="C60" s="114" t="s">
        <v>71</v>
      </c>
      <c r="D60" s="255"/>
      <c r="E60" s="255">
        <v>153</v>
      </c>
      <c r="F60" s="280">
        <v>306</v>
      </c>
      <c r="G60" s="280">
        <v>382</v>
      </c>
      <c r="H60" s="280">
        <v>589</v>
      </c>
      <c r="I60" s="281">
        <v>381</v>
      </c>
      <c r="J60" s="269"/>
      <c r="K60" s="269"/>
      <c r="L60" s="269"/>
      <c r="M60" s="269"/>
      <c r="N60" s="269"/>
      <c r="O60" s="269"/>
      <c r="P60" s="269"/>
      <c r="Q60" s="269"/>
      <c r="R60" s="269"/>
      <c r="S60" s="35"/>
    </row>
    <row r="61" spans="1:32" s="51" customFormat="1">
      <c r="A61" s="940"/>
      <c r="B61" s="941" t="s">
        <v>71</v>
      </c>
      <c r="C61" s="114" t="s">
        <v>298</v>
      </c>
      <c r="D61" s="258"/>
      <c r="E61" s="258">
        <v>16166</v>
      </c>
      <c r="F61" s="258">
        <v>18060</v>
      </c>
      <c r="G61" s="258">
        <v>18245</v>
      </c>
      <c r="H61" s="258">
        <v>17958</v>
      </c>
      <c r="I61" s="271">
        <v>17405</v>
      </c>
      <c r="J61" s="258"/>
      <c r="K61" s="258"/>
      <c r="L61" s="258"/>
      <c r="M61" s="258"/>
      <c r="N61" s="258"/>
      <c r="O61" s="258"/>
      <c r="P61" s="258"/>
      <c r="Q61" s="258"/>
      <c r="R61" s="258"/>
      <c r="S61" s="7" t="s">
        <v>76</v>
      </c>
    </row>
    <row r="62" spans="1:32" s="51" customFormat="1">
      <c r="A62" s="940"/>
      <c r="B62" s="942"/>
      <c r="C62" s="114" t="s">
        <v>299</v>
      </c>
      <c r="D62" s="258"/>
      <c r="E62" s="258">
        <v>12938</v>
      </c>
      <c r="F62" s="258">
        <v>13656</v>
      </c>
      <c r="G62" s="258">
        <v>15351</v>
      </c>
      <c r="H62" s="258">
        <v>14702</v>
      </c>
      <c r="I62" s="271">
        <v>13508</v>
      </c>
      <c r="J62" s="258"/>
      <c r="K62" s="258"/>
      <c r="L62" s="258"/>
      <c r="M62" s="258"/>
      <c r="N62" s="258"/>
      <c r="O62" s="258"/>
      <c r="P62" s="258"/>
      <c r="Q62" s="258"/>
      <c r="R62" s="258"/>
      <c r="S62" s="7" t="s">
        <v>76</v>
      </c>
    </row>
    <row r="63" spans="1:32" s="51" customFormat="1" ht="15" thickBot="1">
      <c r="A63" s="951"/>
      <c r="B63" s="949"/>
      <c r="C63" s="233" t="s">
        <v>71</v>
      </c>
      <c r="D63" s="262">
        <v>33062</v>
      </c>
      <c r="E63" s="262">
        <v>29104</v>
      </c>
      <c r="F63" s="262">
        <v>31716</v>
      </c>
      <c r="G63" s="262">
        <v>33596</v>
      </c>
      <c r="H63" s="262">
        <v>32660</v>
      </c>
      <c r="I63" s="276">
        <v>30913</v>
      </c>
      <c r="J63" s="262"/>
      <c r="K63" s="262"/>
      <c r="L63" s="262"/>
      <c r="M63" s="262"/>
      <c r="N63" s="262"/>
      <c r="O63" s="262"/>
      <c r="P63" s="262"/>
      <c r="Q63" s="262"/>
      <c r="R63" s="262"/>
      <c r="S63" s="7" t="s">
        <v>76</v>
      </c>
    </row>
    <row r="64" spans="1:32">
      <c r="S64" s="24"/>
    </row>
    <row r="65" spans="1:19">
      <c r="S65" s="24"/>
    </row>
    <row r="66" spans="1:19">
      <c r="A66" s="24"/>
      <c r="B66" s="24"/>
      <c r="C66" s="24"/>
      <c r="D66" s="24"/>
      <c r="E66" s="24"/>
      <c r="F66" s="24"/>
      <c r="G66" s="24"/>
      <c r="H66" s="24"/>
      <c r="I66" s="24"/>
      <c r="J66" s="24"/>
      <c r="K66" s="24"/>
      <c r="L66" s="24"/>
      <c r="M66" s="24"/>
      <c r="N66" s="24"/>
      <c r="O66" s="24"/>
      <c r="P66" s="24"/>
      <c r="Q66" s="24"/>
      <c r="R66" s="24"/>
      <c r="S66" s="24"/>
    </row>
    <row r="67" spans="1:19">
      <c r="A67" s="24"/>
      <c r="B67" s="24"/>
      <c r="C67" s="24"/>
      <c r="D67" s="24"/>
      <c r="E67" s="24"/>
      <c r="F67" s="24"/>
      <c r="G67" s="24"/>
      <c r="H67" s="24"/>
      <c r="I67" s="24"/>
      <c r="J67" s="24"/>
      <c r="K67" s="24"/>
      <c r="L67" s="24"/>
      <c r="M67" s="24"/>
      <c r="N67" s="24"/>
      <c r="O67" s="24"/>
      <c r="P67" s="24"/>
      <c r="Q67" s="24"/>
      <c r="R67" s="24"/>
      <c r="S67" s="24"/>
    </row>
    <row r="68" spans="1:19">
      <c r="A68" s="24"/>
      <c r="B68" s="24"/>
      <c r="C68" s="24"/>
      <c r="D68" s="24"/>
      <c r="E68" s="24"/>
      <c r="F68" s="24"/>
      <c r="G68" s="24"/>
      <c r="H68" s="24"/>
      <c r="I68" s="24"/>
      <c r="J68" s="24"/>
      <c r="K68" s="24"/>
      <c r="L68" s="24"/>
      <c r="M68" s="24"/>
      <c r="N68" s="24"/>
      <c r="O68" s="24"/>
      <c r="P68" s="24"/>
      <c r="Q68" s="24"/>
      <c r="R68" s="24"/>
      <c r="S68" s="24"/>
    </row>
    <row r="69" spans="1:19">
      <c r="A69" s="24"/>
      <c r="B69" s="24"/>
      <c r="C69" s="24"/>
      <c r="D69" s="24"/>
      <c r="E69" s="24"/>
      <c r="F69" s="24"/>
      <c r="G69" s="24"/>
      <c r="H69" s="24"/>
      <c r="I69" s="24"/>
      <c r="J69" s="24"/>
      <c r="K69" s="24"/>
      <c r="L69" s="24"/>
      <c r="M69" s="24"/>
      <c r="N69" s="24"/>
      <c r="O69" s="24"/>
      <c r="P69" s="24"/>
      <c r="Q69" s="24"/>
      <c r="R69" s="24"/>
      <c r="S69" s="24"/>
    </row>
    <row r="70" spans="1:19">
      <c r="A70" s="24"/>
      <c r="B70" s="24"/>
      <c r="C70" s="24"/>
      <c r="D70" s="24"/>
      <c r="E70" s="24"/>
      <c r="F70" s="24"/>
      <c r="G70" s="24"/>
      <c r="H70" s="24"/>
      <c r="I70" s="24"/>
      <c r="J70" s="24"/>
      <c r="K70" s="24"/>
      <c r="L70" s="24"/>
      <c r="M70" s="24"/>
      <c r="N70" s="24"/>
      <c r="O70" s="24"/>
      <c r="P70" s="24"/>
      <c r="Q70" s="24"/>
      <c r="R70" s="24"/>
      <c r="S70" s="24"/>
    </row>
    <row r="71" spans="1:19">
      <c r="A71" s="24"/>
      <c r="B71" s="24"/>
      <c r="C71" s="24"/>
      <c r="D71" s="24"/>
      <c r="E71" s="24"/>
      <c r="F71" s="24"/>
      <c r="G71" s="24"/>
      <c r="H71" s="24"/>
      <c r="I71" s="24"/>
      <c r="J71" s="24"/>
      <c r="K71" s="24"/>
      <c r="L71" s="24"/>
      <c r="M71" s="24"/>
      <c r="N71" s="24"/>
      <c r="O71" s="24"/>
      <c r="P71" s="24"/>
      <c r="Q71" s="24"/>
      <c r="R71" s="24"/>
      <c r="S71" s="24"/>
    </row>
  </sheetData>
  <mergeCells count="36">
    <mergeCell ref="U31:U33"/>
    <mergeCell ref="T4:T36"/>
    <mergeCell ref="T44:AF46"/>
    <mergeCell ref="A4:A30"/>
    <mergeCell ref="B4:B6"/>
    <mergeCell ref="T40:AF43"/>
    <mergeCell ref="B13:B15"/>
    <mergeCell ref="U13:U15"/>
    <mergeCell ref="B28:B30"/>
    <mergeCell ref="U34:U36"/>
    <mergeCell ref="B25:B27"/>
    <mergeCell ref="U25:U27"/>
    <mergeCell ref="B16:B18"/>
    <mergeCell ref="U16:U18"/>
    <mergeCell ref="B19:B21"/>
    <mergeCell ref="U19:U21"/>
    <mergeCell ref="B58:B60"/>
    <mergeCell ref="B61:B63"/>
    <mergeCell ref="B40:B42"/>
    <mergeCell ref="B43:B45"/>
    <mergeCell ref="A31:A63"/>
    <mergeCell ref="B31:B33"/>
    <mergeCell ref="B52:B54"/>
    <mergeCell ref="B55:B57"/>
    <mergeCell ref="B46:B48"/>
    <mergeCell ref="B49:B51"/>
    <mergeCell ref="B34:B36"/>
    <mergeCell ref="B37:B39"/>
    <mergeCell ref="U28:U30"/>
    <mergeCell ref="B22:B24"/>
    <mergeCell ref="U22:U24"/>
    <mergeCell ref="U4:U6"/>
    <mergeCell ref="B7:B9"/>
    <mergeCell ref="U7:U9"/>
    <mergeCell ref="B10:B12"/>
    <mergeCell ref="U10:U12"/>
  </mergeCells>
  <hyperlinks>
    <hyperlink ref="AN3" location="'TC1'!A1" display="Back to Content Page" xr:uid="{9F0277F9-6DEB-48A5-A02E-724436555B71}"/>
  </hyperlinks>
  <printOptions horizontalCentered="1" verticalCentered="1"/>
  <pageMargins left="0.7" right="0.7" top="0.75" bottom="0.75" header="0.3" footer="0.3"/>
  <pageSetup paperSize="9" scale="45" orientation="landscape" r:id="rId1"/>
  <headerFoot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N68"/>
  <sheetViews>
    <sheetView topLeftCell="X1" zoomScale="93" zoomScaleNormal="93" workbookViewId="0">
      <selection activeCell="AN3" sqref="AN3"/>
    </sheetView>
  </sheetViews>
  <sheetFormatPr defaultColWidth="9.21875" defaultRowHeight="14.4"/>
  <cols>
    <col min="1" max="1" width="12" customWidth="1"/>
    <col min="2" max="2" width="14.44140625" customWidth="1"/>
    <col min="3" max="6" width="8.21875" customWidth="1"/>
    <col min="7" max="9" width="8.77734375" customWidth="1"/>
    <col min="10" max="18" width="8.21875" customWidth="1"/>
    <col min="19" max="19" width="4.77734375" customWidth="1"/>
    <col min="20" max="20" width="13.44140625" customWidth="1"/>
    <col min="21" max="21" width="14.5546875" customWidth="1"/>
    <col min="23" max="37" width="9" customWidth="1"/>
  </cols>
  <sheetData>
    <row r="1" spans="1:40">
      <c r="A1" s="16" t="s">
        <v>416</v>
      </c>
      <c r="B1" s="24"/>
      <c r="C1" s="24"/>
      <c r="D1" s="24"/>
      <c r="E1" s="24"/>
      <c r="F1" s="24"/>
      <c r="G1" s="24"/>
      <c r="H1" s="24"/>
      <c r="I1" s="24"/>
      <c r="J1" s="24"/>
      <c r="K1" s="24"/>
      <c r="L1" s="24"/>
      <c r="M1" s="24"/>
      <c r="N1" s="24"/>
      <c r="O1" s="24"/>
      <c r="P1" s="24"/>
      <c r="Q1" s="24"/>
      <c r="R1" s="24"/>
      <c r="S1" s="24"/>
    </row>
    <row r="2" spans="1:40" ht="15" thickBot="1">
      <c r="A2" s="15" t="s">
        <v>34</v>
      </c>
      <c r="B2" s="24"/>
      <c r="C2" s="24"/>
      <c r="D2" s="24"/>
      <c r="E2" s="24"/>
      <c r="F2" s="24"/>
      <c r="G2" s="24"/>
      <c r="H2" s="24"/>
      <c r="I2" s="24"/>
      <c r="J2" s="24"/>
      <c r="K2" s="24"/>
      <c r="L2" s="24"/>
      <c r="M2" s="24"/>
      <c r="N2" s="24"/>
      <c r="O2" s="24"/>
      <c r="P2" s="24"/>
      <c r="Q2" s="24"/>
      <c r="R2" s="24"/>
      <c r="S2" s="24"/>
    </row>
    <row r="3" spans="1:40" s="2" customFormat="1" ht="27.6">
      <c r="A3" s="223" t="s">
        <v>187</v>
      </c>
      <c r="B3" s="224" t="s">
        <v>402</v>
      </c>
      <c r="C3" s="225"/>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27"/>
      <c r="T3" s="223" t="s">
        <v>187</v>
      </c>
      <c r="U3" s="224" t="s">
        <v>402</v>
      </c>
      <c r="V3" s="225"/>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N3" s="856" t="s">
        <v>166</v>
      </c>
    </row>
    <row r="4" spans="1:40" ht="15" customHeight="1">
      <c r="A4" s="940" t="s">
        <v>278</v>
      </c>
      <c r="B4" s="941" t="s">
        <v>403</v>
      </c>
      <c r="C4" s="114" t="s">
        <v>298</v>
      </c>
      <c r="D4" s="111"/>
      <c r="E4" s="111"/>
      <c r="F4" s="111"/>
      <c r="G4" s="111">
        <v>526</v>
      </c>
      <c r="H4" s="111">
        <v>569</v>
      </c>
      <c r="I4" s="266">
        <v>559</v>
      </c>
      <c r="J4" s="111"/>
      <c r="K4" s="111"/>
      <c r="L4" s="111"/>
      <c r="M4" s="111"/>
      <c r="N4" s="111"/>
      <c r="O4" s="111"/>
      <c r="P4" s="111"/>
      <c r="Q4" s="111"/>
      <c r="R4" s="111"/>
      <c r="S4" s="24"/>
      <c r="T4" s="968" t="s">
        <v>180</v>
      </c>
      <c r="U4" s="941" t="s">
        <v>403</v>
      </c>
      <c r="V4" s="114" t="s">
        <v>298</v>
      </c>
      <c r="W4" s="255">
        <v>3458.7579999999998</v>
      </c>
      <c r="X4" s="255">
        <v>3845.8049999999998</v>
      </c>
      <c r="Y4" s="255">
        <v>4277.1779999999999</v>
      </c>
      <c r="Z4" s="255">
        <v>4690.9610000000002</v>
      </c>
      <c r="AA4" s="255">
        <v>4734.6189999999997</v>
      </c>
      <c r="AB4" s="269"/>
      <c r="AC4" s="269"/>
      <c r="AD4" s="269"/>
      <c r="AE4" s="269"/>
      <c r="AF4" s="269"/>
      <c r="AG4" s="269"/>
      <c r="AH4" s="269"/>
      <c r="AI4" s="269"/>
      <c r="AJ4" s="269"/>
      <c r="AK4" s="269"/>
    </row>
    <row r="5" spans="1:40">
      <c r="A5" s="940"/>
      <c r="B5" s="942"/>
      <c r="C5" s="114" t="s">
        <v>299</v>
      </c>
      <c r="D5" s="111"/>
      <c r="E5" s="111"/>
      <c r="F5" s="111"/>
      <c r="G5" s="111">
        <v>493</v>
      </c>
      <c r="H5" s="111">
        <v>557</v>
      </c>
      <c r="I5" s="266">
        <v>487</v>
      </c>
      <c r="J5" s="111"/>
      <c r="K5" s="111"/>
      <c r="L5" s="111"/>
      <c r="M5" s="111"/>
      <c r="N5" s="111"/>
      <c r="O5" s="111"/>
      <c r="P5" s="111"/>
      <c r="Q5" s="111"/>
      <c r="R5" s="111"/>
      <c r="S5" s="24"/>
      <c r="T5" s="969"/>
      <c r="U5" s="942"/>
      <c r="V5" s="114" t="s">
        <v>299</v>
      </c>
      <c r="W5" s="255">
        <v>4093.4589999999998</v>
      </c>
      <c r="X5" s="255">
        <v>4376.2449999999999</v>
      </c>
      <c r="Y5" s="255">
        <v>4619.1729999999998</v>
      </c>
      <c r="Z5" s="255">
        <v>4769.4219999999996</v>
      </c>
      <c r="AA5" s="255">
        <v>4838.1390000000001</v>
      </c>
      <c r="AB5" s="269"/>
      <c r="AC5" s="269"/>
      <c r="AD5" s="269"/>
      <c r="AE5" s="269"/>
      <c r="AF5" s="269"/>
      <c r="AG5" s="269"/>
      <c r="AH5" s="269"/>
      <c r="AI5" s="269"/>
      <c r="AJ5" s="269"/>
      <c r="AK5" s="269"/>
    </row>
    <row r="6" spans="1:40">
      <c r="A6" s="940"/>
      <c r="B6" s="943"/>
      <c r="C6" s="114" t="s">
        <v>71</v>
      </c>
      <c r="D6" s="111"/>
      <c r="E6" s="111"/>
      <c r="F6" s="111"/>
      <c r="G6" s="111">
        <v>1019</v>
      </c>
      <c r="H6" s="111">
        <v>1126</v>
      </c>
      <c r="I6" s="266">
        <v>1046</v>
      </c>
      <c r="J6" s="111"/>
      <c r="K6" s="111"/>
      <c r="L6" s="111"/>
      <c r="M6" s="111"/>
      <c r="N6" s="111"/>
      <c r="O6" s="111"/>
      <c r="P6" s="111"/>
      <c r="Q6" s="111"/>
      <c r="R6" s="111"/>
      <c r="S6" s="24"/>
      <c r="T6" s="969"/>
      <c r="U6" s="943"/>
      <c r="V6" s="114" t="s">
        <v>71</v>
      </c>
      <c r="W6" s="255">
        <v>7552.2169999999996</v>
      </c>
      <c r="X6" s="255">
        <v>8222.0499999999993</v>
      </c>
      <c r="Y6" s="255">
        <v>8896.3509999999987</v>
      </c>
      <c r="Z6" s="255">
        <v>9460.3829999999998</v>
      </c>
      <c r="AA6" s="255">
        <v>9572.7579999999998</v>
      </c>
      <c r="AB6" s="269"/>
      <c r="AC6" s="269"/>
      <c r="AD6" s="269"/>
      <c r="AE6" s="269"/>
      <c r="AF6" s="269"/>
      <c r="AG6" s="269"/>
      <c r="AH6" s="269"/>
      <c r="AI6" s="269"/>
      <c r="AJ6" s="269"/>
      <c r="AK6" s="269"/>
    </row>
    <row r="7" spans="1:40">
      <c r="A7" s="940"/>
      <c r="B7" s="941" t="s">
        <v>404</v>
      </c>
      <c r="C7" s="114" t="s">
        <v>298</v>
      </c>
      <c r="D7" s="111"/>
      <c r="E7" s="111"/>
      <c r="F7" s="111"/>
      <c r="G7" s="111">
        <v>6106</v>
      </c>
      <c r="H7" s="111">
        <v>9111</v>
      </c>
      <c r="I7" s="266">
        <v>11601</v>
      </c>
      <c r="J7" s="111"/>
      <c r="K7" s="111"/>
      <c r="L7" s="111"/>
      <c r="M7" s="111"/>
      <c r="N7" s="111"/>
      <c r="O7" s="111"/>
      <c r="P7" s="111"/>
      <c r="Q7" s="111"/>
      <c r="R7" s="111"/>
      <c r="S7" s="24"/>
      <c r="T7" s="969"/>
      <c r="U7" s="941" t="s">
        <v>404</v>
      </c>
      <c r="V7" s="114" t="s">
        <v>298</v>
      </c>
      <c r="W7" s="255">
        <v>59390.421999999999</v>
      </c>
      <c r="X7" s="255">
        <v>69149.415999999997</v>
      </c>
      <c r="Y7" s="255">
        <v>67353.467000000004</v>
      </c>
      <c r="Z7" s="255">
        <v>70616.247999999992</v>
      </c>
      <c r="AA7" s="255">
        <v>69331.481</v>
      </c>
      <c r="AB7" s="269"/>
      <c r="AC7" s="269"/>
      <c r="AD7" s="269"/>
      <c r="AE7" s="269"/>
      <c r="AF7" s="269"/>
      <c r="AG7" s="269"/>
      <c r="AH7" s="269"/>
      <c r="AI7" s="269"/>
      <c r="AJ7" s="269"/>
      <c r="AK7" s="269"/>
    </row>
    <row r="8" spans="1:40">
      <c r="A8" s="940"/>
      <c r="B8" s="942"/>
      <c r="C8" s="114" t="s">
        <v>299</v>
      </c>
      <c r="D8" s="111"/>
      <c r="E8" s="111"/>
      <c r="F8" s="111"/>
      <c r="G8" s="111">
        <v>2801</v>
      </c>
      <c r="H8" s="111">
        <v>3229</v>
      </c>
      <c r="I8" s="266">
        <v>3891</v>
      </c>
      <c r="J8" s="111"/>
      <c r="K8" s="111"/>
      <c r="L8" s="111"/>
      <c r="M8" s="111"/>
      <c r="N8" s="111"/>
      <c r="O8" s="111"/>
      <c r="P8" s="111"/>
      <c r="Q8" s="111"/>
      <c r="R8" s="111"/>
      <c r="S8" s="24"/>
      <c r="T8" s="969"/>
      <c r="U8" s="942"/>
      <c r="V8" s="114" t="s">
        <v>299</v>
      </c>
      <c r="W8" s="255">
        <v>22032.374000000003</v>
      </c>
      <c r="X8" s="255">
        <v>24916.548000000003</v>
      </c>
      <c r="Y8" s="255">
        <v>24476.684000000001</v>
      </c>
      <c r="Z8" s="255">
        <v>25612.868999999999</v>
      </c>
      <c r="AA8" s="255">
        <v>25343.983999999997</v>
      </c>
      <c r="AB8" s="269"/>
      <c r="AC8" s="269"/>
      <c r="AD8" s="269"/>
      <c r="AE8" s="269"/>
      <c r="AF8" s="269"/>
      <c r="AG8" s="269"/>
      <c r="AH8" s="269"/>
      <c r="AI8" s="269"/>
      <c r="AJ8" s="269"/>
      <c r="AK8" s="269"/>
    </row>
    <row r="9" spans="1:40">
      <c r="A9" s="940"/>
      <c r="B9" s="943"/>
      <c r="C9" s="114" t="s">
        <v>71</v>
      </c>
      <c r="D9" s="111"/>
      <c r="E9" s="111"/>
      <c r="F9" s="111"/>
      <c r="G9" s="111">
        <v>8907</v>
      </c>
      <c r="H9" s="111">
        <v>12340</v>
      </c>
      <c r="I9" s="266">
        <v>15492</v>
      </c>
      <c r="J9" s="111"/>
      <c r="K9" s="111"/>
      <c r="L9" s="111"/>
      <c r="M9" s="111"/>
      <c r="N9" s="111"/>
      <c r="O9" s="111"/>
      <c r="P9" s="111"/>
      <c r="Q9" s="111"/>
      <c r="R9" s="111"/>
      <c r="S9" s="24"/>
      <c r="T9" s="969"/>
      <c r="U9" s="943"/>
      <c r="V9" s="114" t="s">
        <v>71</v>
      </c>
      <c r="W9" s="255">
        <v>81422.796000000002</v>
      </c>
      <c r="X9" s="255">
        <v>94065.964000000007</v>
      </c>
      <c r="Y9" s="255">
        <v>91830.151000000013</v>
      </c>
      <c r="Z9" s="255">
        <v>96229.521999999997</v>
      </c>
      <c r="AA9" s="255">
        <v>94675.865999999995</v>
      </c>
      <c r="AB9" s="269"/>
      <c r="AC9" s="269"/>
      <c r="AD9" s="269"/>
      <c r="AE9" s="269"/>
      <c r="AF9" s="269"/>
      <c r="AG9" s="269"/>
      <c r="AH9" s="269"/>
      <c r="AI9" s="269"/>
      <c r="AJ9" s="269"/>
      <c r="AK9" s="269"/>
    </row>
    <row r="10" spans="1:40">
      <c r="A10" s="940"/>
      <c r="B10" s="941" t="s">
        <v>405</v>
      </c>
      <c r="C10" s="114" t="s">
        <v>298</v>
      </c>
      <c r="D10" s="111"/>
      <c r="E10" s="111"/>
      <c r="F10" s="111"/>
      <c r="G10" s="111">
        <v>1923</v>
      </c>
      <c r="H10" s="111">
        <v>1818</v>
      </c>
      <c r="I10" s="266">
        <v>2344</v>
      </c>
      <c r="J10" s="111"/>
      <c r="K10" s="111"/>
      <c r="L10" s="111"/>
      <c r="M10" s="111"/>
      <c r="N10" s="111"/>
      <c r="O10" s="111"/>
      <c r="P10" s="111"/>
      <c r="Q10" s="111"/>
      <c r="R10" s="111"/>
      <c r="S10" s="24"/>
      <c r="T10" s="969"/>
      <c r="U10" s="941" t="s">
        <v>405</v>
      </c>
      <c r="V10" s="114" t="s">
        <v>298</v>
      </c>
      <c r="W10" s="255">
        <v>50694.471000000005</v>
      </c>
      <c r="X10" s="255">
        <v>53051.517999999996</v>
      </c>
      <c r="Y10" s="255">
        <v>53589.546000000002</v>
      </c>
      <c r="Z10" s="255">
        <v>55896.142999999996</v>
      </c>
      <c r="AA10" s="255">
        <v>57305.540000000008</v>
      </c>
      <c r="AB10" s="269"/>
      <c r="AC10" s="269"/>
      <c r="AD10" s="269"/>
      <c r="AE10" s="269"/>
      <c r="AF10" s="269"/>
      <c r="AG10" s="269"/>
      <c r="AH10" s="269"/>
      <c r="AI10" s="269"/>
      <c r="AJ10" s="269"/>
      <c r="AK10" s="269"/>
    </row>
    <row r="11" spans="1:40">
      <c r="A11" s="940"/>
      <c r="B11" s="942"/>
      <c r="C11" s="114" t="s">
        <v>299</v>
      </c>
      <c r="D11" s="111"/>
      <c r="E11" s="111"/>
      <c r="F11" s="111"/>
      <c r="G11" s="111">
        <v>1867</v>
      </c>
      <c r="H11" s="111">
        <v>638</v>
      </c>
      <c r="I11" s="266">
        <v>2947</v>
      </c>
      <c r="J11" s="111"/>
      <c r="K11" s="111"/>
      <c r="L11" s="111"/>
      <c r="M11" s="111"/>
      <c r="N11" s="111"/>
      <c r="O11" s="111"/>
      <c r="P11" s="111"/>
      <c r="Q11" s="111"/>
      <c r="R11" s="111"/>
      <c r="S11" s="24"/>
      <c r="T11" s="969"/>
      <c r="U11" s="942"/>
      <c r="V11" s="114" t="s">
        <v>299</v>
      </c>
      <c r="W11" s="255">
        <v>51851.247000000003</v>
      </c>
      <c r="X11" s="255">
        <v>53996.157999999996</v>
      </c>
      <c r="Y11" s="255">
        <v>55679.310000000005</v>
      </c>
      <c r="Z11" s="255">
        <v>57642.645000000004</v>
      </c>
      <c r="AA11" s="255">
        <v>58570.399999999994</v>
      </c>
      <c r="AB11" s="269"/>
      <c r="AC11" s="269"/>
      <c r="AD11" s="269"/>
      <c r="AE11" s="269"/>
      <c r="AF11" s="269"/>
      <c r="AG11" s="269"/>
      <c r="AH11" s="269"/>
      <c r="AI11" s="269"/>
      <c r="AJ11" s="269"/>
      <c r="AK11" s="269"/>
    </row>
    <row r="12" spans="1:40">
      <c r="A12" s="940"/>
      <c r="B12" s="943"/>
      <c r="C12" s="114" t="s">
        <v>71</v>
      </c>
      <c r="D12" s="111"/>
      <c r="E12" s="111"/>
      <c r="F12" s="111"/>
      <c r="G12" s="111">
        <v>3790</v>
      </c>
      <c r="H12" s="111">
        <v>2456</v>
      </c>
      <c r="I12" s="266">
        <v>5291</v>
      </c>
      <c r="J12" s="111"/>
      <c r="K12" s="111"/>
      <c r="L12" s="111"/>
      <c r="M12" s="111"/>
      <c r="N12" s="111"/>
      <c r="O12" s="111"/>
      <c r="P12" s="111"/>
      <c r="Q12" s="111"/>
      <c r="R12" s="111"/>
      <c r="S12" s="24"/>
      <c r="T12" s="969"/>
      <c r="U12" s="943"/>
      <c r="V12" s="114" t="s">
        <v>71</v>
      </c>
      <c r="W12" s="255">
        <v>102545.71800000001</v>
      </c>
      <c r="X12" s="255">
        <v>107047.67599999999</v>
      </c>
      <c r="Y12" s="255">
        <v>109268.856</v>
      </c>
      <c r="Z12" s="255">
        <v>113540.064</v>
      </c>
      <c r="AA12" s="255">
        <v>115876.344</v>
      </c>
      <c r="AB12" s="269"/>
      <c r="AC12" s="269"/>
      <c r="AD12" s="269"/>
      <c r="AE12" s="269"/>
      <c r="AF12" s="269"/>
      <c r="AG12" s="269"/>
      <c r="AH12" s="269"/>
      <c r="AI12" s="269"/>
      <c r="AJ12" s="269"/>
      <c r="AK12" s="269"/>
    </row>
    <row r="13" spans="1:40">
      <c r="A13" s="940"/>
      <c r="B13" s="941" t="s">
        <v>406</v>
      </c>
      <c r="C13" s="114" t="s">
        <v>298</v>
      </c>
      <c r="D13" s="111"/>
      <c r="E13" s="111"/>
      <c r="F13" s="111"/>
      <c r="G13" s="111">
        <v>425</v>
      </c>
      <c r="H13" s="111">
        <v>786</v>
      </c>
      <c r="I13" s="266">
        <v>375</v>
      </c>
      <c r="J13" s="111"/>
      <c r="K13" s="111"/>
      <c r="L13" s="111"/>
      <c r="M13" s="111"/>
      <c r="N13" s="111"/>
      <c r="O13" s="111"/>
      <c r="P13" s="111"/>
      <c r="Q13" s="111"/>
      <c r="R13" s="111"/>
      <c r="S13" s="24"/>
      <c r="T13" s="969"/>
      <c r="U13" s="941" t="s">
        <v>406</v>
      </c>
      <c r="V13" s="114" t="s">
        <v>298</v>
      </c>
      <c r="W13" s="255">
        <v>10834.349</v>
      </c>
      <c r="X13" s="255">
        <v>11046.121000000001</v>
      </c>
      <c r="Y13" s="255">
        <v>11138.359999999999</v>
      </c>
      <c r="Z13" s="255">
        <v>11553.485000000001</v>
      </c>
      <c r="AA13" s="255">
        <v>11905.126</v>
      </c>
      <c r="AB13" s="269"/>
      <c r="AC13" s="269"/>
      <c r="AD13" s="269"/>
      <c r="AE13" s="269"/>
      <c r="AF13" s="269"/>
      <c r="AG13" s="269"/>
      <c r="AH13" s="269"/>
      <c r="AI13" s="269"/>
      <c r="AJ13" s="269"/>
      <c r="AK13" s="269"/>
    </row>
    <row r="14" spans="1:40">
      <c r="A14" s="940"/>
      <c r="B14" s="942"/>
      <c r="C14" s="114" t="s">
        <v>299</v>
      </c>
      <c r="D14" s="111"/>
      <c r="E14" s="111"/>
      <c r="F14" s="111"/>
      <c r="G14" s="111">
        <v>560</v>
      </c>
      <c r="H14" s="111">
        <v>1466</v>
      </c>
      <c r="I14" s="266">
        <v>1118</v>
      </c>
      <c r="J14" s="111"/>
      <c r="K14" s="111"/>
      <c r="L14" s="111"/>
      <c r="M14" s="111"/>
      <c r="N14" s="111"/>
      <c r="O14" s="111"/>
      <c r="P14" s="111"/>
      <c r="Q14" s="111"/>
      <c r="R14" s="111"/>
      <c r="S14" s="24"/>
      <c r="T14" s="969"/>
      <c r="U14" s="942"/>
      <c r="V14" s="114" t="s">
        <v>299</v>
      </c>
      <c r="W14" s="255">
        <v>28991.025000000001</v>
      </c>
      <c r="X14" s="255">
        <v>29083.560999999998</v>
      </c>
      <c r="Y14" s="255">
        <v>29201.129000000001</v>
      </c>
      <c r="Z14" s="255">
        <v>30051.321</v>
      </c>
      <c r="AA14" s="255">
        <v>30635.322</v>
      </c>
      <c r="AB14" s="269"/>
      <c r="AC14" s="269"/>
      <c r="AD14" s="269"/>
      <c r="AE14" s="269"/>
      <c r="AF14" s="269"/>
      <c r="AG14" s="269"/>
      <c r="AH14" s="269"/>
      <c r="AI14" s="269"/>
      <c r="AJ14" s="269"/>
      <c r="AK14" s="269"/>
    </row>
    <row r="15" spans="1:40">
      <c r="A15" s="940"/>
      <c r="B15" s="943"/>
      <c r="C15" s="114" t="s">
        <v>71</v>
      </c>
      <c r="D15" s="111"/>
      <c r="E15" s="111"/>
      <c r="F15" s="111"/>
      <c r="G15" s="111">
        <v>985</v>
      </c>
      <c r="H15" s="111">
        <v>2252</v>
      </c>
      <c r="I15" s="266">
        <v>1493</v>
      </c>
      <c r="J15" s="111"/>
      <c r="K15" s="111"/>
      <c r="L15" s="111"/>
      <c r="M15" s="111"/>
      <c r="N15" s="111"/>
      <c r="O15" s="111"/>
      <c r="P15" s="111"/>
      <c r="Q15" s="111"/>
      <c r="R15" s="111"/>
      <c r="S15" s="24"/>
      <c r="T15" s="969"/>
      <c r="U15" s="943"/>
      <c r="V15" s="114" t="s">
        <v>71</v>
      </c>
      <c r="W15" s="255">
        <v>39825.374000000003</v>
      </c>
      <c r="X15" s="255">
        <v>40129.682000000001</v>
      </c>
      <c r="Y15" s="255">
        <v>40339.489000000001</v>
      </c>
      <c r="Z15" s="255">
        <v>41604.805999999997</v>
      </c>
      <c r="AA15" s="255">
        <v>42541.502</v>
      </c>
      <c r="AB15" s="269"/>
      <c r="AC15" s="269"/>
      <c r="AD15" s="269"/>
      <c r="AE15" s="269"/>
      <c r="AF15" s="269"/>
      <c r="AG15" s="269"/>
      <c r="AH15" s="269"/>
      <c r="AI15" s="269"/>
      <c r="AJ15" s="269"/>
      <c r="AK15" s="269"/>
    </row>
    <row r="16" spans="1:40" ht="15" customHeight="1">
      <c r="A16" s="940"/>
      <c r="B16" s="941" t="s">
        <v>407</v>
      </c>
      <c r="C16" s="114" t="s">
        <v>298</v>
      </c>
      <c r="D16" s="111"/>
      <c r="E16" s="111"/>
      <c r="F16" s="111"/>
      <c r="G16" s="111">
        <v>1790</v>
      </c>
      <c r="H16" s="111">
        <v>1852</v>
      </c>
      <c r="I16" s="266">
        <v>34</v>
      </c>
      <c r="J16" s="111"/>
      <c r="K16" s="111"/>
      <c r="L16" s="111"/>
      <c r="M16" s="111"/>
      <c r="N16" s="111"/>
      <c r="O16" s="111"/>
      <c r="P16" s="111"/>
      <c r="Q16" s="111"/>
      <c r="R16" s="111"/>
      <c r="S16" s="24"/>
      <c r="T16" s="969"/>
      <c r="U16" s="941" t="s">
        <v>407</v>
      </c>
      <c r="V16" s="114" t="s">
        <v>298</v>
      </c>
      <c r="W16" s="255">
        <v>26451.687999999998</v>
      </c>
      <c r="X16" s="255">
        <v>29147.049999999996</v>
      </c>
      <c r="Y16" s="255">
        <v>31333.99</v>
      </c>
      <c r="Z16" s="255">
        <v>33366.444000000003</v>
      </c>
      <c r="AA16" s="255">
        <v>34072.859000000004</v>
      </c>
      <c r="AB16" s="269"/>
      <c r="AC16" s="269"/>
      <c r="AD16" s="269"/>
      <c r="AE16" s="269"/>
      <c r="AF16" s="269"/>
      <c r="AG16" s="269"/>
      <c r="AH16" s="269"/>
      <c r="AI16" s="269"/>
      <c r="AJ16" s="269"/>
      <c r="AK16" s="269"/>
    </row>
    <row r="17" spans="1:37">
      <c r="A17" s="940"/>
      <c r="B17" s="942"/>
      <c r="C17" s="114" t="s">
        <v>299</v>
      </c>
      <c r="D17" s="111"/>
      <c r="E17" s="111"/>
      <c r="F17" s="111"/>
      <c r="G17" s="111">
        <v>1215</v>
      </c>
      <c r="H17" s="111">
        <v>837</v>
      </c>
      <c r="I17" s="266">
        <v>38</v>
      </c>
      <c r="J17" s="111"/>
      <c r="K17" s="111"/>
      <c r="L17" s="111"/>
      <c r="M17" s="111"/>
      <c r="N17" s="111"/>
      <c r="O17" s="111"/>
      <c r="P17" s="111"/>
      <c r="Q17" s="111"/>
      <c r="R17" s="111"/>
      <c r="S17" s="24"/>
      <c r="T17" s="969"/>
      <c r="U17" s="942"/>
      <c r="V17" s="114" t="s">
        <v>299</v>
      </c>
      <c r="W17" s="255">
        <v>14974.654</v>
      </c>
      <c r="X17" s="255">
        <v>15576.987999999999</v>
      </c>
      <c r="Y17" s="255">
        <v>16164.076000000001</v>
      </c>
      <c r="Z17" s="255">
        <v>16242.583999999999</v>
      </c>
      <c r="AA17" s="255">
        <v>16469.456000000002</v>
      </c>
      <c r="AB17" s="269"/>
      <c r="AC17" s="269"/>
      <c r="AD17" s="269"/>
      <c r="AE17" s="269"/>
      <c r="AF17" s="269"/>
      <c r="AG17" s="269"/>
      <c r="AH17" s="269"/>
      <c r="AI17" s="269"/>
      <c r="AJ17" s="269"/>
      <c r="AK17" s="269"/>
    </row>
    <row r="18" spans="1:37">
      <c r="A18" s="940"/>
      <c r="B18" s="943"/>
      <c r="C18" s="114" t="s">
        <v>71</v>
      </c>
      <c r="D18" s="111"/>
      <c r="E18" s="111"/>
      <c r="F18" s="111"/>
      <c r="G18" s="111">
        <v>3005</v>
      </c>
      <c r="H18" s="111">
        <v>2689</v>
      </c>
      <c r="I18" s="266">
        <v>72</v>
      </c>
      <c r="J18" s="111"/>
      <c r="K18" s="111"/>
      <c r="L18" s="111"/>
      <c r="M18" s="111"/>
      <c r="N18" s="111"/>
      <c r="O18" s="111"/>
      <c r="P18" s="111"/>
      <c r="Q18" s="111"/>
      <c r="R18" s="111"/>
      <c r="S18" s="24"/>
      <c r="T18" s="969"/>
      <c r="U18" s="943"/>
      <c r="V18" s="114" t="s">
        <v>71</v>
      </c>
      <c r="W18" s="255">
        <v>41426.341999999997</v>
      </c>
      <c r="X18" s="255">
        <v>44724.037999999993</v>
      </c>
      <c r="Y18" s="255">
        <v>47498.066000000006</v>
      </c>
      <c r="Z18" s="255">
        <v>49609.962</v>
      </c>
      <c r="AA18" s="255">
        <v>50542.313000000002</v>
      </c>
      <c r="AB18" s="269"/>
      <c r="AC18" s="269"/>
      <c r="AD18" s="269"/>
      <c r="AE18" s="269"/>
      <c r="AF18" s="269"/>
      <c r="AG18" s="269"/>
      <c r="AH18" s="269"/>
      <c r="AI18" s="269"/>
      <c r="AJ18" s="269"/>
      <c r="AK18" s="269"/>
    </row>
    <row r="19" spans="1:37" ht="15" customHeight="1">
      <c r="A19" s="940"/>
      <c r="B19" s="941" t="s">
        <v>408</v>
      </c>
      <c r="C19" s="114" t="s">
        <v>298</v>
      </c>
      <c r="D19" s="111"/>
      <c r="E19" s="111"/>
      <c r="F19" s="111"/>
      <c r="G19" s="111">
        <v>281</v>
      </c>
      <c r="H19" s="111">
        <v>230</v>
      </c>
      <c r="I19" s="266">
        <v>1140</v>
      </c>
      <c r="J19" s="111"/>
      <c r="K19" s="111"/>
      <c r="L19" s="111"/>
      <c r="M19" s="111"/>
      <c r="N19" s="111"/>
      <c r="O19" s="111"/>
      <c r="P19" s="111"/>
      <c r="Q19" s="111"/>
      <c r="R19" s="111"/>
      <c r="S19" s="24"/>
      <c r="T19" s="969"/>
      <c r="U19" s="941" t="s">
        <v>408</v>
      </c>
      <c r="V19" s="114" t="s">
        <v>298</v>
      </c>
      <c r="W19" s="255">
        <v>46733.812999999995</v>
      </c>
      <c r="X19" s="255">
        <v>49725.385999999999</v>
      </c>
      <c r="Y19" s="255">
        <v>51438.915999999997</v>
      </c>
      <c r="Z19" s="255">
        <v>55732.502000000008</v>
      </c>
      <c r="AA19" s="255">
        <v>55946.308999999994</v>
      </c>
      <c r="AB19" s="269"/>
      <c r="AC19" s="269"/>
      <c r="AD19" s="269"/>
      <c r="AE19" s="269"/>
      <c r="AF19" s="269"/>
      <c r="AG19" s="269"/>
      <c r="AH19" s="269"/>
      <c r="AI19" s="269"/>
      <c r="AJ19" s="269"/>
      <c r="AK19" s="269"/>
    </row>
    <row r="20" spans="1:37">
      <c r="A20" s="940"/>
      <c r="B20" s="942"/>
      <c r="C20" s="114" t="s">
        <v>299</v>
      </c>
      <c r="D20" s="111"/>
      <c r="E20" s="111"/>
      <c r="F20" s="111"/>
      <c r="G20" s="111">
        <v>241</v>
      </c>
      <c r="H20" s="111">
        <v>220</v>
      </c>
      <c r="I20" s="266">
        <v>568</v>
      </c>
      <c r="J20" s="111"/>
      <c r="K20" s="111"/>
      <c r="L20" s="111"/>
      <c r="M20" s="111"/>
      <c r="N20" s="111"/>
      <c r="O20" s="111"/>
      <c r="P20" s="111"/>
      <c r="Q20" s="111"/>
      <c r="R20" s="111"/>
      <c r="S20" s="24"/>
      <c r="T20" s="969"/>
      <c r="U20" s="942"/>
      <c r="V20" s="114" t="s">
        <v>299</v>
      </c>
      <c r="W20" s="255">
        <v>20193.343000000001</v>
      </c>
      <c r="X20" s="255">
        <v>20882.900000000001</v>
      </c>
      <c r="Y20" s="255">
        <v>21096.697</v>
      </c>
      <c r="Z20" s="255">
        <v>22505.896000000001</v>
      </c>
      <c r="AA20" s="255">
        <v>21987.887999999999</v>
      </c>
      <c r="AB20" s="269"/>
      <c r="AC20" s="269"/>
      <c r="AD20" s="269"/>
      <c r="AE20" s="269"/>
      <c r="AF20" s="269"/>
      <c r="AG20" s="269"/>
      <c r="AH20" s="269"/>
      <c r="AI20" s="269"/>
      <c r="AJ20" s="269"/>
      <c r="AK20" s="269"/>
    </row>
    <row r="21" spans="1:37">
      <c r="A21" s="940"/>
      <c r="B21" s="943"/>
      <c r="C21" s="114" t="s">
        <v>71</v>
      </c>
      <c r="D21" s="111"/>
      <c r="E21" s="111"/>
      <c r="F21" s="111"/>
      <c r="G21" s="111">
        <v>522</v>
      </c>
      <c r="H21" s="111">
        <v>450</v>
      </c>
      <c r="I21" s="266">
        <v>1708</v>
      </c>
      <c r="J21" s="111"/>
      <c r="K21" s="111"/>
      <c r="L21" s="111"/>
      <c r="M21" s="111"/>
      <c r="N21" s="111"/>
      <c r="O21" s="111"/>
      <c r="P21" s="111"/>
      <c r="Q21" s="111"/>
      <c r="R21" s="111"/>
      <c r="S21" s="24"/>
      <c r="T21" s="969"/>
      <c r="U21" s="943"/>
      <c r="V21" s="114" t="s">
        <v>71</v>
      </c>
      <c r="W21" s="255">
        <v>66927.155999999988</v>
      </c>
      <c r="X21" s="255">
        <v>70608.285999999993</v>
      </c>
      <c r="Y21" s="255">
        <v>72535.612999999998</v>
      </c>
      <c r="Z21" s="255">
        <v>78240.133999999991</v>
      </c>
      <c r="AA21" s="255">
        <v>77934.195999999996</v>
      </c>
      <c r="AB21" s="269"/>
      <c r="AC21" s="269"/>
      <c r="AD21" s="269"/>
      <c r="AE21" s="269"/>
      <c r="AF21" s="269"/>
      <c r="AG21" s="269"/>
      <c r="AH21" s="269"/>
      <c r="AI21" s="269"/>
      <c r="AJ21" s="269"/>
      <c r="AK21" s="269"/>
    </row>
    <row r="22" spans="1:37" ht="15" customHeight="1">
      <c r="A22" s="940"/>
      <c r="B22" s="941" t="s">
        <v>409</v>
      </c>
      <c r="C22" s="114" t="s">
        <v>298</v>
      </c>
      <c r="D22" s="111"/>
      <c r="E22" s="111"/>
      <c r="F22" s="111"/>
      <c r="G22" s="111">
        <v>10960</v>
      </c>
      <c r="H22" s="111">
        <v>12985</v>
      </c>
      <c r="I22" s="266">
        <v>13322</v>
      </c>
      <c r="J22" s="111"/>
      <c r="K22" s="111"/>
      <c r="L22" s="111"/>
      <c r="M22" s="111"/>
      <c r="N22" s="111"/>
      <c r="O22" s="111"/>
      <c r="P22" s="111"/>
      <c r="Q22" s="111"/>
      <c r="R22" s="111"/>
      <c r="S22" s="24"/>
      <c r="T22" s="969"/>
      <c r="U22" s="941" t="s">
        <v>409</v>
      </c>
      <c r="V22" s="114" t="s">
        <v>298</v>
      </c>
      <c r="W22" s="255">
        <v>126395.66499999999</v>
      </c>
      <c r="X22" s="255">
        <v>128460.89100000002</v>
      </c>
      <c r="Y22" s="255">
        <v>129140.91200000001</v>
      </c>
      <c r="Z22" s="255">
        <v>134204.682</v>
      </c>
      <c r="AA22" s="255">
        <v>132638.61199999999</v>
      </c>
      <c r="AB22" s="269"/>
      <c r="AC22" s="269"/>
      <c r="AD22" s="269"/>
      <c r="AE22" s="269"/>
      <c r="AF22" s="269"/>
      <c r="AG22" s="269"/>
      <c r="AH22" s="269"/>
      <c r="AI22" s="269"/>
      <c r="AJ22" s="269"/>
      <c r="AK22" s="269"/>
    </row>
    <row r="23" spans="1:37">
      <c r="A23" s="940"/>
      <c r="B23" s="942"/>
      <c r="C23" s="114" t="s">
        <v>299</v>
      </c>
      <c r="D23" s="111"/>
      <c r="E23" s="111"/>
      <c r="F23" s="111"/>
      <c r="G23" s="111">
        <v>8909</v>
      </c>
      <c r="H23" s="111">
        <v>8240</v>
      </c>
      <c r="I23" s="266">
        <v>8070</v>
      </c>
      <c r="J23" s="111"/>
      <c r="K23" s="111"/>
      <c r="L23" s="111"/>
      <c r="M23" s="111"/>
      <c r="N23" s="111"/>
      <c r="O23" s="111"/>
      <c r="P23" s="111"/>
      <c r="Q23" s="111"/>
      <c r="R23" s="111"/>
      <c r="S23" s="24"/>
      <c r="T23" s="969"/>
      <c r="U23" s="942"/>
      <c r="V23" s="114" t="s">
        <v>299</v>
      </c>
      <c r="W23" s="255">
        <v>101180.954</v>
      </c>
      <c r="X23" s="255">
        <v>101649.31</v>
      </c>
      <c r="Y23" s="255">
        <v>100841.414</v>
      </c>
      <c r="Z23" s="255">
        <v>106140.72500000001</v>
      </c>
      <c r="AA23" s="255">
        <v>105011.314</v>
      </c>
      <c r="AB23" s="269"/>
      <c r="AC23" s="269"/>
      <c r="AD23" s="269"/>
      <c r="AE23" s="269"/>
      <c r="AF23" s="269"/>
      <c r="AG23" s="269"/>
      <c r="AH23" s="269"/>
      <c r="AI23" s="269"/>
      <c r="AJ23" s="269"/>
      <c r="AK23" s="269"/>
    </row>
    <row r="24" spans="1:37">
      <c r="A24" s="940"/>
      <c r="B24" s="943"/>
      <c r="C24" s="114" t="s">
        <v>71</v>
      </c>
      <c r="D24" s="111"/>
      <c r="E24" s="111"/>
      <c r="F24" s="111"/>
      <c r="G24" s="111">
        <v>19869</v>
      </c>
      <c r="H24" s="111">
        <v>21225</v>
      </c>
      <c r="I24" s="266">
        <v>21392</v>
      </c>
      <c r="J24" s="111"/>
      <c r="K24" s="111"/>
      <c r="L24" s="111"/>
      <c r="M24" s="111"/>
      <c r="N24" s="111"/>
      <c r="O24" s="111"/>
      <c r="P24" s="111"/>
      <c r="Q24" s="111"/>
      <c r="R24" s="111"/>
      <c r="S24" s="24"/>
      <c r="T24" s="969"/>
      <c r="U24" s="943"/>
      <c r="V24" s="114" t="s">
        <v>71</v>
      </c>
      <c r="W24" s="255">
        <v>227576.61900000001</v>
      </c>
      <c r="X24" s="255">
        <v>230110.201</v>
      </c>
      <c r="Y24" s="255">
        <v>229982.326</v>
      </c>
      <c r="Z24" s="255">
        <v>240346</v>
      </c>
      <c r="AA24" s="255">
        <v>237650.39199999999</v>
      </c>
      <c r="AB24" s="269"/>
      <c r="AC24" s="269"/>
      <c r="AD24" s="269"/>
      <c r="AE24" s="269"/>
      <c r="AF24" s="269"/>
      <c r="AG24" s="269"/>
      <c r="AH24" s="269"/>
      <c r="AI24" s="269"/>
      <c r="AJ24" s="269"/>
      <c r="AK24" s="269"/>
    </row>
    <row r="25" spans="1:37" ht="15" customHeight="1">
      <c r="A25" s="940"/>
      <c r="B25" s="941" t="s">
        <v>410</v>
      </c>
      <c r="C25" s="114" t="s">
        <v>298</v>
      </c>
      <c r="D25" s="111"/>
      <c r="E25" s="111"/>
      <c r="F25" s="111"/>
      <c r="G25" s="111">
        <v>2029</v>
      </c>
      <c r="H25" s="111">
        <v>2261</v>
      </c>
      <c r="I25" s="266">
        <v>2409</v>
      </c>
      <c r="J25" s="111"/>
      <c r="K25" s="111"/>
      <c r="L25" s="111"/>
      <c r="M25" s="111"/>
      <c r="N25" s="111"/>
      <c r="O25" s="111"/>
      <c r="P25" s="111"/>
      <c r="Q25" s="111"/>
      <c r="R25" s="111"/>
      <c r="S25" s="24"/>
      <c r="T25" s="969"/>
      <c r="U25" s="941" t="s">
        <v>410</v>
      </c>
      <c r="V25" s="114" t="s">
        <v>298</v>
      </c>
      <c r="W25" s="255">
        <v>21283.618999999999</v>
      </c>
      <c r="X25" s="255">
        <v>21551.175999999999</v>
      </c>
      <c r="Y25" s="255">
        <v>22496.093999999997</v>
      </c>
      <c r="Z25" s="255">
        <v>24146.673000000003</v>
      </c>
      <c r="AA25" s="255">
        <v>25222.945</v>
      </c>
      <c r="AB25" s="269"/>
      <c r="AC25" s="269"/>
      <c r="AD25" s="269"/>
      <c r="AE25" s="269"/>
      <c r="AF25" s="269"/>
      <c r="AG25" s="269"/>
      <c r="AH25" s="269"/>
      <c r="AI25" s="269"/>
      <c r="AJ25" s="269"/>
      <c r="AK25" s="269"/>
    </row>
    <row r="26" spans="1:37">
      <c r="A26" s="940"/>
      <c r="B26" s="942"/>
      <c r="C26" s="114" t="s">
        <v>299</v>
      </c>
      <c r="D26" s="111"/>
      <c r="E26" s="111"/>
      <c r="F26" s="111"/>
      <c r="G26" s="111">
        <v>1099</v>
      </c>
      <c r="H26" s="111">
        <v>638</v>
      </c>
      <c r="I26" s="266">
        <v>749</v>
      </c>
      <c r="J26" s="111"/>
      <c r="K26" s="111"/>
      <c r="L26" s="111"/>
      <c r="M26" s="111"/>
      <c r="N26" s="111"/>
      <c r="O26" s="111"/>
      <c r="P26" s="111"/>
      <c r="Q26" s="111"/>
      <c r="R26" s="111"/>
      <c r="S26" s="24"/>
      <c r="T26" s="969"/>
      <c r="U26" s="942"/>
      <c r="V26" s="114" t="s">
        <v>299</v>
      </c>
      <c r="W26" s="255">
        <v>9162.4380000000001</v>
      </c>
      <c r="X26" s="255">
        <v>9634.3220000000001</v>
      </c>
      <c r="Y26" s="255">
        <v>9369.2870000000003</v>
      </c>
      <c r="Z26" s="255">
        <v>9960.8639999999996</v>
      </c>
      <c r="AA26" s="255">
        <v>10111.616</v>
      </c>
      <c r="AB26" s="269"/>
      <c r="AC26" s="269"/>
      <c r="AD26" s="269"/>
      <c r="AE26" s="269"/>
      <c r="AF26" s="269"/>
      <c r="AG26" s="269"/>
      <c r="AH26" s="269"/>
      <c r="AI26" s="269"/>
      <c r="AJ26" s="269"/>
      <c r="AK26" s="269"/>
    </row>
    <row r="27" spans="1:37">
      <c r="A27" s="940"/>
      <c r="B27" s="943"/>
      <c r="C27" s="114" t="s">
        <v>71</v>
      </c>
      <c r="D27" s="111"/>
      <c r="E27" s="111"/>
      <c r="F27" s="111"/>
      <c r="G27" s="111">
        <v>3128</v>
      </c>
      <c r="H27" s="111">
        <v>2899</v>
      </c>
      <c r="I27" s="266">
        <v>3158</v>
      </c>
      <c r="J27" s="111"/>
      <c r="K27" s="111"/>
      <c r="L27" s="111"/>
      <c r="M27" s="111"/>
      <c r="N27" s="111"/>
      <c r="O27" s="111"/>
      <c r="P27" s="111"/>
      <c r="Q27" s="111"/>
      <c r="R27" s="111"/>
      <c r="S27" s="24"/>
      <c r="T27" s="969"/>
      <c r="U27" s="943"/>
      <c r="V27" s="114" t="s">
        <v>71</v>
      </c>
      <c r="W27" s="255">
        <v>30446.057000000001</v>
      </c>
      <c r="X27" s="255">
        <v>31185.498</v>
      </c>
      <c r="Y27" s="255">
        <v>31865.380999999998</v>
      </c>
      <c r="Z27" s="255">
        <v>34108.042000000001</v>
      </c>
      <c r="AA27" s="255">
        <v>35334.561000000002</v>
      </c>
      <c r="AB27" s="269"/>
      <c r="AC27" s="269"/>
      <c r="AD27" s="269"/>
      <c r="AE27" s="269"/>
      <c r="AF27" s="269"/>
      <c r="AG27" s="269"/>
      <c r="AH27" s="269"/>
      <c r="AI27" s="269"/>
      <c r="AJ27" s="269"/>
      <c r="AK27" s="269"/>
    </row>
    <row r="28" spans="1:37" s="51" customFormat="1">
      <c r="A28" s="940"/>
      <c r="B28" s="941" t="s">
        <v>71</v>
      </c>
      <c r="C28" s="114" t="s">
        <v>298</v>
      </c>
      <c r="D28" s="115"/>
      <c r="E28" s="115"/>
      <c r="F28" s="115"/>
      <c r="G28" s="115">
        <v>24044</v>
      </c>
      <c r="H28" s="115">
        <v>29612</v>
      </c>
      <c r="I28" s="267">
        <v>31784</v>
      </c>
      <c r="J28" s="115"/>
      <c r="K28" s="115"/>
      <c r="L28" s="115"/>
      <c r="M28" s="115"/>
      <c r="N28" s="115"/>
      <c r="O28" s="115"/>
      <c r="P28" s="115"/>
      <c r="Q28" s="115"/>
      <c r="R28" s="115"/>
      <c r="S28" s="29"/>
      <c r="T28" s="969"/>
      <c r="U28" s="941" t="s">
        <v>419</v>
      </c>
      <c r="V28" s="114" t="s">
        <v>298</v>
      </c>
      <c r="W28" s="255">
        <v>1725.7289999999998</v>
      </c>
      <c r="X28" s="255">
        <v>1740.6310000000001</v>
      </c>
      <c r="Y28" s="255">
        <v>1893.1420000000001</v>
      </c>
      <c r="Z28" s="255">
        <v>2026.373</v>
      </c>
      <c r="AA28" s="255">
        <v>2063.5590000000002</v>
      </c>
      <c r="AB28" s="269"/>
      <c r="AC28" s="269"/>
      <c r="AD28" s="269"/>
      <c r="AE28" s="269"/>
      <c r="AF28" s="269"/>
      <c r="AG28" s="269"/>
      <c r="AH28" s="269"/>
      <c r="AI28" s="269"/>
      <c r="AJ28" s="269"/>
      <c r="AK28" s="269"/>
    </row>
    <row r="29" spans="1:37" s="51" customFormat="1">
      <c r="A29" s="940"/>
      <c r="B29" s="942"/>
      <c r="C29" s="114" t="s">
        <v>299</v>
      </c>
      <c r="D29" s="115"/>
      <c r="E29" s="115"/>
      <c r="F29" s="115"/>
      <c r="G29" s="115">
        <v>17202</v>
      </c>
      <c r="H29" s="115">
        <v>17343</v>
      </c>
      <c r="I29" s="267">
        <v>17868</v>
      </c>
      <c r="J29" s="115"/>
      <c r="K29" s="115"/>
      <c r="L29" s="115"/>
      <c r="M29" s="115"/>
      <c r="N29" s="115"/>
      <c r="O29" s="115"/>
      <c r="P29" s="115"/>
      <c r="Q29" s="115"/>
      <c r="R29" s="115"/>
      <c r="S29" s="29"/>
      <c r="T29" s="969"/>
      <c r="U29" s="942"/>
      <c r="V29" s="114" t="s">
        <v>299</v>
      </c>
      <c r="W29" s="255">
        <v>531.16300000000001</v>
      </c>
      <c r="X29" s="255">
        <v>537.20900000000006</v>
      </c>
      <c r="Y29" s="255">
        <v>619.78399999999999</v>
      </c>
      <c r="Z29" s="255">
        <v>691.24800000000005</v>
      </c>
      <c r="AA29" s="255">
        <v>755.12199999999996</v>
      </c>
      <c r="AB29" s="269"/>
      <c r="AC29" s="269"/>
      <c r="AD29" s="269"/>
      <c r="AE29" s="269"/>
      <c r="AF29" s="269"/>
      <c r="AG29" s="269"/>
      <c r="AH29" s="269"/>
      <c r="AI29" s="269"/>
      <c r="AJ29" s="269"/>
      <c r="AK29" s="269"/>
    </row>
    <row r="30" spans="1:37" s="51" customFormat="1">
      <c r="A30" s="940"/>
      <c r="B30" s="943"/>
      <c r="C30" s="114" t="s">
        <v>71</v>
      </c>
      <c r="D30" s="115"/>
      <c r="E30" s="115"/>
      <c r="F30" s="115"/>
      <c r="G30" s="115">
        <v>41246</v>
      </c>
      <c r="H30" s="115">
        <v>46963</v>
      </c>
      <c r="I30" s="267">
        <v>49652</v>
      </c>
      <c r="J30" s="115"/>
      <c r="K30" s="115"/>
      <c r="L30" s="115"/>
      <c r="M30" s="115"/>
      <c r="N30" s="115"/>
      <c r="O30" s="115"/>
      <c r="P30" s="115"/>
      <c r="Q30" s="115"/>
      <c r="R30" s="115"/>
      <c r="S30" s="29"/>
      <c r="T30" s="969"/>
      <c r="U30" s="943"/>
      <c r="V30" s="114" t="s">
        <v>71</v>
      </c>
      <c r="W30" s="255">
        <v>2256.8919999999998</v>
      </c>
      <c r="X30" s="255">
        <v>2277.84</v>
      </c>
      <c r="Y30" s="255">
        <v>2512.9259999999999</v>
      </c>
      <c r="Z30" s="255">
        <v>2717.6210000000001</v>
      </c>
      <c r="AA30" s="255">
        <v>2818.6819999999998</v>
      </c>
      <c r="AB30" s="269"/>
      <c r="AC30" s="269"/>
      <c r="AD30" s="269"/>
      <c r="AE30" s="269"/>
      <c r="AF30" s="269"/>
      <c r="AG30" s="269"/>
      <c r="AH30" s="269"/>
      <c r="AI30" s="269"/>
      <c r="AJ30" s="269"/>
      <c r="AK30" s="269"/>
    </row>
    <row r="31" spans="1:37" ht="15" customHeight="1">
      <c r="A31" s="971" t="s">
        <v>179</v>
      </c>
      <c r="B31" s="942" t="s">
        <v>403</v>
      </c>
      <c r="C31" s="231" t="s">
        <v>298</v>
      </c>
      <c r="D31" s="232"/>
      <c r="E31" s="232"/>
      <c r="F31" s="232"/>
      <c r="G31" s="232"/>
      <c r="H31" s="232"/>
      <c r="I31" s="268"/>
      <c r="J31" s="232"/>
      <c r="K31" s="232"/>
      <c r="L31" s="232"/>
      <c r="M31" s="232"/>
      <c r="N31" s="232"/>
      <c r="O31" s="232"/>
      <c r="P31" s="232"/>
      <c r="Q31" s="232"/>
      <c r="R31" s="232"/>
      <c r="S31" s="24"/>
      <c r="T31" s="969"/>
      <c r="U31" s="941" t="s">
        <v>71</v>
      </c>
      <c r="V31" s="114" t="s">
        <v>298</v>
      </c>
      <c r="W31" s="258">
        <v>346978.21900000004</v>
      </c>
      <c r="X31" s="258">
        <v>367717.99399999995</v>
      </c>
      <c r="Y31" s="258">
        <v>372661.60499999998</v>
      </c>
      <c r="Z31" s="258">
        <v>392233.51100000006</v>
      </c>
      <c r="AA31" s="258">
        <v>393221.05</v>
      </c>
      <c r="AB31" s="271"/>
      <c r="AC31" s="271"/>
      <c r="AD31" s="271"/>
      <c r="AE31" s="271"/>
      <c r="AF31" s="271"/>
      <c r="AG31" s="271"/>
      <c r="AH31" s="271"/>
      <c r="AI31" s="271"/>
      <c r="AJ31" s="271"/>
      <c r="AK31" s="271"/>
    </row>
    <row r="32" spans="1:37">
      <c r="A32" s="972"/>
      <c r="B32" s="942"/>
      <c r="C32" s="114" t="s">
        <v>299</v>
      </c>
      <c r="D32" s="111"/>
      <c r="E32" s="111"/>
      <c r="F32" s="111"/>
      <c r="G32" s="111"/>
      <c r="H32" s="111"/>
      <c r="I32" s="266"/>
      <c r="J32" s="111"/>
      <c r="K32" s="111"/>
      <c r="L32" s="111"/>
      <c r="M32" s="111"/>
      <c r="N32" s="111"/>
      <c r="O32" s="111"/>
      <c r="P32" s="111"/>
      <c r="Q32" s="111"/>
      <c r="R32" s="111"/>
      <c r="S32" s="24"/>
      <c r="T32" s="969"/>
      <c r="U32" s="942"/>
      <c r="V32" s="114" t="s">
        <v>299</v>
      </c>
      <c r="W32" s="258">
        <v>253016.12600000002</v>
      </c>
      <c r="X32" s="258">
        <v>260653.24100000001</v>
      </c>
      <c r="Y32" s="258">
        <v>262067.55400000003</v>
      </c>
      <c r="Z32" s="258">
        <v>273617.57400000002</v>
      </c>
      <c r="AA32" s="258">
        <v>273723.24099999992</v>
      </c>
      <c r="AB32" s="271"/>
      <c r="AC32" s="271"/>
      <c r="AD32" s="271"/>
      <c r="AE32" s="271"/>
      <c r="AF32" s="271"/>
      <c r="AG32" s="271"/>
      <c r="AH32" s="271"/>
      <c r="AI32" s="271"/>
      <c r="AJ32" s="271"/>
      <c r="AK32" s="271"/>
    </row>
    <row r="33" spans="1:37" ht="15" thickBot="1">
      <c r="A33" s="972"/>
      <c r="B33" s="943"/>
      <c r="C33" s="114" t="s">
        <v>71</v>
      </c>
      <c r="D33" s="111"/>
      <c r="E33" s="111"/>
      <c r="F33" s="111"/>
      <c r="G33" s="111"/>
      <c r="H33" s="111"/>
      <c r="I33" s="266"/>
      <c r="J33" s="111"/>
      <c r="K33" s="111"/>
      <c r="L33" s="111"/>
      <c r="M33" s="111"/>
      <c r="N33" s="111"/>
      <c r="O33" s="111"/>
      <c r="P33" s="111"/>
      <c r="Q33" s="111"/>
      <c r="R33" s="111"/>
      <c r="S33" s="24"/>
      <c r="T33" s="970"/>
      <c r="U33" s="949"/>
      <c r="V33" s="233" t="s">
        <v>71</v>
      </c>
      <c r="W33" s="262">
        <v>599994.34500000009</v>
      </c>
      <c r="X33" s="262">
        <v>628371.23499999999</v>
      </c>
      <c r="Y33" s="262">
        <v>634729.15899999999</v>
      </c>
      <c r="Z33" s="262">
        <v>665856.53399999999</v>
      </c>
      <c r="AA33" s="262">
        <v>666946.61400000006</v>
      </c>
      <c r="AB33" s="276"/>
      <c r="AC33" s="276"/>
      <c r="AD33" s="276"/>
      <c r="AE33" s="276"/>
      <c r="AF33" s="276"/>
      <c r="AG33" s="276"/>
      <c r="AH33" s="276"/>
      <c r="AI33" s="276"/>
      <c r="AJ33" s="276"/>
      <c r="AK33" s="276"/>
    </row>
    <row r="34" spans="1:37">
      <c r="A34" s="972"/>
      <c r="B34" s="941" t="s">
        <v>404</v>
      </c>
      <c r="C34" s="114" t="s">
        <v>298</v>
      </c>
      <c r="D34" s="111"/>
      <c r="E34" s="111"/>
      <c r="F34" s="111"/>
      <c r="G34" s="111"/>
      <c r="H34" s="111"/>
      <c r="I34" s="266"/>
      <c r="J34" s="111"/>
      <c r="K34" s="111"/>
      <c r="L34" s="111"/>
      <c r="M34" s="111"/>
      <c r="N34" s="111"/>
      <c r="O34" s="111"/>
      <c r="P34" s="111"/>
      <c r="Q34" s="111"/>
      <c r="R34" s="111"/>
      <c r="S34" s="24"/>
    </row>
    <row r="35" spans="1:37">
      <c r="A35" s="972"/>
      <c r="B35" s="942"/>
      <c r="C35" s="114" t="s">
        <v>299</v>
      </c>
      <c r="D35" s="111"/>
      <c r="E35" s="111"/>
      <c r="F35" s="111"/>
      <c r="G35" s="111"/>
      <c r="H35" s="111"/>
      <c r="I35" s="266"/>
      <c r="J35" s="111"/>
      <c r="K35" s="111"/>
      <c r="L35" s="111"/>
      <c r="M35" s="111"/>
      <c r="N35" s="111"/>
      <c r="O35" s="111"/>
      <c r="P35" s="111"/>
      <c r="Q35" s="111"/>
      <c r="R35" s="111"/>
      <c r="S35" s="24"/>
    </row>
    <row r="36" spans="1:37">
      <c r="A36" s="972"/>
      <c r="B36" s="943"/>
      <c r="C36" s="114" t="s">
        <v>71</v>
      </c>
      <c r="D36" s="111"/>
      <c r="E36" s="111"/>
      <c r="F36" s="111"/>
      <c r="G36" s="111"/>
      <c r="H36" s="111"/>
      <c r="I36" s="266"/>
      <c r="J36" s="111"/>
      <c r="K36" s="111"/>
      <c r="L36" s="111"/>
      <c r="M36" s="111"/>
      <c r="N36" s="111"/>
      <c r="O36" s="111"/>
      <c r="P36" s="111"/>
      <c r="Q36" s="111"/>
      <c r="R36" s="111"/>
      <c r="S36" s="24"/>
    </row>
    <row r="37" spans="1:37">
      <c r="A37" s="972"/>
      <c r="B37" s="941" t="s">
        <v>405</v>
      </c>
      <c r="C37" s="114" t="s">
        <v>298</v>
      </c>
      <c r="D37" s="111"/>
      <c r="E37" s="111"/>
      <c r="F37" s="111"/>
      <c r="G37" s="111"/>
      <c r="H37" s="111"/>
      <c r="I37" s="266"/>
      <c r="J37" s="111"/>
      <c r="K37" s="111"/>
      <c r="L37" s="111"/>
      <c r="M37" s="111"/>
      <c r="N37" s="111"/>
      <c r="O37" s="111"/>
      <c r="P37" s="111"/>
      <c r="Q37" s="111"/>
      <c r="R37" s="111"/>
      <c r="S37" s="24"/>
      <c r="T37" s="29" t="s">
        <v>185</v>
      </c>
    </row>
    <row r="38" spans="1:37">
      <c r="A38" s="972"/>
      <c r="B38" s="942"/>
      <c r="C38" s="114" t="s">
        <v>299</v>
      </c>
      <c r="D38" s="111"/>
      <c r="E38" s="111"/>
      <c r="F38" s="111"/>
      <c r="G38" s="111"/>
      <c r="H38" s="111"/>
      <c r="I38" s="266"/>
      <c r="J38" s="111"/>
      <c r="K38" s="111"/>
      <c r="L38" s="111"/>
      <c r="M38" s="111"/>
      <c r="N38" s="111"/>
      <c r="O38" s="111"/>
      <c r="P38" s="111"/>
      <c r="Q38" s="111"/>
      <c r="R38" s="111"/>
      <c r="S38" s="24"/>
      <c r="T38" s="24"/>
    </row>
    <row r="39" spans="1:37" ht="15" customHeight="1">
      <c r="A39" s="972"/>
      <c r="B39" s="943"/>
      <c r="C39" s="114" t="s">
        <v>71</v>
      </c>
      <c r="D39" s="111"/>
      <c r="E39" s="111"/>
      <c r="F39" s="111"/>
      <c r="G39" s="111"/>
      <c r="H39" s="111"/>
      <c r="I39" s="266"/>
      <c r="J39" s="111"/>
      <c r="K39" s="111"/>
      <c r="L39" s="111"/>
      <c r="M39" s="111"/>
      <c r="N39" s="111"/>
      <c r="O39" s="111"/>
      <c r="P39" s="111"/>
      <c r="Q39" s="111"/>
      <c r="R39" s="111"/>
      <c r="S39" s="24"/>
      <c r="T39" s="862" t="s">
        <v>412</v>
      </c>
      <c r="U39" s="862"/>
      <c r="V39" s="862"/>
      <c r="W39" s="862"/>
      <c r="X39" s="862"/>
      <c r="Y39" s="862"/>
      <c r="Z39" s="862"/>
      <c r="AA39" s="862"/>
      <c r="AB39" s="862"/>
      <c r="AC39" s="862"/>
      <c r="AD39" s="862"/>
      <c r="AE39" s="862"/>
      <c r="AF39" s="862"/>
    </row>
    <row r="40" spans="1:37">
      <c r="A40" s="972"/>
      <c r="B40" s="941" t="s">
        <v>406</v>
      </c>
      <c r="C40" s="114" t="s">
        <v>298</v>
      </c>
      <c r="D40" s="111"/>
      <c r="E40" s="111"/>
      <c r="F40" s="111"/>
      <c r="G40" s="111"/>
      <c r="H40" s="111"/>
      <c r="I40" s="266"/>
      <c r="J40" s="111"/>
      <c r="K40" s="111"/>
      <c r="L40" s="111"/>
      <c r="M40" s="111"/>
      <c r="N40" s="111"/>
      <c r="O40" s="111"/>
      <c r="P40" s="111"/>
      <c r="Q40" s="111"/>
      <c r="R40" s="111"/>
      <c r="S40" s="24"/>
      <c r="T40" s="862"/>
      <c r="U40" s="862"/>
      <c r="V40" s="862"/>
      <c r="W40" s="862"/>
      <c r="X40" s="862"/>
      <c r="Y40" s="862"/>
      <c r="Z40" s="862"/>
      <c r="AA40" s="862"/>
      <c r="AB40" s="862"/>
      <c r="AC40" s="862"/>
      <c r="AD40" s="862"/>
      <c r="AE40" s="862"/>
      <c r="AF40" s="862"/>
    </row>
    <row r="41" spans="1:37">
      <c r="A41" s="972"/>
      <c r="B41" s="942"/>
      <c r="C41" s="114" t="s">
        <v>299</v>
      </c>
      <c r="D41" s="111"/>
      <c r="E41" s="111"/>
      <c r="F41" s="111"/>
      <c r="G41" s="111"/>
      <c r="H41" s="111"/>
      <c r="I41" s="266"/>
      <c r="J41" s="111"/>
      <c r="K41" s="111"/>
      <c r="L41" s="111"/>
      <c r="M41" s="111"/>
      <c r="N41" s="111"/>
      <c r="O41" s="111"/>
      <c r="P41" s="111"/>
      <c r="Q41" s="111"/>
      <c r="R41" s="111"/>
      <c r="S41" s="24"/>
      <c r="T41" s="862"/>
      <c r="U41" s="862"/>
      <c r="V41" s="862"/>
      <c r="W41" s="862"/>
      <c r="X41" s="862"/>
      <c r="Y41" s="862"/>
      <c r="Z41" s="862"/>
      <c r="AA41" s="862"/>
      <c r="AB41" s="862"/>
      <c r="AC41" s="862"/>
      <c r="AD41" s="862"/>
      <c r="AE41" s="862"/>
      <c r="AF41" s="862"/>
    </row>
    <row r="42" spans="1:37">
      <c r="A42" s="972"/>
      <c r="B42" s="943"/>
      <c r="C42" s="114" t="s">
        <v>71</v>
      </c>
      <c r="D42" s="111"/>
      <c r="E42" s="111"/>
      <c r="F42" s="111"/>
      <c r="G42" s="111"/>
      <c r="H42" s="111"/>
      <c r="I42" s="266"/>
      <c r="J42" s="111"/>
      <c r="K42" s="111"/>
      <c r="L42" s="111"/>
      <c r="M42" s="111"/>
      <c r="N42" s="111"/>
      <c r="O42" s="111"/>
      <c r="P42" s="111"/>
      <c r="Q42" s="111"/>
      <c r="R42" s="111"/>
      <c r="S42" s="24"/>
      <c r="T42" s="862"/>
      <c r="U42" s="862"/>
      <c r="V42" s="862"/>
      <c r="W42" s="862"/>
      <c r="X42" s="862"/>
      <c r="Y42" s="862"/>
      <c r="Z42" s="862"/>
      <c r="AA42" s="862"/>
      <c r="AB42" s="862"/>
      <c r="AC42" s="862"/>
      <c r="AD42" s="862"/>
      <c r="AE42" s="862"/>
      <c r="AF42" s="862"/>
    </row>
    <row r="43" spans="1:37" ht="15" customHeight="1">
      <c r="A43" s="972"/>
      <c r="B43" s="941" t="s">
        <v>407</v>
      </c>
      <c r="C43" s="114" t="s">
        <v>298</v>
      </c>
      <c r="D43" s="111"/>
      <c r="E43" s="111"/>
      <c r="F43" s="111"/>
      <c r="G43" s="111"/>
      <c r="H43" s="111"/>
      <c r="I43" s="266"/>
      <c r="J43" s="111"/>
      <c r="K43" s="111"/>
      <c r="L43" s="111"/>
      <c r="M43" s="111"/>
      <c r="N43" s="111"/>
      <c r="O43" s="111"/>
      <c r="P43" s="111"/>
      <c r="Q43" s="111"/>
      <c r="R43" s="111"/>
      <c r="S43" s="24"/>
      <c r="T43" s="950" t="s">
        <v>413</v>
      </c>
      <c r="U43" s="950"/>
      <c r="V43" s="950"/>
      <c r="W43" s="950"/>
      <c r="X43" s="950"/>
      <c r="Y43" s="950"/>
      <c r="Z43" s="950"/>
      <c r="AA43" s="950"/>
      <c r="AB43" s="950"/>
      <c r="AC43" s="950"/>
      <c r="AD43" s="950"/>
      <c r="AE43" s="950"/>
      <c r="AF43" s="950"/>
    </row>
    <row r="44" spans="1:37" ht="15" customHeight="1">
      <c r="A44" s="972"/>
      <c r="B44" s="942"/>
      <c r="C44" s="114" t="s">
        <v>299</v>
      </c>
      <c r="D44" s="111"/>
      <c r="E44" s="111"/>
      <c r="F44" s="111"/>
      <c r="G44" s="111"/>
      <c r="H44" s="111"/>
      <c r="I44" s="266"/>
      <c r="J44" s="111"/>
      <c r="K44" s="111"/>
      <c r="L44" s="111"/>
      <c r="M44" s="111"/>
      <c r="N44" s="111"/>
      <c r="O44" s="111"/>
      <c r="P44" s="111"/>
      <c r="Q44" s="111"/>
      <c r="R44" s="111"/>
      <c r="S44" s="24"/>
      <c r="T44" s="950"/>
      <c r="U44" s="950"/>
      <c r="V44" s="950"/>
      <c r="W44" s="950"/>
      <c r="X44" s="950"/>
      <c r="Y44" s="950"/>
      <c r="Z44" s="950"/>
      <c r="AA44" s="950"/>
      <c r="AB44" s="950"/>
      <c r="AC44" s="950"/>
      <c r="AD44" s="950"/>
      <c r="AE44" s="950"/>
      <c r="AF44" s="950"/>
    </row>
    <row r="45" spans="1:37">
      <c r="A45" s="972"/>
      <c r="B45" s="943"/>
      <c r="C45" s="114" t="s">
        <v>71</v>
      </c>
      <c r="D45" s="111"/>
      <c r="E45" s="111"/>
      <c r="F45" s="111"/>
      <c r="G45" s="111"/>
      <c r="H45" s="111"/>
      <c r="I45" s="266"/>
      <c r="J45" s="111"/>
      <c r="K45" s="111"/>
      <c r="L45" s="111"/>
      <c r="M45" s="111"/>
      <c r="N45" s="111"/>
      <c r="O45" s="111"/>
      <c r="P45" s="111"/>
      <c r="Q45" s="111"/>
      <c r="R45" s="111"/>
      <c r="S45" s="24"/>
      <c r="T45" s="950"/>
      <c r="U45" s="950"/>
      <c r="V45" s="950"/>
      <c r="W45" s="950"/>
      <c r="X45" s="950"/>
      <c r="Y45" s="950"/>
      <c r="Z45" s="950"/>
      <c r="AA45" s="950"/>
      <c r="AB45" s="950"/>
      <c r="AC45" s="950"/>
      <c r="AD45" s="950"/>
      <c r="AE45" s="950"/>
      <c r="AF45" s="950"/>
    </row>
    <row r="46" spans="1:37" ht="15" customHeight="1">
      <c r="A46" s="972"/>
      <c r="B46" s="941" t="s">
        <v>408</v>
      </c>
      <c r="C46" s="114" t="s">
        <v>298</v>
      </c>
      <c r="D46" s="111"/>
      <c r="E46" s="111"/>
      <c r="F46" s="111"/>
      <c r="G46" s="111"/>
      <c r="H46" s="111"/>
      <c r="I46" s="266"/>
      <c r="J46" s="111"/>
      <c r="K46" s="111"/>
      <c r="L46" s="111"/>
      <c r="M46" s="111"/>
      <c r="N46" s="111"/>
      <c r="O46" s="111"/>
      <c r="P46" s="111"/>
      <c r="Q46" s="111"/>
      <c r="R46" s="111"/>
      <c r="S46" s="24"/>
      <c r="T46" s="28" t="s">
        <v>186</v>
      </c>
      <c r="U46" s="43"/>
      <c r="V46" s="43"/>
      <c r="W46" s="43"/>
      <c r="X46" s="43"/>
      <c r="Y46" s="43"/>
      <c r="Z46" s="43"/>
      <c r="AA46" s="43"/>
      <c r="AB46" s="43"/>
      <c r="AC46" s="43"/>
      <c r="AD46" s="43"/>
      <c r="AE46" s="43"/>
      <c r="AF46" s="43"/>
    </row>
    <row r="47" spans="1:37">
      <c r="A47" s="972"/>
      <c r="B47" s="942"/>
      <c r="C47" s="114" t="s">
        <v>299</v>
      </c>
      <c r="D47" s="111"/>
      <c r="E47" s="111"/>
      <c r="F47" s="111"/>
      <c r="G47" s="111"/>
      <c r="H47" s="111"/>
      <c r="I47" s="266"/>
      <c r="J47" s="111"/>
      <c r="K47" s="111"/>
      <c r="L47" s="111"/>
      <c r="M47" s="111"/>
      <c r="N47" s="111"/>
      <c r="O47" s="111"/>
      <c r="P47" s="111"/>
      <c r="Q47" s="111"/>
      <c r="R47" s="111"/>
      <c r="S47" s="24"/>
      <c r="T47" s="43"/>
      <c r="U47" s="43"/>
      <c r="V47" s="43"/>
      <c r="W47" s="43"/>
      <c r="X47" s="43"/>
      <c r="Y47" s="43"/>
      <c r="Z47" s="43"/>
      <c r="AA47" s="43"/>
      <c r="AB47" s="43"/>
      <c r="AC47" s="43"/>
      <c r="AD47" s="43"/>
      <c r="AE47" s="43"/>
      <c r="AF47" s="43"/>
    </row>
    <row r="48" spans="1:37" ht="15" customHeight="1">
      <c r="A48" s="972"/>
      <c r="B48" s="943"/>
      <c r="C48" s="114" t="s">
        <v>71</v>
      </c>
      <c r="D48" s="111"/>
      <c r="E48" s="111"/>
      <c r="F48" s="111"/>
      <c r="G48" s="111"/>
      <c r="H48" s="111"/>
      <c r="I48" s="266"/>
      <c r="J48" s="111"/>
      <c r="K48" s="111"/>
      <c r="L48" s="111"/>
      <c r="M48" s="111"/>
      <c r="N48" s="111"/>
      <c r="O48" s="111"/>
      <c r="P48" s="111"/>
      <c r="Q48" s="111"/>
      <c r="R48" s="111"/>
      <c r="S48" s="24"/>
      <c r="T48" s="43"/>
      <c r="U48" s="43"/>
      <c r="V48" s="43"/>
      <c r="W48" s="43"/>
      <c r="X48" s="43"/>
      <c r="Y48" s="43"/>
      <c r="Z48" s="43"/>
      <c r="AA48" s="43"/>
      <c r="AB48" s="43"/>
      <c r="AC48" s="43"/>
      <c r="AD48" s="43"/>
      <c r="AE48" s="43"/>
      <c r="AF48" s="43"/>
    </row>
    <row r="49" spans="1:32">
      <c r="A49" s="972"/>
      <c r="B49" s="941" t="s">
        <v>409</v>
      </c>
      <c r="C49" s="114" t="s">
        <v>298</v>
      </c>
      <c r="D49" s="111"/>
      <c r="E49" s="111"/>
      <c r="F49" s="111"/>
      <c r="G49" s="111"/>
      <c r="H49" s="111"/>
      <c r="I49" s="266"/>
      <c r="J49" s="111"/>
      <c r="K49" s="111"/>
      <c r="L49" s="111"/>
      <c r="M49" s="111"/>
      <c r="N49" s="111"/>
      <c r="O49" s="111"/>
      <c r="P49" s="111"/>
      <c r="Q49" s="111"/>
      <c r="R49" s="111"/>
      <c r="S49" s="24"/>
      <c r="T49" s="28"/>
      <c r="U49" s="28"/>
      <c r="V49" s="28"/>
      <c r="W49" s="28"/>
      <c r="X49" s="28"/>
      <c r="Y49" s="28"/>
      <c r="Z49" s="28"/>
      <c r="AA49" s="28"/>
      <c r="AB49" s="28"/>
      <c r="AC49" s="28"/>
      <c r="AD49" s="28"/>
      <c r="AE49" s="28"/>
      <c r="AF49" s="28"/>
    </row>
    <row r="50" spans="1:32">
      <c r="A50" s="972"/>
      <c r="B50" s="942"/>
      <c r="C50" s="114" t="s">
        <v>299</v>
      </c>
      <c r="D50" s="111"/>
      <c r="E50" s="111"/>
      <c r="F50" s="111"/>
      <c r="G50" s="111"/>
      <c r="H50" s="111"/>
      <c r="I50" s="266"/>
      <c r="J50" s="111"/>
      <c r="K50" s="111"/>
      <c r="L50" s="111"/>
      <c r="M50" s="111"/>
      <c r="N50" s="111"/>
      <c r="O50" s="111"/>
      <c r="P50" s="111"/>
      <c r="Q50" s="111"/>
      <c r="R50" s="111"/>
      <c r="S50" s="24"/>
      <c r="T50" s="28"/>
      <c r="U50" s="28"/>
      <c r="V50" s="28"/>
      <c r="W50" s="28"/>
      <c r="X50" s="28"/>
      <c r="Y50" s="28"/>
      <c r="Z50" s="28"/>
      <c r="AA50" s="28"/>
      <c r="AB50" s="28"/>
      <c r="AC50" s="28"/>
      <c r="AD50" s="28"/>
      <c r="AE50" s="28"/>
      <c r="AF50" s="28"/>
    </row>
    <row r="51" spans="1:32">
      <c r="A51" s="972"/>
      <c r="B51" s="943"/>
      <c r="C51" s="114" t="s">
        <v>71</v>
      </c>
      <c r="D51" s="111"/>
      <c r="E51" s="111"/>
      <c r="F51" s="111"/>
      <c r="G51" s="111"/>
      <c r="H51" s="111"/>
      <c r="I51" s="266"/>
      <c r="J51" s="111"/>
      <c r="K51" s="111"/>
      <c r="L51" s="111"/>
      <c r="M51" s="111"/>
      <c r="N51" s="111"/>
      <c r="O51" s="111"/>
      <c r="P51" s="111"/>
      <c r="Q51" s="111"/>
      <c r="R51" s="111"/>
      <c r="S51" s="24"/>
    </row>
    <row r="52" spans="1:32">
      <c r="A52" s="972"/>
      <c r="B52" s="941" t="s">
        <v>410</v>
      </c>
      <c r="C52" s="114" t="s">
        <v>298</v>
      </c>
      <c r="D52" s="111"/>
      <c r="E52" s="111"/>
      <c r="F52" s="111"/>
      <c r="G52" s="111"/>
      <c r="H52" s="111"/>
      <c r="I52" s="266"/>
      <c r="J52" s="111"/>
      <c r="K52" s="111"/>
      <c r="L52" s="111"/>
      <c r="M52" s="111"/>
      <c r="N52" s="111"/>
      <c r="O52" s="111"/>
      <c r="P52" s="111"/>
      <c r="Q52" s="111"/>
      <c r="R52" s="111"/>
      <c r="S52" s="24"/>
    </row>
    <row r="53" spans="1:32">
      <c r="A53" s="972"/>
      <c r="B53" s="942"/>
      <c r="C53" s="114" t="s">
        <v>299</v>
      </c>
      <c r="D53" s="111"/>
      <c r="E53" s="111"/>
      <c r="F53" s="111"/>
      <c r="G53" s="111"/>
      <c r="H53" s="111"/>
      <c r="I53" s="266"/>
      <c r="J53" s="111"/>
      <c r="K53" s="111"/>
      <c r="L53" s="111"/>
      <c r="M53" s="111"/>
      <c r="N53" s="111"/>
      <c r="O53" s="111"/>
      <c r="P53" s="111"/>
      <c r="Q53" s="111"/>
      <c r="R53" s="111"/>
      <c r="S53" s="24"/>
    </row>
    <row r="54" spans="1:32">
      <c r="A54" s="972"/>
      <c r="B54" s="943"/>
      <c r="C54" s="114" t="s">
        <v>71</v>
      </c>
      <c r="D54" s="111"/>
      <c r="E54" s="111"/>
      <c r="F54" s="111"/>
      <c r="G54" s="111"/>
      <c r="H54" s="111"/>
      <c r="I54" s="266"/>
      <c r="J54" s="111"/>
      <c r="K54" s="111"/>
      <c r="L54" s="111"/>
      <c r="M54" s="111"/>
      <c r="N54" s="111"/>
      <c r="O54" s="111"/>
      <c r="P54" s="111"/>
      <c r="Q54" s="111"/>
      <c r="R54" s="111"/>
      <c r="S54" s="24"/>
    </row>
    <row r="55" spans="1:32">
      <c r="A55" s="972"/>
      <c r="B55" s="941" t="s">
        <v>419</v>
      </c>
      <c r="C55" s="114" t="s">
        <v>298</v>
      </c>
      <c r="D55" s="111"/>
      <c r="E55" s="111"/>
      <c r="F55" s="111"/>
      <c r="G55" s="111"/>
      <c r="H55" s="111"/>
      <c r="I55" s="266"/>
      <c r="J55" s="111"/>
      <c r="K55" s="111"/>
      <c r="L55" s="111"/>
      <c r="M55" s="111"/>
      <c r="N55" s="111"/>
      <c r="O55" s="111"/>
      <c r="P55" s="111"/>
      <c r="Q55" s="111"/>
      <c r="R55" s="111"/>
      <c r="S55" s="24"/>
    </row>
    <row r="56" spans="1:32">
      <c r="A56" s="972"/>
      <c r="B56" s="942"/>
      <c r="C56" s="114" t="s">
        <v>299</v>
      </c>
      <c r="D56" s="111"/>
      <c r="E56" s="111"/>
      <c r="F56" s="111"/>
      <c r="G56" s="111"/>
      <c r="H56" s="111"/>
      <c r="I56" s="266"/>
      <c r="J56" s="111"/>
      <c r="K56" s="111"/>
      <c r="L56" s="111"/>
      <c r="M56" s="111"/>
      <c r="N56" s="111"/>
      <c r="O56" s="111"/>
      <c r="P56" s="111"/>
      <c r="Q56" s="111"/>
      <c r="R56" s="111"/>
      <c r="S56" s="24"/>
    </row>
    <row r="57" spans="1:32">
      <c r="A57" s="972"/>
      <c r="B57" s="943"/>
      <c r="C57" s="114" t="s">
        <v>71</v>
      </c>
      <c r="D57" s="111"/>
      <c r="E57" s="111"/>
      <c r="F57" s="111"/>
      <c r="G57" s="111"/>
      <c r="H57" s="111"/>
      <c r="I57" s="266"/>
      <c r="J57" s="111"/>
      <c r="K57" s="111"/>
      <c r="L57" s="111"/>
      <c r="M57" s="111"/>
      <c r="N57" s="111"/>
      <c r="O57" s="111"/>
      <c r="P57" s="111"/>
      <c r="Q57" s="111"/>
      <c r="R57" s="111"/>
      <c r="S57" s="24"/>
    </row>
    <row r="58" spans="1:32" s="51" customFormat="1">
      <c r="A58" s="972"/>
      <c r="B58" s="941" t="s">
        <v>71</v>
      </c>
      <c r="C58" s="114" t="s">
        <v>298</v>
      </c>
      <c r="D58" s="115"/>
      <c r="E58" s="115"/>
      <c r="F58" s="115"/>
      <c r="G58" s="115"/>
      <c r="H58" s="115"/>
      <c r="I58" s="267"/>
      <c r="J58" s="115"/>
      <c r="K58" s="115"/>
      <c r="L58" s="115"/>
      <c r="M58" s="115"/>
      <c r="N58" s="115"/>
      <c r="O58" s="115"/>
      <c r="P58" s="115"/>
      <c r="Q58" s="115"/>
      <c r="R58" s="115"/>
      <c r="S58" s="29"/>
    </row>
    <row r="59" spans="1:32" s="51" customFormat="1">
      <c r="A59" s="972"/>
      <c r="B59" s="942"/>
      <c r="C59" s="114" t="s">
        <v>299</v>
      </c>
      <c r="D59" s="115"/>
      <c r="E59" s="115"/>
      <c r="F59" s="115"/>
      <c r="G59" s="115"/>
      <c r="H59" s="115"/>
      <c r="I59" s="267"/>
      <c r="J59" s="115"/>
      <c r="K59" s="115"/>
      <c r="L59" s="115"/>
      <c r="M59" s="115"/>
      <c r="N59" s="115"/>
      <c r="O59" s="115"/>
      <c r="P59" s="115"/>
      <c r="Q59" s="115"/>
      <c r="R59" s="115"/>
      <c r="S59" s="29"/>
    </row>
    <row r="60" spans="1:32" s="51" customFormat="1" ht="15" thickBot="1">
      <c r="A60" s="973"/>
      <c r="B60" s="949"/>
      <c r="C60" s="233" t="s">
        <v>71</v>
      </c>
      <c r="D60" s="234"/>
      <c r="E60" s="234"/>
      <c r="F60" s="234"/>
      <c r="G60" s="234"/>
      <c r="H60" s="234"/>
      <c r="I60" s="275"/>
      <c r="J60" s="234"/>
      <c r="K60" s="234"/>
      <c r="L60" s="234"/>
      <c r="M60" s="234"/>
      <c r="N60" s="234"/>
      <c r="O60" s="234"/>
      <c r="P60" s="234"/>
      <c r="Q60" s="234"/>
      <c r="R60" s="234"/>
      <c r="S60" s="29"/>
    </row>
    <row r="61" spans="1:32">
      <c r="S61" s="24"/>
    </row>
    <row r="62" spans="1:32">
      <c r="S62" s="24"/>
    </row>
    <row r="63" spans="1:32">
      <c r="S63" s="24"/>
    </row>
    <row r="64" spans="1:32">
      <c r="A64" s="24"/>
      <c r="B64" s="24"/>
      <c r="C64" s="24"/>
      <c r="D64" s="24"/>
      <c r="E64" s="24"/>
      <c r="F64" s="24"/>
      <c r="G64" s="24"/>
      <c r="H64" s="24"/>
      <c r="I64" s="24"/>
      <c r="J64" s="24"/>
      <c r="K64" s="24"/>
      <c r="L64" s="24"/>
      <c r="M64" s="24"/>
      <c r="N64" s="24"/>
      <c r="O64" s="24"/>
      <c r="P64" s="24"/>
      <c r="Q64" s="24"/>
      <c r="R64" s="24"/>
      <c r="S64" s="24"/>
    </row>
    <row r="65" spans="1:19">
      <c r="A65" s="24"/>
      <c r="B65" s="24"/>
      <c r="C65" s="24"/>
      <c r="D65" s="24"/>
      <c r="E65" s="24"/>
      <c r="F65" s="24"/>
      <c r="G65" s="24"/>
      <c r="H65" s="24"/>
      <c r="I65" s="24"/>
      <c r="J65" s="24"/>
      <c r="K65" s="24"/>
      <c r="L65" s="24"/>
      <c r="M65" s="24"/>
      <c r="N65" s="24"/>
      <c r="O65" s="24"/>
      <c r="P65" s="24"/>
      <c r="Q65" s="24"/>
      <c r="R65" s="24"/>
      <c r="S65" s="24"/>
    </row>
    <row r="66" spans="1:19">
      <c r="A66" s="24"/>
      <c r="B66" s="24"/>
      <c r="C66" s="24"/>
      <c r="D66" s="24"/>
      <c r="E66" s="24"/>
      <c r="F66" s="24"/>
      <c r="G66" s="24"/>
      <c r="H66" s="24"/>
      <c r="I66" s="24"/>
      <c r="J66" s="24"/>
      <c r="K66" s="24"/>
      <c r="L66" s="24"/>
      <c r="M66" s="24"/>
      <c r="N66" s="24"/>
      <c r="O66" s="24"/>
      <c r="P66" s="24"/>
      <c r="Q66" s="24"/>
      <c r="R66" s="24"/>
      <c r="S66" s="24"/>
    </row>
    <row r="67" spans="1:19">
      <c r="A67" s="24"/>
      <c r="B67" s="24"/>
      <c r="C67" s="24"/>
      <c r="D67" s="24"/>
      <c r="E67" s="24"/>
      <c r="F67" s="24"/>
      <c r="G67" s="24"/>
      <c r="H67" s="24"/>
      <c r="I67" s="24"/>
      <c r="J67" s="24"/>
      <c r="K67" s="24"/>
      <c r="L67" s="24"/>
      <c r="M67" s="24"/>
      <c r="N67" s="24"/>
      <c r="O67" s="24"/>
      <c r="P67" s="24"/>
      <c r="Q67" s="24"/>
      <c r="R67" s="24"/>
      <c r="S67" s="24"/>
    </row>
    <row r="68" spans="1:19">
      <c r="A68" s="24"/>
      <c r="B68" s="24"/>
      <c r="C68" s="24"/>
      <c r="D68" s="24"/>
      <c r="E68" s="24"/>
      <c r="F68" s="24"/>
      <c r="G68" s="24"/>
      <c r="H68" s="24"/>
      <c r="I68" s="24"/>
      <c r="J68" s="24"/>
      <c r="K68" s="24"/>
      <c r="L68" s="24"/>
      <c r="M68" s="24"/>
      <c r="N68" s="24"/>
      <c r="O68" s="24"/>
      <c r="P68" s="24"/>
      <c r="Q68" s="24"/>
      <c r="R68" s="24"/>
      <c r="S68" s="24"/>
    </row>
  </sheetData>
  <mergeCells count="34">
    <mergeCell ref="A4:A30"/>
    <mergeCell ref="B4:B6"/>
    <mergeCell ref="B55:B57"/>
    <mergeCell ref="B58:B60"/>
    <mergeCell ref="B40:B42"/>
    <mergeCell ref="B43:B45"/>
    <mergeCell ref="A31:A60"/>
    <mergeCell ref="B31:B33"/>
    <mergeCell ref="B49:B51"/>
    <mergeCell ref="B52:B54"/>
    <mergeCell ref="B37:B39"/>
    <mergeCell ref="T39:AF42"/>
    <mergeCell ref="B13:B15"/>
    <mergeCell ref="U13:U15"/>
    <mergeCell ref="B28:B30"/>
    <mergeCell ref="U28:U30"/>
    <mergeCell ref="B25:B27"/>
    <mergeCell ref="U25:U27"/>
    <mergeCell ref="T43:AF45"/>
    <mergeCell ref="B46:B48"/>
    <mergeCell ref="B16:B18"/>
    <mergeCell ref="U16:U18"/>
    <mergeCell ref="B19:B21"/>
    <mergeCell ref="U19:U21"/>
    <mergeCell ref="B22:B24"/>
    <mergeCell ref="U22:U24"/>
    <mergeCell ref="T4:T33"/>
    <mergeCell ref="U4:U6"/>
    <mergeCell ref="B7:B9"/>
    <mergeCell ref="U7:U9"/>
    <mergeCell ref="B10:B12"/>
    <mergeCell ref="U10:U12"/>
    <mergeCell ref="U31:U33"/>
    <mergeCell ref="B34:B36"/>
  </mergeCells>
  <hyperlinks>
    <hyperlink ref="AN3" location="'TC1'!A1" display="Back to Content Page" xr:uid="{4D4934DD-F355-429B-BB79-E7C450DA817D}"/>
  </hyperlinks>
  <printOptions horizontalCentered="1" verticalCentered="1"/>
  <pageMargins left="0.7" right="0.7" top="0.75" bottom="0.75" header="0.3" footer="0.3"/>
  <pageSetup paperSize="9" scale="45" orientation="landscape" r:id="rId1"/>
  <headerFoot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N63"/>
  <sheetViews>
    <sheetView topLeftCell="U1" zoomScale="93" zoomScaleNormal="93" workbookViewId="0">
      <selection activeCell="AN3" sqref="AN3"/>
    </sheetView>
  </sheetViews>
  <sheetFormatPr defaultColWidth="9.21875" defaultRowHeight="14.4"/>
  <cols>
    <col min="1" max="1" width="12.44140625" customWidth="1"/>
    <col min="2" max="2" width="14" customWidth="1"/>
    <col min="3" max="3" width="8.21875" customWidth="1"/>
    <col min="4" max="18" width="7.21875" customWidth="1"/>
    <col min="19" max="19" width="2.44140625" customWidth="1"/>
    <col min="20" max="20" width="12.77734375" customWidth="1"/>
    <col min="21" max="21" width="14.77734375" customWidth="1"/>
    <col min="23" max="23" width="9.5546875" customWidth="1"/>
    <col min="24" max="25" width="9.5546875" bestFit="1" customWidth="1"/>
    <col min="26" max="32" width="7" customWidth="1"/>
  </cols>
  <sheetData>
    <row r="1" spans="1:40">
      <c r="A1" s="16" t="s">
        <v>416</v>
      </c>
      <c r="B1" s="24"/>
      <c r="C1" s="24"/>
      <c r="D1" s="24"/>
      <c r="E1" s="24"/>
      <c r="F1" s="24"/>
      <c r="G1" s="24"/>
      <c r="H1" s="24"/>
      <c r="I1" s="24"/>
      <c r="J1" s="24"/>
      <c r="K1" s="24"/>
      <c r="L1" s="24"/>
      <c r="M1" s="24"/>
      <c r="N1" s="24"/>
      <c r="O1" s="24"/>
      <c r="P1" s="24"/>
      <c r="Q1" s="24"/>
      <c r="R1" s="24"/>
      <c r="S1" s="24"/>
    </row>
    <row r="2" spans="1:40" ht="15" thickBot="1">
      <c r="A2" s="15"/>
      <c r="B2" s="24"/>
      <c r="C2" s="24"/>
      <c r="D2" s="24"/>
      <c r="E2" s="24"/>
      <c r="F2" s="24"/>
      <c r="G2" s="24"/>
      <c r="H2" s="24"/>
      <c r="I2" s="24"/>
      <c r="J2" s="24"/>
      <c r="K2" s="24"/>
      <c r="L2" s="24"/>
      <c r="M2" s="24"/>
      <c r="N2" s="24"/>
      <c r="O2" s="24"/>
      <c r="P2" s="24"/>
      <c r="Q2" s="24"/>
      <c r="R2" s="24"/>
      <c r="S2" s="24"/>
    </row>
    <row r="3" spans="1:40" s="2" customFormat="1" ht="27.6">
      <c r="A3" s="223" t="s">
        <v>187</v>
      </c>
      <c r="B3" s="224" t="s">
        <v>402</v>
      </c>
      <c r="C3" s="225"/>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16"/>
      <c r="T3" s="223" t="s">
        <v>187</v>
      </c>
      <c r="U3" s="224" t="s">
        <v>402</v>
      </c>
      <c r="V3" s="225"/>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N3" s="856" t="s">
        <v>166</v>
      </c>
    </row>
    <row r="4" spans="1:40" ht="15" customHeight="1">
      <c r="A4" s="974" t="s">
        <v>190</v>
      </c>
      <c r="B4" s="941" t="s">
        <v>403</v>
      </c>
      <c r="C4" s="114" t="s">
        <v>298</v>
      </c>
      <c r="D4" s="255"/>
      <c r="E4" s="255"/>
      <c r="F4" s="255"/>
      <c r="G4" s="255"/>
      <c r="H4" s="255"/>
      <c r="I4" s="269"/>
      <c r="J4" s="255"/>
      <c r="K4" s="255"/>
      <c r="L4" s="255"/>
      <c r="M4" s="255"/>
      <c r="N4" s="255"/>
      <c r="O4" s="255"/>
      <c r="P4" s="255"/>
      <c r="Q4" s="255"/>
      <c r="R4" s="255"/>
      <c r="S4" s="24"/>
      <c r="T4" s="952" t="s">
        <v>279</v>
      </c>
      <c r="U4" s="941" t="s">
        <v>403</v>
      </c>
      <c r="V4" s="114" t="s">
        <v>298</v>
      </c>
      <c r="W4" s="255">
        <v>754</v>
      </c>
      <c r="X4" s="255">
        <v>724</v>
      </c>
      <c r="Y4" s="255">
        <v>724</v>
      </c>
      <c r="Z4" s="255"/>
      <c r="AA4" s="255"/>
      <c r="AB4" s="255"/>
      <c r="AC4" s="255"/>
      <c r="AD4" s="255"/>
      <c r="AE4" s="255"/>
      <c r="AF4" s="255"/>
      <c r="AG4" s="255"/>
      <c r="AH4" s="255"/>
      <c r="AI4" s="255"/>
      <c r="AJ4" s="255"/>
      <c r="AK4" s="255"/>
    </row>
    <row r="5" spans="1:40">
      <c r="A5" s="975"/>
      <c r="B5" s="942"/>
      <c r="C5" s="114" t="s">
        <v>299</v>
      </c>
      <c r="D5" s="255"/>
      <c r="E5" s="255"/>
      <c r="F5" s="255"/>
      <c r="G5" s="254"/>
      <c r="H5" s="254"/>
      <c r="I5" s="259"/>
      <c r="J5" s="255"/>
      <c r="K5" s="255"/>
      <c r="L5" s="255"/>
      <c r="M5" s="255"/>
      <c r="N5" s="255"/>
      <c r="O5" s="255"/>
      <c r="P5" s="255"/>
      <c r="Q5" s="255"/>
      <c r="R5" s="255"/>
      <c r="S5" s="24"/>
      <c r="T5" s="953"/>
      <c r="U5" s="942"/>
      <c r="V5" s="114" t="s">
        <v>299</v>
      </c>
      <c r="W5" s="255">
        <v>1451</v>
      </c>
      <c r="X5" s="255">
        <v>1618</v>
      </c>
      <c r="Y5" s="255">
        <v>1618</v>
      </c>
      <c r="Z5" s="255"/>
      <c r="AA5" s="255"/>
      <c r="AB5" s="255"/>
      <c r="AC5" s="255"/>
      <c r="AD5" s="255"/>
      <c r="AE5" s="255"/>
      <c r="AF5" s="255"/>
      <c r="AG5" s="255"/>
      <c r="AH5" s="255"/>
      <c r="AI5" s="255"/>
      <c r="AJ5" s="255"/>
      <c r="AK5" s="255"/>
    </row>
    <row r="6" spans="1:40">
      <c r="A6" s="975"/>
      <c r="B6" s="943"/>
      <c r="C6" s="114" t="s">
        <v>71</v>
      </c>
      <c r="D6" s="254"/>
      <c r="E6" s="254"/>
      <c r="F6" s="254"/>
      <c r="G6" s="254"/>
      <c r="H6" s="254"/>
      <c r="I6" s="259"/>
      <c r="J6" s="254"/>
      <c r="K6" s="254"/>
      <c r="L6" s="254"/>
      <c r="M6" s="254"/>
      <c r="N6" s="254"/>
      <c r="O6" s="254"/>
      <c r="P6" s="254"/>
      <c r="Q6" s="254"/>
      <c r="R6" s="254"/>
      <c r="S6" s="24"/>
      <c r="T6" s="953"/>
      <c r="U6" s="943"/>
      <c r="V6" s="114" t="s">
        <v>71</v>
      </c>
      <c r="W6" s="255">
        <v>2205</v>
      </c>
      <c r="X6" s="255">
        <v>2342</v>
      </c>
      <c r="Y6" s="255">
        <v>2342</v>
      </c>
      <c r="Z6" s="255"/>
      <c r="AA6" s="255"/>
      <c r="AB6" s="255"/>
      <c r="AC6" s="255"/>
      <c r="AD6" s="255"/>
      <c r="AE6" s="255"/>
      <c r="AF6" s="255"/>
      <c r="AG6" s="255"/>
      <c r="AH6" s="255"/>
      <c r="AI6" s="255"/>
      <c r="AJ6" s="255"/>
      <c r="AK6" s="255"/>
    </row>
    <row r="7" spans="1:40">
      <c r="A7" s="975"/>
      <c r="B7" s="941" t="s">
        <v>404</v>
      </c>
      <c r="C7" s="114" t="s">
        <v>298</v>
      </c>
      <c r="D7" s="254"/>
      <c r="E7" s="254"/>
      <c r="F7" s="254"/>
      <c r="G7" s="254"/>
      <c r="H7" s="254"/>
      <c r="I7" s="259"/>
      <c r="J7" s="254"/>
      <c r="K7" s="254"/>
      <c r="L7" s="254"/>
      <c r="M7" s="254"/>
      <c r="N7" s="254"/>
      <c r="O7" s="254"/>
      <c r="P7" s="254"/>
      <c r="Q7" s="254"/>
      <c r="R7" s="254"/>
      <c r="S7" s="24"/>
      <c r="T7" s="953"/>
      <c r="U7" s="941" t="s">
        <v>404</v>
      </c>
      <c r="V7" s="114" t="s">
        <v>298</v>
      </c>
      <c r="W7" s="255">
        <v>11348</v>
      </c>
      <c r="X7" s="255">
        <v>11576</v>
      </c>
      <c r="Y7" s="255">
        <v>11693</v>
      </c>
      <c r="Z7" s="255"/>
      <c r="AA7" s="255"/>
      <c r="AB7" s="255"/>
      <c r="AC7" s="255"/>
      <c r="AD7" s="255"/>
      <c r="AE7" s="255"/>
      <c r="AF7" s="255"/>
      <c r="AG7" s="255"/>
      <c r="AH7" s="255"/>
      <c r="AI7" s="255"/>
      <c r="AJ7" s="255"/>
      <c r="AK7" s="255"/>
    </row>
    <row r="8" spans="1:40">
      <c r="A8" s="975"/>
      <c r="B8" s="942"/>
      <c r="C8" s="114" t="s">
        <v>299</v>
      </c>
      <c r="D8" s="254"/>
      <c r="E8" s="254"/>
      <c r="F8" s="254"/>
      <c r="G8" s="254"/>
      <c r="H8" s="254"/>
      <c r="I8" s="259"/>
      <c r="J8" s="254"/>
      <c r="K8" s="254"/>
      <c r="L8" s="254"/>
      <c r="M8" s="254"/>
      <c r="N8" s="254"/>
      <c r="O8" s="254"/>
      <c r="P8" s="254"/>
      <c r="Q8" s="254"/>
      <c r="R8" s="254"/>
      <c r="S8" s="24"/>
      <c r="T8" s="953"/>
      <c r="U8" s="942"/>
      <c r="V8" s="114" t="s">
        <v>299</v>
      </c>
      <c r="W8" s="255">
        <v>5850</v>
      </c>
      <c r="X8" s="255">
        <v>5738</v>
      </c>
      <c r="Y8" s="255">
        <v>4983</v>
      </c>
      <c r="Z8" s="255"/>
      <c r="AA8" s="255"/>
      <c r="AB8" s="255"/>
      <c r="AC8" s="255"/>
      <c r="AD8" s="255"/>
      <c r="AE8" s="255"/>
      <c r="AF8" s="255"/>
      <c r="AG8" s="255"/>
      <c r="AH8" s="255"/>
      <c r="AI8" s="255"/>
      <c r="AJ8" s="255"/>
      <c r="AK8" s="255"/>
    </row>
    <row r="9" spans="1:40">
      <c r="A9" s="975"/>
      <c r="B9" s="943"/>
      <c r="C9" s="114" t="s">
        <v>71</v>
      </c>
      <c r="D9" s="254"/>
      <c r="E9" s="254"/>
      <c r="F9" s="254"/>
      <c r="G9" s="254"/>
      <c r="H9" s="254"/>
      <c r="I9" s="259"/>
      <c r="J9" s="254"/>
      <c r="K9" s="254"/>
      <c r="L9" s="254"/>
      <c r="M9" s="254"/>
      <c r="N9" s="254"/>
      <c r="O9" s="254"/>
      <c r="P9" s="254"/>
      <c r="Q9" s="254"/>
      <c r="R9" s="254"/>
      <c r="S9" s="24"/>
      <c r="T9" s="953"/>
      <c r="U9" s="943"/>
      <c r="V9" s="114" t="s">
        <v>71</v>
      </c>
      <c r="W9" s="255">
        <v>17198</v>
      </c>
      <c r="X9" s="255">
        <v>17314</v>
      </c>
      <c r="Y9" s="255">
        <v>16676</v>
      </c>
      <c r="Z9" s="255"/>
      <c r="AA9" s="255"/>
      <c r="AB9" s="255"/>
      <c r="AC9" s="255"/>
      <c r="AD9" s="255"/>
      <c r="AE9" s="255"/>
      <c r="AF9" s="255"/>
      <c r="AG9" s="255"/>
      <c r="AH9" s="255"/>
      <c r="AI9" s="255"/>
      <c r="AJ9" s="255"/>
      <c r="AK9" s="255"/>
    </row>
    <row r="10" spans="1:40">
      <c r="A10" s="975"/>
      <c r="B10" s="941" t="s">
        <v>405</v>
      </c>
      <c r="C10" s="114" t="s">
        <v>298</v>
      </c>
      <c r="D10" s="254"/>
      <c r="E10" s="254"/>
      <c r="F10" s="254"/>
      <c r="G10" s="254"/>
      <c r="H10" s="254"/>
      <c r="I10" s="259"/>
      <c r="J10" s="254"/>
      <c r="K10" s="254"/>
      <c r="L10" s="254"/>
      <c r="M10" s="254"/>
      <c r="N10" s="254"/>
      <c r="O10" s="254"/>
      <c r="P10" s="254"/>
      <c r="Q10" s="254"/>
      <c r="R10" s="254"/>
      <c r="S10" s="24"/>
      <c r="T10" s="953"/>
      <c r="U10" s="941" t="s">
        <v>405</v>
      </c>
      <c r="V10" s="114" t="s">
        <v>298</v>
      </c>
      <c r="W10" s="255">
        <v>1668</v>
      </c>
      <c r="X10" s="255">
        <v>2454</v>
      </c>
      <c r="Y10" s="255">
        <v>2284</v>
      </c>
      <c r="Z10" s="255"/>
      <c r="AA10" s="255"/>
      <c r="AB10" s="255"/>
      <c r="AC10" s="255"/>
      <c r="AD10" s="255"/>
      <c r="AE10" s="255"/>
      <c r="AF10" s="255"/>
      <c r="AG10" s="255"/>
      <c r="AH10" s="255"/>
      <c r="AI10" s="255"/>
      <c r="AJ10" s="255"/>
      <c r="AK10" s="255"/>
    </row>
    <row r="11" spans="1:40">
      <c r="A11" s="975"/>
      <c r="B11" s="942"/>
      <c r="C11" s="114" t="s">
        <v>299</v>
      </c>
      <c r="D11" s="254"/>
      <c r="E11" s="254"/>
      <c r="F11" s="254"/>
      <c r="G11" s="254"/>
      <c r="H11" s="254"/>
      <c r="I11" s="259"/>
      <c r="J11" s="254"/>
      <c r="K11" s="254"/>
      <c r="L11" s="254"/>
      <c r="M11" s="254"/>
      <c r="N11" s="254"/>
      <c r="O11" s="254"/>
      <c r="P11" s="254"/>
      <c r="Q11" s="254"/>
      <c r="R11" s="254"/>
      <c r="S11" s="24"/>
      <c r="T11" s="953"/>
      <c r="U11" s="942"/>
      <c r="V11" s="114" t="s">
        <v>299</v>
      </c>
      <c r="W11" s="255">
        <v>3184</v>
      </c>
      <c r="X11" s="255">
        <v>5759</v>
      </c>
      <c r="Y11" s="255">
        <v>5956</v>
      </c>
      <c r="Z11" s="255"/>
      <c r="AA11" s="255"/>
      <c r="AB11" s="255"/>
      <c r="AC11" s="255"/>
      <c r="AD11" s="255"/>
      <c r="AE11" s="255"/>
      <c r="AF11" s="255"/>
      <c r="AG11" s="255"/>
      <c r="AH11" s="255"/>
      <c r="AI11" s="255"/>
      <c r="AJ11" s="255"/>
      <c r="AK11" s="255"/>
    </row>
    <row r="12" spans="1:40">
      <c r="A12" s="975"/>
      <c r="B12" s="943"/>
      <c r="C12" s="114" t="s">
        <v>71</v>
      </c>
      <c r="D12" s="254"/>
      <c r="E12" s="254"/>
      <c r="F12" s="254"/>
      <c r="G12" s="254"/>
      <c r="H12" s="254"/>
      <c r="I12" s="259"/>
      <c r="J12" s="254"/>
      <c r="K12" s="254"/>
      <c r="L12" s="254"/>
      <c r="M12" s="254"/>
      <c r="N12" s="254"/>
      <c r="O12" s="254"/>
      <c r="P12" s="254"/>
      <c r="Q12" s="254"/>
      <c r="R12" s="254"/>
      <c r="S12" s="24"/>
      <c r="T12" s="953"/>
      <c r="U12" s="943"/>
      <c r="V12" s="114" t="s">
        <v>71</v>
      </c>
      <c r="W12" s="255">
        <v>4852</v>
      </c>
      <c r="X12" s="255">
        <v>8213</v>
      </c>
      <c r="Y12" s="255">
        <v>8240</v>
      </c>
      <c r="Z12" s="255"/>
      <c r="AA12" s="255"/>
      <c r="AB12" s="255"/>
      <c r="AC12" s="255"/>
      <c r="AD12" s="255"/>
      <c r="AE12" s="255"/>
      <c r="AF12" s="255"/>
      <c r="AG12" s="255"/>
      <c r="AH12" s="255"/>
      <c r="AI12" s="255"/>
      <c r="AJ12" s="255"/>
      <c r="AK12" s="255"/>
    </row>
    <row r="13" spans="1:40">
      <c r="A13" s="975"/>
      <c r="B13" s="941" t="s">
        <v>406</v>
      </c>
      <c r="C13" s="114" t="s">
        <v>298</v>
      </c>
      <c r="D13" s="254"/>
      <c r="E13" s="254"/>
      <c r="F13" s="254"/>
      <c r="G13" s="254"/>
      <c r="H13" s="254"/>
      <c r="I13" s="259"/>
      <c r="J13" s="254"/>
      <c r="K13" s="254"/>
      <c r="L13" s="254"/>
      <c r="M13" s="254"/>
      <c r="N13" s="254"/>
      <c r="O13" s="254"/>
      <c r="P13" s="254"/>
      <c r="Q13" s="254"/>
      <c r="R13" s="254"/>
      <c r="S13" s="24"/>
      <c r="T13" s="953"/>
      <c r="U13" s="941" t="s">
        <v>406</v>
      </c>
      <c r="V13" s="114" t="s">
        <v>298</v>
      </c>
      <c r="W13" s="255">
        <v>2081</v>
      </c>
      <c r="X13" s="255">
        <v>2428</v>
      </c>
      <c r="Y13" s="255">
        <v>2436</v>
      </c>
      <c r="Z13" s="255"/>
      <c r="AA13" s="255"/>
      <c r="AB13" s="255"/>
      <c r="AC13" s="255"/>
      <c r="AD13" s="255"/>
      <c r="AE13" s="255"/>
      <c r="AF13" s="255"/>
      <c r="AG13" s="255"/>
      <c r="AH13" s="255"/>
      <c r="AI13" s="255"/>
      <c r="AJ13" s="255"/>
      <c r="AK13" s="255"/>
    </row>
    <row r="14" spans="1:40">
      <c r="A14" s="975"/>
      <c r="B14" s="942"/>
      <c r="C14" s="114" t="s">
        <v>299</v>
      </c>
      <c r="D14" s="254"/>
      <c r="E14" s="254"/>
      <c r="F14" s="254"/>
      <c r="G14" s="254"/>
      <c r="H14" s="254"/>
      <c r="I14" s="259"/>
      <c r="J14" s="254"/>
      <c r="K14" s="254"/>
      <c r="L14" s="254"/>
      <c r="M14" s="254"/>
      <c r="N14" s="254"/>
      <c r="O14" s="254"/>
      <c r="P14" s="254"/>
      <c r="Q14" s="254"/>
      <c r="R14" s="254"/>
      <c r="S14" s="24"/>
      <c r="T14" s="953"/>
      <c r="U14" s="942"/>
      <c r="V14" s="114" t="s">
        <v>299</v>
      </c>
      <c r="W14" s="255">
        <v>9179</v>
      </c>
      <c r="X14" s="255">
        <v>9781</v>
      </c>
      <c r="Y14" s="255">
        <v>9696</v>
      </c>
      <c r="Z14" s="255"/>
      <c r="AA14" s="255"/>
      <c r="AB14" s="255"/>
      <c r="AC14" s="255"/>
      <c r="AD14" s="255"/>
      <c r="AE14" s="255"/>
      <c r="AF14" s="255"/>
      <c r="AG14" s="255"/>
      <c r="AH14" s="255"/>
      <c r="AI14" s="255"/>
      <c r="AJ14" s="255"/>
      <c r="AK14" s="255"/>
    </row>
    <row r="15" spans="1:40">
      <c r="A15" s="975"/>
      <c r="B15" s="943"/>
      <c r="C15" s="114" t="s">
        <v>71</v>
      </c>
      <c r="D15" s="254"/>
      <c r="E15" s="254"/>
      <c r="F15" s="254"/>
      <c r="G15" s="254"/>
      <c r="H15" s="254"/>
      <c r="I15" s="259"/>
      <c r="J15" s="254"/>
      <c r="K15" s="254"/>
      <c r="L15" s="254"/>
      <c r="M15" s="254"/>
      <c r="N15" s="254"/>
      <c r="O15" s="254"/>
      <c r="P15" s="254"/>
      <c r="Q15" s="254"/>
      <c r="R15" s="254"/>
      <c r="S15" s="24"/>
      <c r="T15" s="953"/>
      <c r="U15" s="943"/>
      <c r="V15" s="114" t="s">
        <v>71</v>
      </c>
      <c r="W15" s="255">
        <v>11260</v>
      </c>
      <c r="X15" s="255">
        <v>12209</v>
      </c>
      <c r="Y15" s="255">
        <v>12132</v>
      </c>
      <c r="Z15" s="255"/>
      <c r="AA15" s="255"/>
      <c r="AB15" s="255"/>
      <c r="AC15" s="255"/>
      <c r="AD15" s="255"/>
      <c r="AE15" s="255"/>
      <c r="AF15" s="255"/>
      <c r="AG15" s="255"/>
      <c r="AH15" s="255"/>
      <c r="AI15" s="255"/>
      <c r="AJ15" s="255"/>
      <c r="AK15" s="255"/>
    </row>
    <row r="16" spans="1:40">
      <c r="A16" s="975"/>
      <c r="B16" s="941" t="s">
        <v>407</v>
      </c>
      <c r="C16" s="114" t="s">
        <v>298</v>
      </c>
      <c r="D16" s="254"/>
      <c r="E16" s="254"/>
      <c r="F16" s="254"/>
      <c r="G16" s="254"/>
      <c r="H16" s="254"/>
      <c r="I16" s="259"/>
      <c r="J16" s="254"/>
      <c r="K16" s="254"/>
      <c r="L16" s="254"/>
      <c r="M16" s="254"/>
      <c r="N16" s="254"/>
      <c r="O16" s="254"/>
      <c r="P16" s="254"/>
      <c r="Q16" s="254"/>
      <c r="R16" s="254"/>
      <c r="S16" s="24"/>
      <c r="T16" s="953"/>
      <c r="U16" s="941" t="s">
        <v>407</v>
      </c>
      <c r="V16" s="114" t="s">
        <v>298</v>
      </c>
      <c r="W16" s="255">
        <v>4473</v>
      </c>
      <c r="X16" s="255">
        <v>4800</v>
      </c>
      <c r="Y16" s="255">
        <v>5251</v>
      </c>
      <c r="Z16" s="255"/>
      <c r="AA16" s="255"/>
      <c r="AB16" s="255"/>
      <c r="AC16" s="255"/>
      <c r="AD16" s="255"/>
      <c r="AE16" s="255"/>
      <c r="AF16" s="255"/>
      <c r="AG16" s="255"/>
      <c r="AH16" s="255"/>
      <c r="AI16" s="255"/>
      <c r="AJ16" s="255"/>
      <c r="AK16" s="255"/>
    </row>
    <row r="17" spans="1:37">
      <c r="A17" s="975"/>
      <c r="B17" s="942"/>
      <c r="C17" s="114" t="s">
        <v>299</v>
      </c>
      <c r="D17" s="254"/>
      <c r="E17" s="254"/>
      <c r="F17" s="254"/>
      <c r="G17" s="254"/>
      <c r="H17" s="254"/>
      <c r="I17" s="259"/>
      <c r="J17" s="254"/>
      <c r="K17" s="254"/>
      <c r="L17" s="254"/>
      <c r="M17" s="254"/>
      <c r="N17" s="254"/>
      <c r="O17" s="254"/>
      <c r="P17" s="254"/>
      <c r="Q17" s="254"/>
      <c r="R17" s="254"/>
      <c r="S17" s="24"/>
      <c r="T17" s="953"/>
      <c r="U17" s="942"/>
      <c r="V17" s="114" t="s">
        <v>299</v>
      </c>
      <c r="W17" s="255">
        <v>3534</v>
      </c>
      <c r="X17" s="255">
        <v>6266</v>
      </c>
      <c r="Y17" s="255">
        <v>5799</v>
      </c>
      <c r="Z17" s="255"/>
      <c r="AA17" s="255"/>
      <c r="AB17" s="255"/>
      <c r="AC17" s="255"/>
      <c r="AD17" s="255"/>
      <c r="AE17" s="255"/>
      <c r="AF17" s="255"/>
      <c r="AG17" s="255"/>
      <c r="AH17" s="255"/>
      <c r="AI17" s="255"/>
      <c r="AJ17" s="255"/>
      <c r="AK17" s="255"/>
    </row>
    <row r="18" spans="1:37">
      <c r="A18" s="975"/>
      <c r="B18" s="943"/>
      <c r="C18" s="114" t="s">
        <v>71</v>
      </c>
      <c r="D18" s="254"/>
      <c r="E18" s="254"/>
      <c r="F18" s="254"/>
      <c r="G18" s="254"/>
      <c r="H18" s="254"/>
      <c r="I18" s="259"/>
      <c r="J18" s="254"/>
      <c r="K18" s="254"/>
      <c r="L18" s="254"/>
      <c r="M18" s="254"/>
      <c r="N18" s="254"/>
      <c r="O18" s="254"/>
      <c r="P18" s="254"/>
      <c r="Q18" s="254"/>
      <c r="R18" s="254"/>
      <c r="S18" s="24"/>
      <c r="T18" s="953"/>
      <c r="U18" s="943"/>
      <c r="V18" s="114" t="s">
        <v>71</v>
      </c>
      <c r="W18" s="255">
        <v>8007</v>
      </c>
      <c r="X18" s="255">
        <v>11066</v>
      </c>
      <c r="Y18" s="255">
        <v>11050</v>
      </c>
      <c r="Z18" s="255"/>
      <c r="AA18" s="255"/>
      <c r="AB18" s="255"/>
      <c r="AC18" s="255"/>
      <c r="AD18" s="255"/>
      <c r="AE18" s="255"/>
      <c r="AF18" s="255"/>
      <c r="AG18" s="255"/>
      <c r="AH18" s="255"/>
      <c r="AI18" s="255"/>
      <c r="AJ18" s="255"/>
      <c r="AK18" s="255"/>
    </row>
    <row r="19" spans="1:37">
      <c r="A19" s="975"/>
      <c r="B19" s="941" t="s">
        <v>408</v>
      </c>
      <c r="C19" s="114" t="s">
        <v>298</v>
      </c>
      <c r="D19" s="254"/>
      <c r="E19" s="254"/>
      <c r="F19" s="254"/>
      <c r="G19" s="254"/>
      <c r="H19" s="254"/>
      <c r="I19" s="259"/>
      <c r="J19" s="254"/>
      <c r="K19" s="254"/>
      <c r="L19" s="254"/>
      <c r="M19" s="254"/>
      <c r="N19" s="254"/>
      <c r="O19" s="254"/>
      <c r="P19" s="254"/>
      <c r="Q19" s="254"/>
      <c r="R19" s="254"/>
      <c r="S19" s="24"/>
      <c r="T19" s="953"/>
      <c r="U19" s="941" t="s">
        <v>408</v>
      </c>
      <c r="V19" s="114" t="s">
        <v>298</v>
      </c>
      <c r="W19" s="255">
        <v>12466</v>
      </c>
      <c r="X19" s="255">
        <v>17932</v>
      </c>
      <c r="Y19" s="255">
        <v>18140</v>
      </c>
      <c r="Z19" s="255"/>
      <c r="AA19" s="255"/>
      <c r="AB19" s="255"/>
      <c r="AC19" s="255"/>
      <c r="AD19" s="255"/>
      <c r="AE19" s="255"/>
      <c r="AF19" s="255"/>
      <c r="AG19" s="255"/>
      <c r="AH19" s="255"/>
      <c r="AI19" s="255"/>
      <c r="AJ19" s="255"/>
      <c r="AK19" s="255"/>
    </row>
    <row r="20" spans="1:37">
      <c r="A20" s="975"/>
      <c r="B20" s="942"/>
      <c r="C20" s="114" t="s">
        <v>299</v>
      </c>
      <c r="D20" s="254"/>
      <c r="E20" s="254"/>
      <c r="F20" s="254"/>
      <c r="G20" s="254"/>
      <c r="H20" s="254"/>
      <c r="I20" s="259"/>
      <c r="J20" s="254"/>
      <c r="K20" s="254"/>
      <c r="L20" s="254"/>
      <c r="M20" s="254"/>
      <c r="N20" s="254"/>
      <c r="O20" s="254"/>
      <c r="P20" s="254"/>
      <c r="Q20" s="254"/>
      <c r="R20" s="254"/>
      <c r="S20" s="24"/>
      <c r="T20" s="953"/>
      <c r="U20" s="942"/>
      <c r="V20" s="114" t="s">
        <v>299</v>
      </c>
      <c r="W20" s="255">
        <v>20570</v>
      </c>
      <c r="X20" s="255">
        <v>21568</v>
      </c>
      <c r="Y20" s="255">
        <v>22803</v>
      </c>
      <c r="Z20" s="255"/>
      <c r="AA20" s="255"/>
      <c r="AB20" s="255"/>
      <c r="AC20" s="255"/>
      <c r="AD20" s="255"/>
      <c r="AE20" s="255"/>
      <c r="AF20" s="255"/>
      <c r="AG20" s="255"/>
      <c r="AH20" s="255"/>
      <c r="AI20" s="255"/>
      <c r="AJ20" s="255"/>
      <c r="AK20" s="255"/>
    </row>
    <row r="21" spans="1:37">
      <c r="A21" s="975"/>
      <c r="B21" s="943"/>
      <c r="C21" s="114" t="s">
        <v>71</v>
      </c>
      <c r="D21" s="254"/>
      <c r="E21" s="254"/>
      <c r="F21" s="254"/>
      <c r="G21" s="254"/>
      <c r="H21" s="254"/>
      <c r="I21" s="259"/>
      <c r="J21" s="254"/>
      <c r="K21" s="254"/>
      <c r="L21" s="254"/>
      <c r="M21" s="254"/>
      <c r="N21" s="254"/>
      <c r="O21" s="254"/>
      <c r="P21" s="254"/>
      <c r="Q21" s="254"/>
      <c r="R21" s="254"/>
      <c r="S21" s="24"/>
      <c r="T21" s="953"/>
      <c r="U21" s="943"/>
      <c r="V21" s="114" t="s">
        <v>71</v>
      </c>
      <c r="W21" s="255">
        <v>33036</v>
      </c>
      <c r="X21" s="255">
        <v>39500</v>
      </c>
      <c r="Y21" s="255">
        <v>40943</v>
      </c>
      <c r="Z21" s="255"/>
      <c r="AA21" s="255"/>
      <c r="AB21" s="255"/>
      <c r="AC21" s="255"/>
      <c r="AD21" s="255"/>
      <c r="AE21" s="255"/>
      <c r="AF21" s="255"/>
      <c r="AG21" s="255"/>
      <c r="AH21" s="255"/>
      <c r="AI21" s="255"/>
      <c r="AJ21" s="255"/>
      <c r="AK21" s="255"/>
    </row>
    <row r="22" spans="1:37">
      <c r="A22" s="975"/>
      <c r="B22" s="941" t="s">
        <v>409</v>
      </c>
      <c r="C22" s="114" t="s">
        <v>298</v>
      </c>
      <c r="D22" s="254"/>
      <c r="E22" s="254"/>
      <c r="F22" s="254"/>
      <c r="G22" s="254"/>
      <c r="H22" s="254"/>
      <c r="I22" s="259"/>
      <c r="J22" s="254"/>
      <c r="K22" s="254"/>
      <c r="L22" s="254"/>
      <c r="M22" s="254"/>
      <c r="N22" s="254"/>
      <c r="O22" s="254"/>
      <c r="P22" s="254"/>
      <c r="Q22" s="254"/>
      <c r="R22" s="254"/>
      <c r="S22" s="24"/>
      <c r="T22" s="953"/>
      <c r="U22" s="941" t="s">
        <v>409</v>
      </c>
      <c r="V22" s="114" t="s">
        <v>298</v>
      </c>
      <c r="W22" s="255"/>
      <c r="X22" s="255"/>
      <c r="Y22" s="255"/>
      <c r="Z22" s="255"/>
      <c r="AA22" s="255"/>
      <c r="AB22" s="255"/>
      <c r="AC22" s="255"/>
      <c r="AD22" s="255"/>
      <c r="AE22" s="255"/>
      <c r="AF22" s="255"/>
      <c r="AG22" s="255"/>
      <c r="AH22" s="255"/>
      <c r="AI22" s="255"/>
      <c r="AJ22" s="255"/>
      <c r="AK22" s="255"/>
    </row>
    <row r="23" spans="1:37">
      <c r="A23" s="975"/>
      <c r="B23" s="942"/>
      <c r="C23" s="114" t="s">
        <v>299</v>
      </c>
      <c r="D23" s="254"/>
      <c r="E23" s="254"/>
      <c r="F23" s="254"/>
      <c r="G23" s="254"/>
      <c r="H23" s="254"/>
      <c r="I23" s="259"/>
      <c r="J23" s="254"/>
      <c r="K23" s="254"/>
      <c r="L23" s="254"/>
      <c r="M23" s="254"/>
      <c r="N23" s="254"/>
      <c r="O23" s="254"/>
      <c r="P23" s="254"/>
      <c r="Q23" s="254"/>
      <c r="R23" s="254"/>
      <c r="S23" s="24"/>
      <c r="T23" s="953"/>
      <c r="U23" s="942"/>
      <c r="V23" s="114" t="s">
        <v>299</v>
      </c>
      <c r="W23" s="255"/>
      <c r="X23" s="255"/>
      <c r="Y23" s="255"/>
      <c r="Z23" s="255"/>
      <c r="AA23" s="255"/>
      <c r="AB23" s="255"/>
      <c r="AC23" s="255"/>
      <c r="AD23" s="255"/>
      <c r="AE23" s="255"/>
      <c r="AF23" s="255"/>
      <c r="AG23" s="255"/>
      <c r="AH23" s="255"/>
      <c r="AI23" s="255"/>
      <c r="AJ23" s="255"/>
      <c r="AK23" s="255"/>
    </row>
    <row r="24" spans="1:37">
      <c r="A24" s="975"/>
      <c r="B24" s="943"/>
      <c r="C24" s="114" t="s">
        <v>71</v>
      </c>
      <c r="D24" s="254"/>
      <c r="E24" s="254"/>
      <c r="F24" s="254"/>
      <c r="G24" s="254"/>
      <c r="H24" s="254"/>
      <c r="I24" s="259"/>
      <c r="J24" s="254"/>
      <c r="K24" s="254"/>
      <c r="L24" s="254"/>
      <c r="M24" s="254"/>
      <c r="N24" s="254"/>
      <c r="O24" s="254"/>
      <c r="P24" s="254"/>
      <c r="Q24" s="254"/>
      <c r="R24" s="254"/>
      <c r="S24" s="24"/>
      <c r="T24" s="953"/>
      <c r="U24" s="943"/>
      <c r="V24" s="114" t="s">
        <v>71</v>
      </c>
      <c r="W24" s="255"/>
      <c r="X24" s="255"/>
      <c r="Y24" s="255"/>
      <c r="Z24" s="255"/>
      <c r="AA24" s="255"/>
      <c r="AB24" s="255"/>
      <c r="AC24" s="255"/>
      <c r="AD24" s="255"/>
      <c r="AE24" s="255"/>
      <c r="AF24" s="255"/>
      <c r="AG24" s="255"/>
      <c r="AH24" s="255"/>
      <c r="AI24" s="255"/>
      <c r="AJ24" s="255"/>
      <c r="AK24" s="255"/>
    </row>
    <row r="25" spans="1:37">
      <c r="A25" s="975"/>
      <c r="B25" s="941" t="s">
        <v>410</v>
      </c>
      <c r="C25" s="114" t="s">
        <v>298</v>
      </c>
      <c r="D25" s="254"/>
      <c r="E25" s="254"/>
      <c r="F25" s="254"/>
      <c r="G25" s="254"/>
      <c r="H25" s="254"/>
      <c r="I25" s="259"/>
      <c r="J25" s="254"/>
      <c r="K25" s="254"/>
      <c r="L25" s="254"/>
      <c r="M25" s="254"/>
      <c r="N25" s="254"/>
      <c r="O25" s="254"/>
      <c r="P25" s="254"/>
      <c r="Q25" s="254"/>
      <c r="R25" s="254"/>
      <c r="S25" s="24"/>
      <c r="T25" s="953"/>
      <c r="U25" s="941" t="s">
        <v>410</v>
      </c>
      <c r="V25" s="114" t="s">
        <v>298</v>
      </c>
      <c r="W25" s="255">
        <v>6841</v>
      </c>
      <c r="X25" s="255">
        <v>890</v>
      </c>
      <c r="Y25" s="255">
        <v>878</v>
      </c>
      <c r="Z25" s="255"/>
      <c r="AA25" s="255"/>
      <c r="AB25" s="255"/>
      <c r="AC25" s="255"/>
      <c r="AD25" s="255"/>
      <c r="AE25" s="255"/>
      <c r="AF25" s="255"/>
      <c r="AG25" s="255"/>
      <c r="AH25" s="255"/>
      <c r="AI25" s="255"/>
      <c r="AJ25" s="255"/>
      <c r="AK25" s="255"/>
    </row>
    <row r="26" spans="1:37">
      <c r="A26" s="975"/>
      <c r="B26" s="942"/>
      <c r="C26" s="114" t="s">
        <v>299</v>
      </c>
      <c r="D26" s="254"/>
      <c r="E26" s="254"/>
      <c r="F26" s="254"/>
      <c r="G26" s="254"/>
      <c r="H26" s="254"/>
      <c r="I26" s="259"/>
      <c r="J26" s="254"/>
      <c r="K26" s="254"/>
      <c r="L26" s="254"/>
      <c r="M26" s="254"/>
      <c r="N26" s="254"/>
      <c r="O26" s="254"/>
      <c r="P26" s="254"/>
      <c r="Q26" s="254"/>
      <c r="R26" s="254"/>
      <c r="S26" s="24"/>
      <c r="T26" s="953"/>
      <c r="U26" s="942"/>
      <c r="V26" s="114" t="s">
        <v>299</v>
      </c>
      <c r="W26" s="255">
        <v>5772</v>
      </c>
      <c r="X26" s="255">
        <v>1751</v>
      </c>
      <c r="Y26" s="255">
        <v>1751</v>
      </c>
      <c r="Z26" s="255"/>
      <c r="AA26" s="255"/>
      <c r="AB26" s="255"/>
      <c r="AC26" s="255"/>
      <c r="AD26" s="255"/>
      <c r="AE26" s="255"/>
      <c r="AF26" s="255"/>
      <c r="AG26" s="255"/>
      <c r="AH26" s="255"/>
      <c r="AI26" s="255"/>
      <c r="AJ26" s="255"/>
      <c r="AK26" s="255"/>
    </row>
    <row r="27" spans="1:37">
      <c r="A27" s="975"/>
      <c r="B27" s="943"/>
      <c r="C27" s="114" t="s">
        <v>71</v>
      </c>
      <c r="D27" s="254"/>
      <c r="E27" s="254"/>
      <c r="F27" s="254"/>
      <c r="G27" s="254"/>
      <c r="H27" s="254"/>
      <c r="I27" s="259"/>
      <c r="J27" s="254"/>
      <c r="K27" s="254"/>
      <c r="L27" s="254"/>
      <c r="M27" s="254"/>
      <c r="N27" s="254"/>
      <c r="O27" s="254"/>
      <c r="P27" s="254"/>
      <c r="Q27" s="254"/>
      <c r="R27" s="254"/>
      <c r="S27" s="24"/>
      <c r="T27" s="953"/>
      <c r="U27" s="943"/>
      <c r="V27" s="114" t="s">
        <v>71</v>
      </c>
      <c r="W27" s="255">
        <v>12613</v>
      </c>
      <c r="X27" s="255">
        <v>2641</v>
      </c>
      <c r="Y27" s="255">
        <v>2629</v>
      </c>
      <c r="Z27" s="255"/>
      <c r="AA27" s="255"/>
      <c r="AB27" s="255"/>
      <c r="AC27" s="255"/>
      <c r="AD27" s="255"/>
      <c r="AE27" s="255"/>
      <c r="AF27" s="255"/>
      <c r="AG27" s="255"/>
      <c r="AH27" s="255"/>
      <c r="AI27" s="255"/>
      <c r="AJ27" s="255"/>
      <c r="AK27" s="255"/>
    </row>
    <row r="28" spans="1:37" s="51" customFormat="1">
      <c r="A28" s="975"/>
      <c r="B28" s="941" t="s">
        <v>71</v>
      </c>
      <c r="C28" s="114" t="s">
        <v>298</v>
      </c>
      <c r="D28" s="256"/>
      <c r="E28" s="256"/>
      <c r="F28" s="256"/>
      <c r="G28" s="256"/>
      <c r="H28" s="256"/>
      <c r="I28" s="260"/>
      <c r="J28" s="256"/>
      <c r="K28" s="256"/>
      <c r="L28" s="256"/>
      <c r="M28" s="256"/>
      <c r="N28" s="256"/>
      <c r="O28" s="256"/>
      <c r="P28" s="256"/>
      <c r="Q28" s="256"/>
      <c r="R28" s="256"/>
      <c r="S28" s="29"/>
      <c r="T28" s="953"/>
      <c r="U28" s="941" t="s">
        <v>411</v>
      </c>
      <c r="V28" s="114" t="s">
        <v>298</v>
      </c>
      <c r="W28" s="255">
        <v>2932</v>
      </c>
      <c r="X28" s="255"/>
      <c r="Y28" s="255"/>
      <c r="Z28" s="255"/>
      <c r="AA28" s="255"/>
      <c r="AB28" s="255"/>
      <c r="AC28" s="255"/>
      <c r="AD28" s="255"/>
      <c r="AE28" s="255"/>
      <c r="AF28" s="255"/>
      <c r="AG28" s="255"/>
      <c r="AH28" s="255"/>
      <c r="AI28" s="255"/>
      <c r="AJ28" s="255"/>
      <c r="AK28" s="255"/>
    </row>
    <row r="29" spans="1:37" s="51" customFormat="1">
      <c r="A29" s="975"/>
      <c r="B29" s="942"/>
      <c r="C29" s="114" t="s">
        <v>299</v>
      </c>
      <c r="D29" s="256"/>
      <c r="E29" s="256"/>
      <c r="F29" s="256"/>
      <c r="G29" s="256"/>
      <c r="H29" s="256"/>
      <c r="I29" s="260"/>
      <c r="J29" s="256"/>
      <c r="K29" s="256"/>
      <c r="L29" s="256"/>
      <c r="M29" s="256"/>
      <c r="N29" s="256"/>
      <c r="O29" s="256"/>
      <c r="P29" s="256"/>
      <c r="Q29" s="256"/>
      <c r="R29" s="256"/>
      <c r="S29" s="29"/>
      <c r="T29" s="953"/>
      <c r="U29" s="942"/>
      <c r="V29" s="114" t="s">
        <v>299</v>
      </c>
      <c r="W29" s="255">
        <v>2508</v>
      </c>
      <c r="X29" s="255"/>
      <c r="Y29" s="255"/>
      <c r="Z29" s="255"/>
      <c r="AA29" s="255"/>
      <c r="AB29" s="255"/>
      <c r="AC29" s="255"/>
      <c r="AD29" s="255"/>
      <c r="AE29" s="255"/>
      <c r="AF29" s="255"/>
      <c r="AG29" s="255"/>
      <c r="AH29" s="255"/>
      <c r="AI29" s="255"/>
      <c r="AJ29" s="255"/>
      <c r="AK29" s="255"/>
    </row>
    <row r="30" spans="1:37" s="51" customFormat="1">
      <c r="A30" s="976"/>
      <c r="B30" s="943"/>
      <c r="C30" s="114" t="s">
        <v>71</v>
      </c>
      <c r="D30" s="256"/>
      <c r="E30" s="256"/>
      <c r="F30" s="256"/>
      <c r="G30" s="256"/>
      <c r="H30" s="256"/>
      <c r="I30" s="260"/>
      <c r="J30" s="256"/>
      <c r="K30" s="256"/>
      <c r="L30" s="256"/>
      <c r="M30" s="256"/>
      <c r="N30" s="256"/>
      <c r="O30" s="256"/>
      <c r="P30" s="256"/>
      <c r="Q30" s="256"/>
      <c r="R30" s="256"/>
      <c r="S30" s="29"/>
      <c r="T30" s="953"/>
      <c r="U30" s="943"/>
      <c r="V30" s="114" t="s">
        <v>71</v>
      </c>
      <c r="W30" s="255">
        <v>5440</v>
      </c>
      <c r="X30" s="255"/>
      <c r="Y30" s="255"/>
      <c r="Z30" s="255"/>
      <c r="AA30" s="255"/>
      <c r="AB30" s="255"/>
      <c r="AC30" s="255"/>
      <c r="AD30" s="255"/>
      <c r="AE30" s="255"/>
      <c r="AF30" s="255"/>
      <c r="AG30" s="255"/>
      <c r="AH30" s="255"/>
      <c r="AI30" s="255"/>
      <c r="AJ30" s="255"/>
      <c r="AK30" s="255"/>
    </row>
    <row r="31" spans="1:37">
      <c r="A31" s="952" t="s">
        <v>182</v>
      </c>
      <c r="B31" s="941" t="s">
        <v>403</v>
      </c>
      <c r="C31" s="114" t="s">
        <v>298</v>
      </c>
      <c r="D31" s="255"/>
      <c r="E31" s="255"/>
      <c r="F31" s="255"/>
      <c r="G31" s="255">
        <v>137</v>
      </c>
      <c r="H31" s="255"/>
      <c r="I31" s="269">
        <v>203</v>
      </c>
      <c r="J31" s="255"/>
      <c r="K31" s="255"/>
      <c r="L31" s="255"/>
      <c r="M31" s="255"/>
      <c r="N31" s="255"/>
      <c r="O31" s="255"/>
      <c r="P31" s="255"/>
      <c r="Q31" s="255"/>
      <c r="R31" s="255"/>
      <c r="S31" s="24"/>
      <c r="T31" s="953"/>
      <c r="U31" s="941" t="s">
        <v>71</v>
      </c>
      <c r="V31" s="114" t="s">
        <v>298</v>
      </c>
      <c r="W31" s="258">
        <v>42563</v>
      </c>
      <c r="X31" s="258">
        <v>40804</v>
      </c>
      <c r="Y31" s="258">
        <v>41406</v>
      </c>
      <c r="Z31" s="258"/>
      <c r="AA31" s="258"/>
      <c r="AB31" s="258"/>
      <c r="AC31" s="258"/>
      <c r="AD31" s="258"/>
      <c r="AE31" s="258"/>
      <c r="AF31" s="258"/>
      <c r="AG31" s="258"/>
      <c r="AH31" s="258"/>
      <c r="AI31" s="258"/>
      <c r="AJ31" s="258"/>
      <c r="AK31" s="258"/>
    </row>
    <row r="32" spans="1:37">
      <c r="A32" s="953"/>
      <c r="B32" s="942"/>
      <c r="C32" s="114" t="s">
        <v>299</v>
      </c>
      <c r="D32" s="255"/>
      <c r="E32" s="255"/>
      <c r="F32" s="255"/>
      <c r="G32" s="255">
        <v>220</v>
      </c>
      <c r="H32" s="255"/>
      <c r="I32" s="269">
        <v>383</v>
      </c>
      <c r="J32" s="255"/>
      <c r="K32" s="255"/>
      <c r="L32" s="255"/>
      <c r="M32" s="255"/>
      <c r="N32" s="255"/>
      <c r="O32" s="255"/>
      <c r="P32" s="255"/>
      <c r="Q32" s="255"/>
      <c r="R32" s="255"/>
      <c r="S32" s="24"/>
      <c r="T32" s="953"/>
      <c r="U32" s="942"/>
      <c r="V32" s="114" t="s">
        <v>299</v>
      </c>
      <c r="W32" s="258">
        <v>52048</v>
      </c>
      <c r="X32" s="258">
        <v>52481</v>
      </c>
      <c r="Y32" s="258">
        <v>52606</v>
      </c>
      <c r="Z32" s="258"/>
      <c r="AA32" s="258"/>
      <c r="AB32" s="258"/>
      <c r="AC32" s="258"/>
      <c r="AD32" s="258"/>
      <c r="AE32" s="258"/>
      <c r="AF32" s="258"/>
      <c r="AG32" s="258"/>
      <c r="AH32" s="258"/>
      <c r="AI32" s="258"/>
      <c r="AJ32" s="258"/>
      <c r="AK32" s="258"/>
    </row>
    <row r="33" spans="1:37" ht="15" thickBot="1">
      <c r="A33" s="953"/>
      <c r="B33" s="943"/>
      <c r="C33" s="114" t="s">
        <v>71</v>
      </c>
      <c r="D33" s="255"/>
      <c r="E33" s="255"/>
      <c r="F33" s="255"/>
      <c r="G33" s="255">
        <v>357</v>
      </c>
      <c r="H33" s="255"/>
      <c r="I33" s="269">
        <v>586</v>
      </c>
      <c r="J33" s="255"/>
      <c r="K33" s="255"/>
      <c r="L33" s="255"/>
      <c r="M33" s="255"/>
      <c r="N33" s="255"/>
      <c r="O33" s="255"/>
      <c r="P33" s="255"/>
      <c r="Q33" s="255"/>
      <c r="R33" s="255"/>
      <c r="T33" s="954"/>
      <c r="U33" s="949"/>
      <c r="V33" s="233" t="s">
        <v>71</v>
      </c>
      <c r="W33" s="262">
        <v>94611</v>
      </c>
      <c r="X33" s="262">
        <v>93285</v>
      </c>
      <c r="Y33" s="262">
        <v>94012</v>
      </c>
      <c r="Z33" s="262"/>
      <c r="AA33" s="262"/>
      <c r="AB33" s="262"/>
      <c r="AC33" s="262"/>
      <c r="AD33" s="262"/>
      <c r="AE33" s="262"/>
      <c r="AF33" s="262"/>
      <c r="AG33" s="262"/>
      <c r="AH33" s="262"/>
      <c r="AI33" s="262"/>
      <c r="AJ33" s="262"/>
      <c r="AK33" s="262"/>
    </row>
    <row r="34" spans="1:37">
      <c r="A34" s="953"/>
      <c r="B34" s="941" t="s">
        <v>404</v>
      </c>
      <c r="C34" s="114" t="s">
        <v>298</v>
      </c>
      <c r="D34" s="255"/>
      <c r="E34" s="255"/>
      <c r="F34" s="255"/>
      <c r="G34" s="255">
        <v>2883</v>
      </c>
      <c r="H34" s="255"/>
      <c r="I34" s="269">
        <v>2883</v>
      </c>
      <c r="J34" s="255"/>
      <c r="K34" s="255"/>
      <c r="L34" s="255"/>
      <c r="M34" s="255"/>
      <c r="N34" s="255"/>
      <c r="O34" s="255"/>
      <c r="P34" s="255"/>
      <c r="Q34" s="255"/>
      <c r="R34" s="255"/>
    </row>
    <row r="35" spans="1:37">
      <c r="A35" s="953"/>
      <c r="B35" s="942"/>
      <c r="C35" s="114" t="s">
        <v>299</v>
      </c>
      <c r="D35" s="255"/>
      <c r="E35" s="255"/>
      <c r="F35" s="255"/>
      <c r="G35" s="255">
        <v>2693</v>
      </c>
      <c r="H35" s="255"/>
      <c r="I35" s="269">
        <v>2693</v>
      </c>
      <c r="J35" s="255"/>
      <c r="K35" s="255"/>
      <c r="L35" s="255"/>
      <c r="M35" s="255"/>
      <c r="N35" s="255"/>
      <c r="O35" s="255"/>
      <c r="P35" s="255"/>
      <c r="Q35" s="255"/>
      <c r="R35" s="255"/>
    </row>
    <row r="36" spans="1:37">
      <c r="A36" s="953"/>
      <c r="B36" s="943"/>
      <c r="C36" s="114" t="s">
        <v>71</v>
      </c>
      <c r="D36" s="255"/>
      <c r="E36" s="255"/>
      <c r="F36" s="255"/>
      <c r="G36" s="255">
        <v>5576</v>
      </c>
      <c r="H36" s="255"/>
      <c r="I36" s="269">
        <v>5576</v>
      </c>
      <c r="J36" s="255"/>
      <c r="K36" s="255"/>
      <c r="L36" s="255"/>
      <c r="M36" s="255"/>
      <c r="N36" s="255"/>
      <c r="O36" s="255"/>
      <c r="P36" s="255"/>
      <c r="Q36" s="255"/>
      <c r="R36" s="255"/>
    </row>
    <row r="37" spans="1:37">
      <c r="A37" s="953"/>
      <c r="B37" s="941" t="s">
        <v>405</v>
      </c>
      <c r="C37" s="114" t="s">
        <v>298</v>
      </c>
      <c r="D37" s="255"/>
      <c r="E37" s="255"/>
      <c r="F37" s="255"/>
      <c r="G37" s="255">
        <v>610</v>
      </c>
      <c r="H37" s="255"/>
      <c r="I37" s="269">
        <v>554</v>
      </c>
      <c r="J37" s="255"/>
      <c r="K37" s="255"/>
      <c r="L37" s="255"/>
      <c r="M37" s="255"/>
      <c r="N37" s="255"/>
      <c r="O37" s="255"/>
      <c r="P37" s="255"/>
      <c r="Q37" s="255"/>
      <c r="R37" s="255"/>
      <c r="T37" s="29" t="s">
        <v>185</v>
      </c>
    </row>
    <row r="38" spans="1:37">
      <c r="A38" s="953"/>
      <c r="B38" s="942"/>
      <c r="C38" s="114" t="s">
        <v>299</v>
      </c>
      <c r="D38" s="255"/>
      <c r="E38" s="255"/>
      <c r="F38" s="255"/>
      <c r="G38" s="255">
        <v>1000</v>
      </c>
      <c r="H38" s="255"/>
      <c r="I38" s="269">
        <v>1173</v>
      </c>
      <c r="J38" s="255"/>
      <c r="K38" s="255"/>
      <c r="L38" s="255"/>
      <c r="M38" s="255"/>
      <c r="N38" s="255"/>
      <c r="O38" s="255"/>
      <c r="P38" s="255"/>
      <c r="Q38" s="255"/>
      <c r="R38" s="255"/>
      <c r="T38" s="24"/>
    </row>
    <row r="39" spans="1:37" ht="15" customHeight="1">
      <c r="A39" s="953"/>
      <c r="B39" s="943"/>
      <c r="C39" s="114" t="s">
        <v>71</v>
      </c>
      <c r="D39" s="255"/>
      <c r="E39" s="255"/>
      <c r="F39" s="255"/>
      <c r="G39" s="255">
        <v>1610</v>
      </c>
      <c r="H39" s="255"/>
      <c r="I39" s="269">
        <v>1727</v>
      </c>
      <c r="J39" s="255"/>
      <c r="K39" s="255"/>
      <c r="L39" s="255"/>
      <c r="M39" s="255"/>
      <c r="N39" s="255"/>
      <c r="O39" s="255"/>
      <c r="P39" s="255"/>
      <c r="Q39" s="255"/>
      <c r="R39" s="255"/>
      <c r="T39" s="862" t="s">
        <v>412</v>
      </c>
      <c r="U39" s="862"/>
      <c r="V39" s="862"/>
      <c r="W39" s="862"/>
      <c r="X39" s="862"/>
      <c r="Y39" s="862"/>
      <c r="Z39" s="862"/>
      <c r="AA39" s="862"/>
      <c r="AB39" s="862"/>
      <c r="AC39" s="862"/>
      <c r="AD39" s="862"/>
      <c r="AE39" s="862"/>
      <c r="AF39" s="862"/>
    </row>
    <row r="40" spans="1:37">
      <c r="A40" s="953"/>
      <c r="B40" s="941" t="s">
        <v>406</v>
      </c>
      <c r="C40" s="114" t="s">
        <v>298</v>
      </c>
      <c r="D40" s="255"/>
      <c r="E40" s="255"/>
      <c r="F40" s="255"/>
      <c r="G40" s="255">
        <v>27</v>
      </c>
      <c r="H40" s="255"/>
      <c r="I40" s="269">
        <v>151</v>
      </c>
      <c r="J40" s="255"/>
      <c r="K40" s="255"/>
      <c r="L40" s="255"/>
      <c r="M40" s="255"/>
      <c r="N40" s="255"/>
      <c r="O40" s="255"/>
      <c r="P40" s="255"/>
      <c r="Q40" s="255"/>
      <c r="R40" s="255"/>
      <c r="T40" s="862"/>
      <c r="U40" s="862"/>
      <c r="V40" s="862"/>
      <c r="W40" s="862"/>
      <c r="X40" s="862"/>
      <c r="Y40" s="862"/>
      <c r="Z40" s="862"/>
      <c r="AA40" s="862"/>
      <c r="AB40" s="862"/>
      <c r="AC40" s="862"/>
      <c r="AD40" s="862"/>
      <c r="AE40" s="862"/>
      <c r="AF40" s="862"/>
    </row>
    <row r="41" spans="1:37">
      <c r="A41" s="953"/>
      <c r="B41" s="942"/>
      <c r="C41" s="114" t="s">
        <v>299</v>
      </c>
      <c r="D41" s="255"/>
      <c r="E41" s="255"/>
      <c r="F41" s="255"/>
      <c r="G41" s="255">
        <v>388</v>
      </c>
      <c r="H41" s="255"/>
      <c r="I41" s="269">
        <v>1311</v>
      </c>
      <c r="J41" s="255"/>
      <c r="K41" s="255"/>
      <c r="L41" s="255"/>
      <c r="M41" s="255"/>
      <c r="N41" s="255"/>
      <c r="O41" s="255"/>
      <c r="P41" s="255"/>
      <c r="Q41" s="255"/>
      <c r="R41" s="255"/>
      <c r="T41" s="862"/>
      <c r="U41" s="862"/>
      <c r="V41" s="862"/>
      <c r="W41" s="862"/>
      <c r="X41" s="862"/>
      <c r="Y41" s="862"/>
      <c r="Z41" s="862"/>
      <c r="AA41" s="862"/>
      <c r="AB41" s="862"/>
      <c r="AC41" s="862"/>
      <c r="AD41" s="862"/>
      <c r="AE41" s="862"/>
      <c r="AF41" s="862"/>
    </row>
    <row r="42" spans="1:37">
      <c r="A42" s="953"/>
      <c r="B42" s="943"/>
      <c r="C42" s="114" t="s">
        <v>71</v>
      </c>
      <c r="D42" s="255"/>
      <c r="E42" s="255"/>
      <c r="F42" s="255"/>
      <c r="G42" s="255">
        <v>415</v>
      </c>
      <c r="H42" s="255"/>
      <c r="I42" s="269">
        <v>1462</v>
      </c>
      <c r="J42" s="255"/>
      <c r="K42" s="255"/>
      <c r="L42" s="255"/>
      <c r="M42" s="255"/>
      <c r="N42" s="255"/>
      <c r="O42" s="255"/>
      <c r="P42" s="255"/>
      <c r="Q42" s="255"/>
      <c r="R42" s="255"/>
      <c r="T42" s="862"/>
      <c r="U42" s="862"/>
      <c r="V42" s="862"/>
      <c r="W42" s="862"/>
      <c r="X42" s="862"/>
      <c r="Y42" s="862"/>
      <c r="Z42" s="862"/>
      <c r="AA42" s="862"/>
      <c r="AB42" s="862"/>
      <c r="AC42" s="862"/>
      <c r="AD42" s="862"/>
      <c r="AE42" s="862"/>
      <c r="AF42" s="862"/>
    </row>
    <row r="43" spans="1:37" ht="15" customHeight="1">
      <c r="A43" s="953"/>
      <c r="B43" s="941" t="s">
        <v>407</v>
      </c>
      <c r="C43" s="114" t="s">
        <v>298</v>
      </c>
      <c r="D43" s="255"/>
      <c r="E43" s="255"/>
      <c r="F43" s="255"/>
      <c r="G43" s="255">
        <v>1494</v>
      </c>
      <c r="H43" s="255"/>
      <c r="I43" s="269">
        <v>1798</v>
      </c>
      <c r="J43" s="255"/>
      <c r="K43" s="255"/>
      <c r="L43" s="255"/>
      <c r="M43" s="255"/>
      <c r="N43" s="255"/>
      <c r="O43" s="255"/>
      <c r="P43" s="255"/>
      <c r="Q43" s="255"/>
      <c r="R43" s="255"/>
      <c r="T43" s="950" t="s">
        <v>413</v>
      </c>
      <c r="U43" s="950"/>
      <c r="V43" s="950"/>
      <c r="W43" s="950"/>
      <c r="X43" s="950"/>
      <c r="Y43" s="950"/>
      <c r="Z43" s="950"/>
      <c r="AA43" s="950"/>
      <c r="AB43" s="950"/>
      <c r="AC43" s="950"/>
      <c r="AD43" s="950"/>
      <c r="AE43" s="950"/>
      <c r="AF43" s="950"/>
    </row>
    <row r="44" spans="1:37" ht="15" customHeight="1">
      <c r="A44" s="953"/>
      <c r="B44" s="942"/>
      <c r="C44" s="114" t="s">
        <v>299</v>
      </c>
      <c r="D44" s="255"/>
      <c r="E44" s="255"/>
      <c r="F44" s="255"/>
      <c r="G44" s="255">
        <v>1440</v>
      </c>
      <c r="H44" s="255"/>
      <c r="I44" s="269">
        <v>1673</v>
      </c>
      <c r="J44" s="255"/>
      <c r="K44" s="255"/>
      <c r="L44" s="255"/>
      <c r="M44" s="255"/>
      <c r="N44" s="255"/>
      <c r="O44" s="255"/>
      <c r="P44" s="255"/>
      <c r="Q44" s="255"/>
      <c r="R44" s="255"/>
      <c r="T44" s="950"/>
      <c r="U44" s="950"/>
      <c r="V44" s="950"/>
      <c r="W44" s="950"/>
      <c r="X44" s="950"/>
      <c r="Y44" s="950"/>
      <c r="Z44" s="950"/>
      <c r="AA44" s="950"/>
      <c r="AB44" s="950"/>
      <c r="AC44" s="950"/>
      <c r="AD44" s="950"/>
      <c r="AE44" s="950"/>
      <c r="AF44" s="950"/>
    </row>
    <row r="45" spans="1:37">
      <c r="A45" s="953"/>
      <c r="B45" s="943"/>
      <c r="C45" s="114" t="s">
        <v>71</v>
      </c>
      <c r="D45" s="255"/>
      <c r="E45" s="255"/>
      <c r="F45" s="255"/>
      <c r="G45" s="255">
        <v>2934</v>
      </c>
      <c r="H45" s="255"/>
      <c r="I45" s="269">
        <v>3471</v>
      </c>
      <c r="J45" s="255"/>
      <c r="K45" s="255"/>
      <c r="L45" s="255"/>
      <c r="M45" s="255"/>
      <c r="N45" s="255"/>
      <c r="O45" s="255"/>
      <c r="P45" s="255"/>
      <c r="Q45" s="255"/>
      <c r="R45" s="255"/>
      <c r="T45" s="950"/>
      <c r="U45" s="950"/>
      <c r="V45" s="950"/>
      <c r="W45" s="950"/>
      <c r="X45" s="950"/>
      <c r="Y45" s="950"/>
      <c r="Z45" s="950"/>
      <c r="AA45" s="950"/>
      <c r="AB45" s="950"/>
      <c r="AC45" s="950"/>
      <c r="AD45" s="950"/>
      <c r="AE45" s="950"/>
      <c r="AF45" s="950"/>
    </row>
    <row r="46" spans="1:37" ht="15" customHeight="1">
      <c r="A46" s="953"/>
      <c r="B46" s="941" t="s">
        <v>408</v>
      </c>
      <c r="C46" s="114" t="s">
        <v>298</v>
      </c>
      <c r="D46" s="255"/>
      <c r="E46" s="255"/>
      <c r="F46" s="255"/>
      <c r="G46" s="255"/>
      <c r="H46" s="255"/>
      <c r="I46" s="269">
        <v>128</v>
      </c>
      <c r="J46" s="255"/>
      <c r="K46" s="255"/>
      <c r="L46" s="255"/>
      <c r="M46" s="255"/>
      <c r="N46" s="255"/>
      <c r="O46" s="255"/>
      <c r="P46" s="255"/>
      <c r="Q46" s="255"/>
      <c r="R46" s="255"/>
      <c r="T46" s="28" t="s">
        <v>186</v>
      </c>
      <c r="U46" s="43"/>
      <c r="V46" s="43"/>
      <c r="W46" s="43"/>
      <c r="X46" s="43"/>
      <c r="Y46" s="43"/>
      <c r="Z46" s="43"/>
      <c r="AA46" s="43"/>
      <c r="AB46" s="43"/>
      <c r="AC46" s="43"/>
      <c r="AD46" s="43"/>
      <c r="AE46" s="43"/>
      <c r="AF46" s="43"/>
    </row>
    <row r="47" spans="1:37">
      <c r="A47" s="953"/>
      <c r="B47" s="942"/>
      <c r="C47" s="114" t="s">
        <v>299</v>
      </c>
      <c r="D47" s="255"/>
      <c r="E47" s="255"/>
      <c r="F47" s="255"/>
      <c r="G47" s="255"/>
      <c r="H47" s="255"/>
      <c r="I47" s="269">
        <v>129</v>
      </c>
      <c r="J47" s="255"/>
      <c r="K47" s="255"/>
      <c r="L47" s="255"/>
      <c r="M47" s="255"/>
      <c r="N47" s="255"/>
      <c r="O47" s="255"/>
      <c r="P47" s="255"/>
      <c r="Q47" s="255"/>
      <c r="R47" s="255"/>
      <c r="T47" s="43"/>
      <c r="U47" s="43"/>
      <c r="V47" s="43"/>
      <c r="W47" s="43"/>
      <c r="X47" s="43"/>
      <c r="Y47" s="43"/>
      <c r="Z47" s="43"/>
      <c r="AA47" s="43"/>
      <c r="AB47" s="43"/>
      <c r="AC47" s="43"/>
      <c r="AD47" s="43"/>
      <c r="AE47" s="43"/>
      <c r="AF47" s="43"/>
    </row>
    <row r="48" spans="1:37" ht="15" customHeight="1">
      <c r="A48" s="953"/>
      <c r="B48" s="943"/>
      <c r="C48" s="114" t="s">
        <v>71</v>
      </c>
      <c r="D48" s="255"/>
      <c r="E48" s="255"/>
      <c r="F48" s="255"/>
      <c r="G48" s="255"/>
      <c r="H48" s="255"/>
      <c r="I48" s="269">
        <v>257</v>
      </c>
      <c r="J48" s="255"/>
      <c r="K48" s="255"/>
      <c r="L48" s="255"/>
      <c r="M48" s="255"/>
      <c r="N48" s="255"/>
      <c r="O48" s="255"/>
      <c r="P48" s="255"/>
      <c r="Q48" s="255"/>
      <c r="R48" s="255"/>
      <c r="S48" s="24"/>
      <c r="T48" s="43"/>
      <c r="U48" s="43"/>
      <c r="V48" s="43"/>
      <c r="W48" s="43"/>
      <c r="X48" s="43"/>
      <c r="Y48" s="43"/>
      <c r="Z48" s="43"/>
      <c r="AA48" s="43"/>
      <c r="AB48" s="43"/>
      <c r="AC48" s="43"/>
      <c r="AD48" s="43"/>
      <c r="AE48" s="43"/>
      <c r="AF48" s="43"/>
    </row>
    <row r="49" spans="1:32">
      <c r="A49" s="953"/>
      <c r="B49" s="941" t="s">
        <v>409</v>
      </c>
      <c r="C49" s="114" t="s">
        <v>298</v>
      </c>
      <c r="D49" s="255"/>
      <c r="E49" s="255"/>
      <c r="F49" s="255"/>
      <c r="G49" s="255">
        <v>128</v>
      </c>
      <c r="H49" s="255"/>
      <c r="I49" s="269">
        <v>709</v>
      </c>
      <c r="J49" s="255"/>
      <c r="K49" s="255"/>
      <c r="L49" s="255"/>
      <c r="M49" s="255"/>
      <c r="N49" s="255"/>
      <c r="O49" s="255"/>
      <c r="P49" s="255"/>
      <c r="Q49" s="255"/>
      <c r="R49" s="255"/>
      <c r="S49" s="24"/>
      <c r="T49" s="28"/>
      <c r="U49" s="28"/>
      <c r="V49" s="28"/>
      <c r="W49" s="28"/>
      <c r="X49" s="28"/>
      <c r="Y49" s="28"/>
      <c r="Z49" s="28"/>
      <c r="AA49" s="28"/>
      <c r="AB49" s="28"/>
      <c r="AC49" s="28"/>
      <c r="AD49" s="28"/>
      <c r="AE49" s="28"/>
      <c r="AF49" s="28"/>
    </row>
    <row r="50" spans="1:32">
      <c r="A50" s="953"/>
      <c r="B50" s="942"/>
      <c r="C50" s="114" t="s">
        <v>299</v>
      </c>
      <c r="D50" s="255"/>
      <c r="E50" s="255"/>
      <c r="F50" s="255"/>
      <c r="G50" s="255">
        <v>129</v>
      </c>
      <c r="H50" s="255"/>
      <c r="I50" s="269">
        <v>478</v>
      </c>
      <c r="J50" s="255"/>
      <c r="K50" s="255"/>
      <c r="L50" s="255"/>
      <c r="M50" s="255"/>
      <c r="N50" s="255"/>
      <c r="O50" s="255"/>
      <c r="P50" s="255"/>
      <c r="Q50" s="255"/>
      <c r="R50" s="255"/>
      <c r="S50" s="24"/>
      <c r="T50" s="28"/>
      <c r="U50" s="28"/>
      <c r="V50" s="28"/>
      <c r="W50" s="28"/>
      <c r="X50" s="28"/>
      <c r="Y50" s="28"/>
      <c r="Z50" s="28"/>
      <c r="AA50" s="28"/>
      <c r="AB50" s="28"/>
      <c r="AC50" s="28"/>
      <c r="AD50" s="28"/>
      <c r="AE50" s="28"/>
      <c r="AF50" s="28"/>
    </row>
    <row r="51" spans="1:32">
      <c r="A51" s="953"/>
      <c r="B51" s="943"/>
      <c r="C51" s="114" t="s">
        <v>71</v>
      </c>
      <c r="D51" s="255"/>
      <c r="E51" s="255"/>
      <c r="F51" s="255"/>
      <c r="G51" s="255">
        <v>257</v>
      </c>
      <c r="H51" s="255"/>
      <c r="I51" s="269">
        <v>1187</v>
      </c>
      <c r="J51" s="255"/>
      <c r="K51" s="255"/>
      <c r="L51" s="255"/>
      <c r="M51" s="255"/>
      <c r="N51" s="255"/>
      <c r="O51" s="255"/>
      <c r="P51" s="255"/>
      <c r="Q51" s="255"/>
      <c r="R51" s="255"/>
      <c r="S51" s="24"/>
    </row>
    <row r="52" spans="1:32">
      <c r="A52" s="953"/>
      <c r="B52" s="941" t="s">
        <v>410</v>
      </c>
      <c r="C52" s="114" t="s">
        <v>298</v>
      </c>
      <c r="D52" s="255"/>
      <c r="E52" s="255"/>
      <c r="F52" s="255"/>
      <c r="G52" s="255"/>
      <c r="H52" s="255"/>
      <c r="I52" s="269">
        <v>97</v>
      </c>
      <c r="J52" s="255"/>
      <c r="K52" s="255"/>
      <c r="L52" s="255"/>
      <c r="M52" s="255"/>
      <c r="N52" s="255"/>
      <c r="O52" s="255"/>
      <c r="P52" s="255"/>
      <c r="Q52" s="255"/>
      <c r="R52" s="255"/>
      <c r="S52" s="24"/>
    </row>
    <row r="53" spans="1:32">
      <c r="A53" s="953"/>
      <c r="B53" s="942"/>
      <c r="C53" s="114" t="s">
        <v>299</v>
      </c>
      <c r="D53" s="255"/>
      <c r="E53" s="255"/>
      <c r="F53" s="255"/>
      <c r="G53" s="255"/>
      <c r="H53" s="255"/>
      <c r="I53" s="269">
        <v>345</v>
      </c>
      <c r="J53" s="255"/>
      <c r="K53" s="255"/>
      <c r="L53" s="255"/>
      <c r="M53" s="255"/>
      <c r="N53" s="255"/>
      <c r="O53" s="255"/>
      <c r="P53" s="255"/>
      <c r="Q53" s="255"/>
      <c r="R53" s="255"/>
      <c r="S53" s="24"/>
    </row>
    <row r="54" spans="1:32">
      <c r="A54" s="953"/>
      <c r="B54" s="943"/>
      <c r="C54" s="114" t="s">
        <v>71</v>
      </c>
      <c r="D54" s="255"/>
      <c r="E54" s="255"/>
      <c r="F54" s="255"/>
      <c r="G54" s="255"/>
      <c r="H54" s="255"/>
      <c r="I54" s="269">
        <v>436</v>
      </c>
      <c r="J54" s="255"/>
      <c r="K54" s="255"/>
      <c r="L54" s="255"/>
      <c r="M54" s="255"/>
      <c r="N54" s="255"/>
      <c r="O54" s="255"/>
      <c r="P54" s="255"/>
      <c r="Q54" s="255"/>
      <c r="R54" s="255"/>
      <c r="S54" s="24"/>
    </row>
    <row r="55" spans="1:32" s="51" customFormat="1">
      <c r="A55" s="953"/>
      <c r="B55" s="941" t="s">
        <v>71</v>
      </c>
      <c r="C55" s="114" t="s">
        <v>298</v>
      </c>
      <c r="D55" s="258"/>
      <c r="E55" s="258"/>
      <c r="F55" s="258"/>
      <c r="G55" s="258">
        <v>5279</v>
      </c>
      <c r="H55" s="258"/>
      <c r="I55" s="271">
        <v>9607</v>
      </c>
      <c r="J55" s="258"/>
      <c r="K55" s="258"/>
      <c r="L55" s="258"/>
      <c r="M55" s="258"/>
      <c r="N55" s="258"/>
      <c r="O55" s="258"/>
      <c r="P55" s="258"/>
      <c r="Q55" s="258"/>
      <c r="R55" s="258"/>
      <c r="S55" s="29"/>
    </row>
    <row r="56" spans="1:32" s="51" customFormat="1">
      <c r="A56" s="953"/>
      <c r="B56" s="942"/>
      <c r="C56" s="114" t="s">
        <v>299</v>
      </c>
      <c r="D56" s="258"/>
      <c r="E56" s="258"/>
      <c r="F56" s="258"/>
      <c r="G56" s="258">
        <v>5870</v>
      </c>
      <c r="H56" s="258"/>
      <c r="I56" s="271">
        <v>13146</v>
      </c>
      <c r="J56" s="258"/>
      <c r="K56" s="258"/>
      <c r="L56" s="258"/>
      <c r="M56" s="258"/>
      <c r="N56" s="258"/>
      <c r="O56" s="258"/>
      <c r="P56" s="258"/>
      <c r="Q56" s="258"/>
      <c r="R56" s="258"/>
      <c r="S56" s="29"/>
    </row>
    <row r="57" spans="1:32" s="51" customFormat="1" ht="15" thickBot="1">
      <c r="A57" s="954"/>
      <c r="B57" s="949"/>
      <c r="C57" s="233" t="s">
        <v>71</v>
      </c>
      <c r="D57" s="262"/>
      <c r="E57" s="262"/>
      <c r="F57" s="262"/>
      <c r="G57" s="262">
        <v>11149</v>
      </c>
      <c r="H57" s="262"/>
      <c r="I57" s="276">
        <v>22753</v>
      </c>
      <c r="J57" s="262"/>
      <c r="K57" s="262"/>
      <c r="L57" s="262"/>
      <c r="M57" s="262"/>
      <c r="N57" s="262"/>
      <c r="O57" s="262"/>
      <c r="P57" s="262"/>
      <c r="Q57" s="262"/>
      <c r="R57" s="262"/>
      <c r="S57" s="29"/>
    </row>
    <row r="58" spans="1:32">
      <c r="S58" s="24"/>
    </row>
    <row r="59" spans="1:32">
      <c r="A59" s="24"/>
      <c r="B59" s="24"/>
      <c r="C59" s="24"/>
      <c r="D59" s="24"/>
      <c r="E59" s="24"/>
      <c r="F59" s="24"/>
      <c r="G59" s="24"/>
      <c r="H59" s="24"/>
      <c r="I59" s="24"/>
      <c r="J59" s="24"/>
      <c r="K59" s="24"/>
      <c r="L59" s="24"/>
      <c r="M59" s="24"/>
      <c r="N59" s="24"/>
      <c r="O59" s="24"/>
      <c r="P59" s="24"/>
      <c r="Q59" s="24"/>
      <c r="R59" s="24"/>
      <c r="S59" s="24"/>
    </row>
    <row r="60" spans="1:32">
      <c r="A60" s="24"/>
      <c r="B60" s="24"/>
      <c r="C60" s="24"/>
      <c r="D60" s="24"/>
      <c r="E60" s="24"/>
      <c r="F60" s="24"/>
      <c r="G60" s="24"/>
      <c r="H60" s="24"/>
      <c r="I60" s="24"/>
      <c r="J60" s="24"/>
      <c r="K60" s="24"/>
      <c r="L60" s="24"/>
      <c r="M60" s="24"/>
      <c r="N60" s="24"/>
      <c r="O60" s="24"/>
      <c r="P60" s="24"/>
      <c r="Q60" s="24"/>
      <c r="R60" s="24"/>
      <c r="S60" s="24"/>
    </row>
    <row r="61" spans="1:32">
      <c r="A61" s="24"/>
      <c r="B61" s="24"/>
      <c r="C61" s="24"/>
      <c r="D61" s="24"/>
      <c r="E61" s="24"/>
      <c r="F61" s="24"/>
      <c r="G61" s="24"/>
      <c r="H61" s="24"/>
      <c r="I61" s="24"/>
      <c r="J61" s="24"/>
      <c r="K61" s="24"/>
      <c r="L61" s="24"/>
      <c r="M61" s="24"/>
      <c r="N61" s="24"/>
      <c r="O61" s="24"/>
      <c r="P61" s="24"/>
      <c r="Q61" s="24"/>
      <c r="R61" s="24"/>
      <c r="S61" s="24"/>
    </row>
    <row r="62" spans="1:32">
      <c r="A62" s="24"/>
      <c r="B62" s="24"/>
      <c r="C62" s="24"/>
      <c r="D62" s="24"/>
      <c r="E62" s="24"/>
      <c r="F62" s="24"/>
      <c r="G62" s="24"/>
      <c r="H62" s="24"/>
      <c r="I62" s="24"/>
      <c r="J62" s="24"/>
      <c r="K62" s="24"/>
      <c r="L62" s="24"/>
      <c r="M62" s="24"/>
      <c r="N62" s="24"/>
      <c r="O62" s="24"/>
      <c r="P62" s="24"/>
      <c r="Q62" s="24"/>
      <c r="R62" s="24"/>
      <c r="S62" s="24"/>
    </row>
    <row r="63" spans="1:32">
      <c r="A63" s="24"/>
      <c r="B63" s="24"/>
      <c r="C63" s="24"/>
      <c r="D63" s="24"/>
      <c r="E63" s="24"/>
      <c r="F63" s="24"/>
      <c r="G63" s="24"/>
      <c r="H63" s="24"/>
      <c r="I63" s="24"/>
      <c r="J63" s="24"/>
      <c r="K63" s="24"/>
      <c r="L63" s="24"/>
      <c r="M63" s="24"/>
      <c r="N63" s="24"/>
      <c r="O63" s="24"/>
      <c r="P63" s="24"/>
      <c r="Q63" s="24"/>
      <c r="R63" s="24"/>
      <c r="S63" s="24"/>
    </row>
  </sheetData>
  <mergeCells count="33">
    <mergeCell ref="T39:AF42"/>
    <mergeCell ref="T43:AF45"/>
    <mergeCell ref="B46:B48"/>
    <mergeCell ref="B25:B27"/>
    <mergeCell ref="B52:B54"/>
    <mergeCell ref="B28:B30"/>
    <mergeCell ref="U28:U30"/>
    <mergeCell ref="U25:U27"/>
    <mergeCell ref="A4:A30"/>
    <mergeCell ref="B4:B6"/>
    <mergeCell ref="B55:B57"/>
    <mergeCell ref="B40:B42"/>
    <mergeCell ref="B43:B45"/>
    <mergeCell ref="B49:B51"/>
    <mergeCell ref="B16:B18"/>
    <mergeCell ref="A31:A57"/>
    <mergeCell ref="B31:B33"/>
    <mergeCell ref="B34:B36"/>
    <mergeCell ref="B37:B39"/>
    <mergeCell ref="U16:U18"/>
    <mergeCell ref="B19:B21"/>
    <mergeCell ref="U19:U21"/>
    <mergeCell ref="B22:B24"/>
    <mergeCell ref="U22:U24"/>
    <mergeCell ref="T4:T33"/>
    <mergeCell ref="U4:U6"/>
    <mergeCell ref="B7:B9"/>
    <mergeCell ref="U7:U9"/>
    <mergeCell ref="B10:B12"/>
    <mergeCell ref="U10:U12"/>
    <mergeCell ref="B13:B15"/>
    <mergeCell ref="U13:U15"/>
    <mergeCell ref="U31:U33"/>
  </mergeCells>
  <hyperlinks>
    <hyperlink ref="AN3" location="'TC1'!A1" display="Back to Content Page" xr:uid="{6B4708DA-78B5-4343-94F2-81571D8DB166}"/>
  </hyperlinks>
  <printOptions horizontalCentered="1" verticalCentered="1"/>
  <pageMargins left="0.7" right="0.7" top="0.75" bottom="0.75" header="0.3" footer="0.3"/>
  <pageSetup paperSize="9" scale="57" orientation="landscape" r:id="rId1"/>
  <headerFoot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N114"/>
  <sheetViews>
    <sheetView topLeftCell="S1" zoomScale="108" zoomScaleNormal="108" workbookViewId="0">
      <selection activeCell="AN3" sqref="AN3"/>
    </sheetView>
  </sheetViews>
  <sheetFormatPr defaultColWidth="9.21875" defaultRowHeight="14.4"/>
  <cols>
    <col min="1" max="1" width="12" customWidth="1"/>
    <col min="2" max="2" width="17.21875" customWidth="1"/>
    <col min="3" max="3" width="9.77734375" customWidth="1"/>
    <col min="4" max="18" width="7.21875" customWidth="1"/>
    <col min="19" max="19" width="6.77734375" customWidth="1"/>
    <col min="20" max="20" width="13.44140625" customWidth="1"/>
    <col min="21" max="21" width="16.77734375" customWidth="1"/>
    <col min="23" max="37" width="7.21875" customWidth="1"/>
  </cols>
  <sheetData>
    <row r="1" spans="1:40">
      <c r="A1" s="16" t="s">
        <v>421</v>
      </c>
      <c r="B1" s="24"/>
      <c r="C1" s="24"/>
      <c r="D1" s="24"/>
      <c r="E1" s="24"/>
      <c r="F1" s="24"/>
      <c r="G1" s="24"/>
      <c r="H1" s="24"/>
      <c r="I1" s="24"/>
      <c r="J1" s="24"/>
      <c r="K1" s="24"/>
      <c r="L1" s="24"/>
      <c r="M1" s="24"/>
      <c r="N1" s="24"/>
      <c r="O1" s="24"/>
      <c r="P1" s="24"/>
      <c r="Q1" s="24"/>
      <c r="R1" s="24"/>
      <c r="S1" s="24"/>
    </row>
    <row r="2" spans="1:40" ht="15" thickBot="1">
      <c r="A2" s="24"/>
      <c r="B2" s="24"/>
      <c r="C2" s="24"/>
      <c r="D2" s="24"/>
      <c r="E2" s="24"/>
      <c r="F2" s="24"/>
      <c r="G2" s="24"/>
      <c r="H2" s="24"/>
      <c r="I2" s="24"/>
      <c r="J2" s="24"/>
      <c r="K2" s="24"/>
      <c r="L2" s="24"/>
      <c r="M2" s="24"/>
      <c r="N2" s="24"/>
      <c r="O2" s="24"/>
      <c r="P2" s="24"/>
      <c r="Q2" s="24"/>
      <c r="R2" s="24"/>
      <c r="S2" s="24"/>
    </row>
    <row r="3" spans="1:40" ht="27.6">
      <c r="A3" s="235" t="s">
        <v>187</v>
      </c>
      <c r="B3" s="236" t="s">
        <v>422</v>
      </c>
      <c r="C3" s="237"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4"/>
      <c r="T3" s="235" t="s">
        <v>187</v>
      </c>
      <c r="U3" s="236" t="s">
        <v>422</v>
      </c>
      <c r="V3" s="237" t="s">
        <v>297</v>
      </c>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N3" s="856" t="s">
        <v>166</v>
      </c>
    </row>
    <row r="4" spans="1:40">
      <c r="A4" s="977" t="s">
        <v>167</v>
      </c>
      <c r="B4" s="980" t="s">
        <v>404</v>
      </c>
      <c r="C4" s="238" t="s">
        <v>299</v>
      </c>
      <c r="D4" s="254"/>
      <c r="E4" s="254"/>
      <c r="F4" s="254"/>
      <c r="G4" s="254">
        <v>1333</v>
      </c>
      <c r="H4" s="254">
        <v>1333</v>
      </c>
      <c r="I4" s="259">
        <v>2379</v>
      </c>
      <c r="J4" s="259">
        <v>3504</v>
      </c>
      <c r="K4" s="259">
        <v>3073</v>
      </c>
      <c r="L4" s="259">
        <v>3378</v>
      </c>
      <c r="M4" s="259"/>
      <c r="N4" s="259"/>
      <c r="O4" s="259"/>
      <c r="P4" s="259"/>
      <c r="Q4" s="259"/>
      <c r="R4" s="259"/>
      <c r="S4" s="24"/>
      <c r="T4" s="983" t="s">
        <v>189</v>
      </c>
      <c r="U4" s="980" t="s">
        <v>404</v>
      </c>
      <c r="V4" s="238" t="s">
        <v>299</v>
      </c>
      <c r="W4" s="254"/>
      <c r="X4" s="254"/>
      <c r="Y4" s="254"/>
      <c r="Z4" s="254"/>
      <c r="AA4" s="254"/>
      <c r="AB4" s="259"/>
      <c r="AC4" s="259"/>
      <c r="AD4" s="259"/>
      <c r="AE4" s="259"/>
      <c r="AF4" s="259"/>
      <c r="AG4" s="259"/>
      <c r="AH4" s="259"/>
      <c r="AI4" s="259"/>
      <c r="AJ4" s="259"/>
      <c r="AK4" s="259"/>
      <c r="AM4" s="48"/>
    </row>
    <row r="5" spans="1:40">
      <c r="A5" s="978"/>
      <c r="B5" s="981"/>
      <c r="C5" s="238" t="s">
        <v>298</v>
      </c>
      <c r="D5" s="254"/>
      <c r="E5" s="254"/>
      <c r="F5" s="254"/>
      <c r="G5" s="254">
        <v>762</v>
      </c>
      <c r="H5" s="254">
        <v>762</v>
      </c>
      <c r="I5" s="259">
        <v>1585</v>
      </c>
      <c r="J5" s="259">
        <v>2109</v>
      </c>
      <c r="K5" s="259">
        <v>2417</v>
      </c>
      <c r="L5" s="259">
        <v>2861</v>
      </c>
      <c r="M5" s="259"/>
      <c r="N5" s="259"/>
      <c r="O5" s="259"/>
      <c r="P5" s="259"/>
      <c r="Q5" s="259"/>
      <c r="R5" s="259"/>
      <c r="T5" s="984"/>
      <c r="U5" s="981"/>
      <c r="V5" s="238" t="s">
        <v>298</v>
      </c>
      <c r="W5" s="254"/>
      <c r="X5" s="254"/>
      <c r="Y5" s="254"/>
      <c r="Z5" s="254"/>
      <c r="AA5" s="254"/>
      <c r="AB5" s="259"/>
      <c r="AC5" s="259"/>
      <c r="AD5" s="259"/>
      <c r="AE5" s="259"/>
      <c r="AF5" s="259"/>
      <c r="AG5" s="259"/>
      <c r="AH5" s="259"/>
      <c r="AI5" s="259"/>
      <c r="AJ5" s="259"/>
      <c r="AK5" s="259"/>
    </row>
    <row r="6" spans="1:40">
      <c r="A6" s="978"/>
      <c r="B6" s="982"/>
      <c r="C6" s="238" t="s">
        <v>71</v>
      </c>
      <c r="D6" s="254"/>
      <c r="E6" s="254"/>
      <c r="F6" s="254"/>
      <c r="G6" s="254">
        <v>2095</v>
      </c>
      <c r="H6" s="254">
        <v>2095</v>
      </c>
      <c r="I6" s="259">
        <v>3964</v>
      </c>
      <c r="J6" s="259">
        <v>5613</v>
      </c>
      <c r="K6" s="259">
        <v>5490</v>
      </c>
      <c r="L6" s="259">
        <v>6239</v>
      </c>
      <c r="M6" s="259"/>
      <c r="N6" s="259"/>
      <c r="O6" s="259"/>
      <c r="P6" s="259"/>
      <c r="Q6" s="259"/>
      <c r="R6" s="259"/>
      <c r="T6" s="984"/>
      <c r="U6" s="982"/>
      <c r="V6" s="238" t="s">
        <v>71</v>
      </c>
      <c r="W6" s="254"/>
      <c r="X6" s="254"/>
      <c r="Y6" s="254"/>
      <c r="Z6" s="254"/>
      <c r="AA6" s="254"/>
      <c r="AB6" s="259"/>
      <c r="AC6" s="259"/>
      <c r="AD6" s="259"/>
      <c r="AE6" s="259"/>
      <c r="AF6" s="259"/>
      <c r="AG6" s="259"/>
      <c r="AH6" s="259"/>
      <c r="AI6" s="259"/>
      <c r="AJ6" s="259"/>
      <c r="AK6" s="259"/>
    </row>
    <row r="7" spans="1:40">
      <c r="A7" s="978"/>
      <c r="B7" s="986" t="s">
        <v>407</v>
      </c>
      <c r="C7" s="238" t="s">
        <v>299</v>
      </c>
      <c r="D7" s="254"/>
      <c r="E7" s="254"/>
      <c r="F7" s="254"/>
      <c r="G7" s="254">
        <v>846</v>
      </c>
      <c r="H7" s="254">
        <v>846</v>
      </c>
      <c r="I7" s="259">
        <v>82</v>
      </c>
      <c r="J7" s="259">
        <v>259</v>
      </c>
      <c r="K7" s="259">
        <v>1</v>
      </c>
      <c r="L7" s="259">
        <v>39</v>
      </c>
      <c r="M7" s="259"/>
      <c r="N7" s="259"/>
      <c r="O7" s="259"/>
      <c r="P7" s="259"/>
      <c r="Q7" s="259"/>
      <c r="R7" s="259"/>
      <c r="S7" t="s">
        <v>76</v>
      </c>
      <c r="T7" s="984"/>
      <c r="U7" s="986" t="s">
        <v>407</v>
      </c>
      <c r="V7" s="238" t="s">
        <v>299</v>
      </c>
      <c r="W7" s="254"/>
      <c r="X7" s="254"/>
      <c r="Y7" s="254"/>
      <c r="Z7" s="254"/>
      <c r="AA7" s="254"/>
      <c r="AB7" s="259"/>
      <c r="AC7" s="259"/>
      <c r="AD7" s="259"/>
      <c r="AE7" s="259"/>
      <c r="AF7" s="259"/>
      <c r="AG7" s="259"/>
      <c r="AH7" s="259"/>
      <c r="AI7" s="259"/>
      <c r="AJ7" s="259"/>
      <c r="AK7" s="259"/>
    </row>
    <row r="8" spans="1:40">
      <c r="A8" s="978"/>
      <c r="B8" s="987"/>
      <c r="C8" s="238" t="s">
        <v>298</v>
      </c>
      <c r="D8" s="254"/>
      <c r="E8" s="254"/>
      <c r="F8" s="254"/>
      <c r="G8" s="254">
        <v>713</v>
      </c>
      <c r="H8" s="254">
        <v>713</v>
      </c>
      <c r="I8" s="259">
        <v>47</v>
      </c>
      <c r="J8" s="259">
        <v>194</v>
      </c>
      <c r="K8" s="259">
        <v>0</v>
      </c>
      <c r="L8" s="259">
        <v>15</v>
      </c>
      <c r="M8" s="259"/>
      <c r="N8" s="259"/>
      <c r="O8" s="259"/>
      <c r="P8" s="259"/>
      <c r="Q8" s="259"/>
      <c r="R8" s="259"/>
      <c r="T8" s="984"/>
      <c r="U8" s="987"/>
      <c r="V8" s="238" t="s">
        <v>298</v>
      </c>
      <c r="W8" s="254"/>
      <c r="X8" s="254"/>
      <c r="Y8" s="254"/>
      <c r="Z8" s="254"/>
      <c r="AA8" s="254"/>
      <c r="AB8" s="259"/>
      <c r="AC8" s="259"/>
      <c r="AD8" s="259"/>
      <c r="AE8" s="259"/>
      <c r="AF8" s="259"/>
      <c r="AG8" s="259"/>
      <c r="AH8" s="259"/>
      <c r="AI8" s="259"/>
      <c r="AJ8" s="259"/>
      <c r="AK8" s="259"/>
    </row>
    <row r="9" spans="1:40">
      <c r="A9" s="978"/>
      <c r="B9" s="988"/>
      <c r="C9" s="238" t="s">
        <v>71</v>
      </c>
      <c r="D9" s="254"/>
      <c r="E9" s="254"/>
      <c r="F9" s="254"/>
      <c r="G9" s="254">
        <v>1559</v>
      </c>
      <c r="H9" s="254">
        <v>1559</v>
      </c>
      <c r="I9" s="259">
        <v>129</v>
      </c>
      <c r="J9" s="259">
        <v>453</v>
      </c>
      <c r="K9" s="259">
        <v>1</v>
      </c>
      <c r="L9" s="259">
        <v>54</v>
      </c>
      <c r="M9" s="259"/>
      <c r="N9" s="259"/>
      <c r="O9" s="259"/>
      <c r="P9" s="259"/>
      <c r="Q9" s="259"/>
      <c r="R9" s="259"/>
      <c r="T9" s="984"/>
      <c r="U9" s="988"/>
      <c r="V9" s="238" t="s">
        <v>71</v>
      </c>
      <c r="W9" s="254"/>
      <c r="X9" s="254"/>
      <c r="Y9" s="254"/>
      <c r="Z9" s="254"/>
      <c r="AA9" s="254"/>
      <c r="AB9" s="259"/>
      <c r="AC9" s="259"/>
      <c r="AD9" s="259"/>
      <c r="AE9" s="259"/>
      <c r="AF9" s="259"/>
      <c r="AG9" s="259"/>
      <c r="AH9" s="259"/>
      <c r="AI9" s="259"/>
      <c r="AJ9" s="259"/>
      <c r="AK9" s="259"/>
    </row>
    <row r="10" spans="1:40" ht="15" customHeight="1">
      <c r="A10" s="978"/>
      <c r="B10" s="986" t="s">
        <v>423</v>
      </c>
      <c r="C10" s="238" t="s">
        <v>299</v>
      </c>
      <c r="D10" s="254"/>
      <c r="E10" s="254"/>
      <c r="F10" s="254"/>
      <c r="G10" s="254">
        <v>2939</v>
      </c>
      <c r="H10" s="254">
        <v>2939</v>
      </c>
      <c r="I10" s="259">
        <v>2483</v>
      </c>
      <c r="J10" s="259">
        <v>2372</v>
      </c>
      <c r="K10" s="259">
        <v>4635</v>
      </c>
      <c r="L10" s="259">
        <v>4406</v>
      </c>
      <c r="M10" s="259"/>
      <c r="N10" s="259"/>
      <c r="O10" s="259"/>
      <c r="P10" s="259"/>
      <c r="Q10" s="259"/>
      <c r="R10" s="259"/>
      <c r="S10" s="24"/>
      <c r="T10" s="984"/>
      <c r="U10" s="986" t="s">
        <v>423</v>
      </c>
      <c r="V10" s="238" t="s">
        <v>299</v>
      </c>
      <c r="W10" s="254"/>
      <c r="X10" s="254"/>
      <c r="Y10" s="254"/>
      <c r="Z10" s="254"/>
      <c r="AA10" s="254"/>
      <c r="AB10" s="259"/>
      <c r="AC10" s="259"/>
      <c r="AD10" s="259"/>
      <c r="AE10" s="259"/>
      <c r="AF10" s="259"/>
      <c r="AG10" s="259"/>
      <c r="AH10" s="259"/>
      <c r="AI10" s="259"/>
      <c r="AJ10" s="259"/>
      <c r="AK10" s="259"/>
    </row>
    <row r="11" spans="1:40">
      <c r="A11" s="978"/>
      <c r="B11" s="987"/>
      <c r="C11" s="238" t="s">
        <v>298</v>
      </c>
      <c r="D11" s="254"/>
      <c r="E11" s="254"/>
      <c r="F11" s="254"/>
      <c r="G11" s="254">
        <v>3783</v>
      </c>
      <c r="H11" s="254">
        <v>3783</v>
      </c>
      <c r="I11" s="259">
        <v>2769</v>
      </c>
      <c r="J11" s="259">
        <v>2710</v>
      </c>
      <c r="K11" s="259">
        <v>5008</v>
      </c>
      <c r="L11" s="259">
        <v>4959</v>
      </c>
      <c r="M11" s="259"/>
      <c r="N11" s="259"/>
      <c r="O11" s="259"/>
      <c r="P11" s="259"/>
      <c r="Q11" s="259"/>
      <c r="R11" s="259"/>
      <c r="S11" s="24"/>
      <c r="T11" s="984"/>
      <c r="U11" s="987"/>
      <c r="V11" s="238" t="s">
        <v>298</v>
      </c>
      <c r="W11" s="254"/>
      <c r="X11" s="254"/>
      <c r="Y11" s="254"/>
      <c r="Z11" s="254"/>
      <c r="AA11" s="254"/>
      <c r="AB11" s="259"/>
      <c r="AC11" s="259"/>
      <c r="AD11" s="259"/>
      <c r="AE11" s="259"/>
      <c r="AF11" s="259"/>
      <c r="AG11" s="259"/>
      <c r="AH11" s="259"/>
      <c r="AI11" s="259"/>
      <c r="AJ11" s="259"/>
      <c r="AK11" s="259"/>
    </row>
    <row r="12" spans="1:40" ht="27.75" customHeight="1">
      <c r="A12" s="978"/>
      <c r="B12" s="988"/>
      <c r="C12" s="238" t="s">
        <v>71</v>
      </c>
      <c r="D12" s="254"/>
      <c r="E12" s="254"/>
      <c r="F12" s="254"/>
      <c r="G12" s="254">
        <v>6722</v>
      </c>
      <c r="H12" s="254">
        <v>6722</v>
      </c>
      <c r="I12" s="259">
        <v>5252</v>
      </c>
      <c r="J12" s="259">
        <v>5082</v>
      </c>
      <c r="K12" s="259">
        <v>9643</v>
      </c>
      <c r="L12" s="259">
        <v>9365</v>
      </c>
      <c r="M12" s="259"/>
      <c r="N12" s="259"/>
      <c r="O12" s="259"/>
      <c r="P12" s="259"/>
      <c r="Q12" s="259"/>
      <c r="R12" s="259"/>
      <c r="S12" s="24"/>
      <c r="T12" s="984"/>
      <c r="U12" s="988"/>
      <c r="V12" s="238" t="s">
        <v>71</v>
      </c>
      <c r="W12" s="254"/>
      <c r="X12" s="254"/>
      <c r="Y12" s="254"/>
      <c r="Z12" s="254"/>
      <c r="AA12" s="254"/>
      <c r="AB12" s="259"/>
      <c r="AC12" s="259"/>
      <c r="AD12" s="259"/>
      <c r="AE12" s="259"/>
      <c r="AF12" s="259"/>
      <c r="AG12" s="259"/>
      <c r="AH12" s="259"/>
      <c r="AI12" s="259"/>
      <c r="AJ12" s="259"/>
      <c r="AK12" s="259"/>
    </row>
    <row r="13" spans="1:40">
      <c r="A13" s="978"/>
      <c r="B13" s="980" t="s">
        <v>405</v>
      </c>
      <c r="C13" s="238" t="s">
        <v>299</v>
      </c>
      <c r="D13" s="254"/>
      <c r="E13" s="254"/>
      <c r="F13" s="254"/>
      <c r="G13" s="254">
        <v>332</v>
      </c>
      <c r="H13" s="254">
        <v>645</v>
      </c>
      <c r="I13" s="259">
        <v>597</v>
      </c>
      <c r="J13" s="259">
        <v>218</v>
      </c>
      <c r="K13" s="259">
        <v>264</v>
      </c>
      <c r="L13" s="259">
        <v>330</v>
      </c>
      <c r="M13" s="259"/>
      <c r="N13" s="259"/>
      <c r="O13" s="259"/>
      <c r="P13" s="259"/>
      <c r="Q13" s="259"/>
      <c r="R13" s="259"/>
      <c r="S13" s="24"/>
      <c r="T13" s="984"/>
      <c r="U13" s="980" t="s">
        <v>405</v>
      </c>
      <c r="V13" s="238" t="s">
        <v>299</v>
      </c>
      <c r="W13" s="254"/>
      <c r="X13" s="254"/>
      <c r="Y13" s="254"/>
      <c r="Z13" s="254"/>
      <c r="AA13" s="254"/>
      <c r="AB13" s="259"/>
      <c r="AC13" s="259"/>
      <c r="AD13" s="259"/>
      <c r="AE13" s="259"/>
      <c r="AF13" s="259"/>
      <c r="AG13" s="259"/>
      <c r="AH13" s="259"/>
      <c r="AI13" s="259"/>
      <c r="AJ13" s="259"/>
      <c r="AK13" s="259"/>
    </row>
    <row r="14" spans="1:40">
      <c r="A14" s="978"/>
      <c r="B14" s="981"/>
      <c r="C14" s="238" t="s">
        <v>298</v>
      </c>
      <c r="D14" s="254"/>
      <c r="E14" s="254"/>
      <c r="F14" s="254"/>
      <c r="G14" s="254">
        <v>645</v>
      </c>
      <c r="H14" s="254">
        <v>332</v>
      </c>
      <c r="I14" s="259">
        <v>340</v>
      </c>
      <c r="J14" s="259">
        <v>81</v>
      </c>
      <c r="K14" s="259">
        <v>125</v>
      </c>
      <c r="L14" s="259">
        <v>133</v>
      </c>
      <c r="M14" s="259"/>
      <c r="N14" s="259"/>
      <c r="O14" s="259"/>
      <c r="P14" s="259"/>
      <c r="Q14" s="259"/>
      <c r="R14" s="259"/>
      <c r="S14" s="24"/>
      <c r="T14" s="984"/>
      <c r="U14" s="981"/>
      <c r="V14" s="238" t="s">
        <v>298</v>
      </c>
      <c r="W14" s="254"/>
      <c r="X14" s="254"/>
      <c r="Y14" s="254"/>
      <c r="Z14" s="254"/>
      <c r="AA14" s="254"/>
      <c r="AB14" s="259"/>
      <c r="AC14" s="259"/>
      <c r="AD14" s="259"/>
      <c r="AE14" s="259"/>
      <c r="AF14" s="259"/>
      <c r="AG14" s="259"/>
      <c r="AH14" s="259"/>
      <c r="AI14" s="259"/>
      <c r="AJ14" s="259"/>
      <c r="AK14" s="259"/>
    </row>
    <row r="15" spans="1:40">
      <c r="A15" s="978"/>
      <c r="B15" s="982"/>
      <c r="C15" s="238" t="s">
        <v>71</v>
      </c>
      <c r="D15" s="254"/>
      <c r="E15" s="254"/>
      <c r="F15" s="254"/>
      <c r="G15" s="254">
        <v>977</v>
      </c>
      <c r="H15" s="254">
        <v>977</v>
      </c>
      <c r="I15" s="259">
        <v>937</v>
      </c>
      <c r="J15" s="259">
        <v>299</v>
      </c>
      <c r="K15" s="259">
        <v>389</v>
      </c>
      <c r="L15" s="259">
        <v>463</v>
      </c>
      <c r="M15" s="259"/>
      <c r="N15" s="259"/>
      <c r="O15" s="259"/>
      <c r="P15" s="259"/>
      <c r="Q15" s="259"/>
      <c r="R15" s="259"/>
      <c r="S15" s="24"/>
      <c r="T15" s="984"/>
      <c r="U15" s="982"/>
      <c r="V15" s="238" t="s">
        <v>71</v>
      </c>
      <c r="W15" s="254"/>
      <c r="X15" s="254"/>
      <c r="Y15" s="254"/>
      <c r="Z15" s="254"/>
      <c r="AA15" s="254"/>
      <c r="AB15" s="259"/>
      <c r="AC15" s="259"/>
      <c r="AD15" s="259"/>
      <c r="AE15" s="259"/>
      <c r="AF15" s="259"/>
      <c r="AG15" s="259"/>
      <c r="AH15" s="259"/>
      <c r="AI15" s="259"/>
      <c r="AJ15" s="259"/>
      <c r="AK15" s="259"/>
    </row>
    <row r="16" spans="1:40" ht="15" customHeight="1">
      <c r="A16" s="978"/>
      <c r="B16" s="986" t="s">
        <v>424</v>
      </c>
      <c r="C16" s="238" t="s">
        <v>299</v>
      </c>
      <c r="D16" s="254"/>
      <c r="E16" s="254"/>
      <c r="F16" s="254"/>
      <c r="G16" s="254">
        <v>367</v>
      </c>
      <c r="H16" s="254">
        <v>369</v>
      </c>
      <c r="I16" s="259">
        <v>447</v>
      </c>
      <c r="J16" s="259">
        <v>973</v>
      </c>
      <c r="K16" s="259">
        <v>1297</v>
      </c>
      <c r="L16" s="259">
        <v>1451</v>
      </c>
      <c r="M16" s="259"/>
      <c r="N16" s="259"/>
      <c r="O16" s="259"/>
      <c r="P16" s="259"/>
      <c r="Q16" s="259"/>
      <c r="R16" s="259"/>
      <c r="S16" s="24"/>
      <c r="T16" s="984"/>
      <c r="U16" s="986" t="s">
        <v>424</v>
      </c>
      <c r="V16" s="238" t="s">
        <v>299</v>
      </c>
      <c r="W16" s="254"/>
      <c r="X16" s="254"/>
      <c r="Y16" s="254"/>
      <c r="Z16" s="254"/>
      <c r="AA16" s="254"/>
      <c r="AB16" s="259"/>
      <c r="AC16" s="259"/>
      <c r="AD16" s="259"/>
      <c r="AE16" s="259"/>
      <c r="AF16" s="259"/>
      <c r="AG16" s="259"/>
      <c r="AH16" s="259"/>
      <c r="AI16" s="259"/>
      <c r="AJ16" s="259"/>
      <c r="AK16" s="259"/>
    </row>
    <row r="17" spans="1:37">
      <c r="A17" s="978"/>
      <c r="B17" s="987"/>
      <c r="C17" s="238" t="s">
        <v>298</v>
      </c>
      <c r="D17" s="254"/>
      <c r="E17" s="254"/>
      <c r="F17" s="254"/>
      <c r="G17" s="254">
        <v>83</v>
      </c>
      <c r="H17" s="254">
        <v>83</v>
      </c>
      <c r="I17" s="259">
        <v>129</v>
      </c>
      <c r="J17" s="259">
        <v>344</v>
      </c>
      <c r="K17" s="259">
        <v>476</v>
      </c>
      <c r="L17" s="259">
        <v>467</v>
      </c>
      <c r="M17" s="259"/>
      <c r="N17" s="259"/>
      <c r="O17" s="259"/>
      <c r="P17" s="259"/>
      <c r="Q17" s="259"/>
      <c r="R17" s="259"/>
      <c r="S17" s="24"/>
      <c r="T17" s="984"/>
      <c r="U17" s="987"/>
      <c r="V17" s="238" t="s">
        <v>298</v>
      </c>
      <c r="W17" s="254"/>
      <c r="X17" s="254"/>
      <c r="Y17" s="254"/>
      <c r="Z17" s="254"/>
      <c r="AA17" s="254"/>
      <c r="AB17" s="259"/>
      <c r="AC17" s="259"/>
      <c r="AD17" s="259"/>
      <c r="AE17" s="259"/>
      <c r="AF17" s="259"/>
      <c r="AG17" s="259"/>
      <c r="AH17" s="259"/>
      <c r="AI17" s="259"/>
      <c r="AJ17" s="259"/>
      <c r="AK17" s="259"/>
    </row>
    <row r="18" spans="1:37" ht="26.25" customHeight="1">
      <c r="A18" s="978"/>
      <c r="B18" s="988"/>
      <c r="C18" s="238" t="s">
        <v>71</v>
      </c>
      <c r="D18" s="254"/>
      <c r="E18" s="254"/>
      <c r="F18" s="254"/>
      <c r="G18" s="254">
        <v>452</v>
      </c>
      <c r="H18" s="254">
        <v>452</v>
      </c>
      <c r="I18" s="259">
        <v>576</v>
      </c>
      <c r="J18" s="259">
        <v>1317</v>
      </c>
      <c r="K18" s="259">
        <v>1773</v>
      </c>
      <c r="L18" s="259">
        <v>1918</v>
      </c>
      <c r="M18" s="259"/>
      <c r="N18" s="259"/>
      <c r="O18" s="259"/>
      <c r="P18" s="259"/>
      <c r="Q18" s="259"/>
      <c r="R18" s="259"/>
      <c r="S18" s="24"/>
      <c r="T18" s="984"/>
      <c r="U18" s="988"/>
      <c r="V18" s="238" t="s">
        <v>71</v>
      </c>
      <c r="W18" s="254"/>
      <c r="X18" s="254"/>
      <c r="Y18" s="254"/>
      <c r="Z18" s="254"/>
      <c r="AA18" s="254"/>
      <c r="AB18" s="259"/>
      <c r="AC18" s="259"/>
      <c r="AD18" s="259"/>
      <c r="AE18" s="259"/>
      <c r="AF18" s="259"/>
      <c r="AG18" s="259"/>
      <c r="AH18" s="259"/>
      <c r="AI18" s="259"/>
      <c r="AJ18" s="259"/>
      <c r="AK18" s="259"/>
    </row>
    <row r="19" spans="1:37">
      <c r="A19" s="978"/>
      <c r="B19" s="986" t="s">
        <v>403</v>
      </c>
      <c r="C19" s="238" t="s">
        <v>299</v>
      </c>
      <c r="D19" s="254"/>
      <c r="E19" s="254"/>
      <c r="F19" s="254"/>
      <c r="G19" s="254">
        <v>109</v>
      </c>
      <c r="H19" s="254">
        <v>109</v>
      </c>
      <c r="I19" s="259">
        <v>56</v>
      </c>
      <c r="J19" s="259">
        <v>111</v>
      </c>
      <c r="K19" s="259">
        <v>113</v>
      </c>
      <c r="L19" s="259">
        <v>126</v>
      </c>
      <c r="M19" s="259"/>
      <c r="N19" s="259"/>
      <c r="O19" s="259"/>
      <c r="P19" s="259"/>
      <c r="Q19" s="259"/>
      <c r="R19" s="259"/>
      <c r="S19" s="24"/>
      <c r="T19" s="984"/>
      <c r="U19" s="980" t="s">
        <v>403</v>
      </c>
      <c r="V19" s="238" t="s">
        <v>299</v>
      </c>
      <c r="W19" s="254"/>
      <c r="X19" s="254"/>
      <c r="Y19" s="254"/>
      <c r="Z19" s="254"/>
      <c r="AA19" s="254"/>
      <c r="AB19" s="259"/>
      <c r="AC19" s="259"/>
      <c r="AD19" s="259"/>
      <c r="AE19" s="259"/>
      <c r="AF19" s="259"/>
      <c r="AG19" s="259"/>
      <c r="AH19" s="259"/>
      <c r="AI19" s="259"/>
      <c r="AJ19" s="259"/>
      <c r="AK19" s="259"/>
    </row>
    <row r="20" spans="1:37">
      <c r="A20" s="978"/>
      <c r="B20" s="987"/>
      <c r="C20" s="238" t="s">
        <v>298</v>
      </c>
      <c r="D20" s="254"/>
      <c r="E20" s="254"/>
      <c r="F20" s="254"/>
      <c r="G20" s="254">
        <v>44</v>
      </c>
      <c r="H20" s="254">
        <v>44</v>
      </c>
      <c r="I20" s="259">
        <v>22</v>
      </c>
      <c r="J20" s="259">
        <v>62</v>
      </c>
      <c r="K20" s="259">
        <v>35</v>
      </c>
      <c r="L20" s="259">
        <v>48</v>
      </c>
      <c r="M20" s="259"/>
      <c r="N20" s="259"/>
      <c r="O20" s="259"/>
      <c r="P20" s="259"/>
      <c r="Q20" s="259"/>
      <c r="R20" s="259"/>
      <c r="S20" s="24"/>
      <c r="T20" s="984"/>
      <c r="U20" s="981"/>
      <c r="V20" s="238" t="s">
        <v>298</v>
      </c>
      <c r="W20" s="254"/>
      <c r="X20" s="254"/>
      <c r="Y20" s="254"/>
      <c r="Z20" s="254"/>
      <c r="AA20" s="254"/>
      <c r="AB20" s="259"/>
      <c r="AC20" s="259"/>
      <c r="AD20" s="259"/>
      <c r="AE20" s="259"/>
      <c r="AF20" s="259"/>
      <c r="AG20" s="259"/>
      <c r="AH20" s="259"/>
      <c r="AI20" s="259"/>
      <c r="AJ20" s="259"/>
      <c r="AK20" s="259"/>
    </row>
    <row r="21" spans="1:37">
      <c r="A21" s="978"/>
      <c r="B21" s="988"/>
      <c r="C21" s="238" t="s">
        <v>71</v>
      </c>
      <c r="D21" s="254"/>
      <c r="E21" s="254"/>
      <c r="F21" s="254"/>
      <c r="G21" s="254">
        <v>153</v>
      </c>
      <c r="H21" s="254">
        <v>153</v>
      </c>
      <c r="I21" s="259">
        <v>78</v>
      </c>
      <c r="J21" s="259">
        <v>173</v>
      </c>
      <c r="K21" s="259">
        <v>148</v>
      </c>
      <c r="L21" s="259">
        <v>174</v>
      </c>
      <c r="M21" s="259"/>
      <c r="N21" s="259"/>
      <c r="O21" s="259"/>
      <c r="P21" s="259"/>
      <c r="Q21" s="259"/>
      <c r="R21" s="259"/>
      <c r="S21" s="24"/>
      <c r="T21" s="984"/>
      <c r="U21" s="982"/>
      <c r="V21" s="238" t="s">
        <v>71</v>
      </c>
      <c r="W21" s="254"/>
      <c r="X21" s="254"/>
      <c r="Y21" s="254"/>
      <c r="Z21" s="254"/>
      <c r="AA21" s="254"/>
      <c r="AB21" s="259"/>
      <c r="AC21" s="259"/>
      <c r="AD21" s="259"/>
      <c r="AE21" s="259"/>
      <c r="AF21" s="259"/>
      <c r="AG21" s="259"/>
      <c r="AH21" s="259"/>
      <c r="AI21" s="259"/>
      <c r="AJ21" s="259"/>
      <c r="AK21" s="259"/>
    </row>
    <row r="22" spans="1:37">
      <c r="A22" s="978"/>
      <c r="B22" s="986" t="s">
        <v>425</v>
      </c>
      <c r="C22" s="238" t="s">
        <v>299</v>
      </c>
      <c r="D22" s="254"/>
      <c r="E22" s="254"/>
      <c r="F22" s="254"/>
      <c r="G22" s="254">
        <v>433</v>
      </c>
      <c r="H22" s="254">
        <v>503</v>
      </c>
      <c r="I22" s="259">
        <v>462</v>
      </c>
      <c r="J22" s="259">
        <v>598</v>
      </c>
      <c r="K22" s="259">
        <v>1062</v>
      </c>
      <c r="L22" s="259">
        <v>987</v>
      </c>
      <c r="M22" s="259"/>
      <c r="N22" s="259"/>
      <c r="O22" s="259"/>
      <c r="P22" s="259"/>
      <c r="Q22" s="259"/>
      <c r="R22" s="259"/>
      <c r="S22" s="24"/>
      <c r="T22" s="984"/>
      <c r="U22" s="986" t="s">
        <v>425</v>
      </c>
      <c r="V22" s="238" t="s">
        <v>299</v>
      </c>
      <c r="W22" s="254"/>
      <c r="X22" s="254"/>
      <c r="Y22" s="254"/>
      <c r="Z22" s="254"/>
      <c r="AA22" s="254"/>
      <c r="AB22" s="259"/>
      <c r="AC22" s="259"/>
      <c r="AD22" s="259"/>
      <c r="AE22" s="259"/>
      <c r="AF22" s="259"/>
      <c r="AG22" s="259"/>
      <c r="AH22" s="259"/>
      <c r="AI22" s="259"/>
      <c r="AJ22" s="259"/>
      <c r="AK22" s="259"/>
    </row>
    <row r="23" spans="1:37">
      <c r="A23" s="978"/>
      <c r="B23" s="987"/>
      <c r="C23" s="238" t="s">
        <v>298</v>
      </c>
      <c r="D23" s="254"/>
      <c r="E23" s="254"/>
      <c r="F23" s="254"/>
      <c r="G23" s="254">
        <v>726</v>
      </c>
      <c r="H23" s="254">
        <v>1044</v>
      </c>
      <c r="I23" s="259">
        <v>931</v>
      </c>
      <c r="J23" s="259">
        <v>1180</v>
      </c>
      <c r="K23" s="259">
        <v>2472</v>
      </c>
      <c r="L23" s="259">
        <v>2151</v>
      </c>
      <c r="M23" s="259"/>
      <c r="N23" s="259"/>
      <c r="O23" s="259"/>
      <c r="P23" s="259"/>
      <c r="Q23" s="259"/>
      <c r="R23" s="259"/>
      <c r="S23" s="24"/>
      <c r="T23" s="984"/>
      <c r="U23" s="987"/>
      <c r="V23" s="238" t="s">
        <v>298</v>
      </c>
      <c r="W23" s="254"/>
      <c r="X23" s="254"/>
      <c r="Y23" s="254"/>
      <c r="Z23" s="254"/>
      <c r="AA23" s="254"/>
      <c r="AB23" s="259"/>
      <c r="AC23" s="259"/>
      <c r="AD23" s="259"/>
      <c r="AE23" s="259"/>
      <c r="AF23" s="259"/>
      <c r="AG23" s="259"/>
      <c r="AH23" s="259"/>
      <c r="AI23" s="259"/>
      <c r="AJ23" s="259"/>
      <c r="AK23" s="259"/>
    </row>
    <row r="24" spans="1:37">
      <c r="A24" s="978"/>
      <c r="B24" s="988"/>
      <c r="C24" s="238" t="s">
        <v>71</v>
      </c>
      <c r="D24" s="254"/>
      <c r="E24" s="254"/>
      <c r="F24" s="254"/>
      <c r="G24" s="254">
        <v>1159</v>
      </c>
      <c r="H24" s="254">
        <v>1547</v>
      </c>
      <c r="I24" s="259">
        <v>1393</v>
      </c>
      <c r="J24" s="259">
        <v>1778</v>
      </c>
      <c r="K24" s="259">
        <v>3534</v>
      </c>
      <c r="L24" s="259">
        <v>3138</v>
      </c>
      <c r="M24" s="259"/>
      <c r="N24" s="259"/>
      <c r="O24" s="259"/>
      <c r="P24" s="259"/>
      <c r="Q24" s="259"/>
      <c r="R24" s="259"/>
      <c r="S24" s="24"/>
      <c r="T24" s="984"/>
      <c r="U24" s="988"/>
      <c r="V24" s="238" t="s">
        <v>71</v>
      </c>
      <c r="W24" s="254"/>
      <c r="X24" s="254"/>
      <c r="Y24" s="254"/>
      <c r="Z24" s="254"/>
      <c r="AA24" s="254"/>
      <c r="AB24" s="259"/>
      <c r="AC24" s="259"/>
      <c r="AD24" s="259"/>
      <c r="AE24" s="259"/>
      <c r="AF24" s="259"/>
      <c r="AG24" s="259"/>
      <c r="AH24" s="259"/>
      <c r="AI24" s="259"/>
      <c r="AJ24" s="259"/>
      <c r="AK24" s="259"/>
    </row>
    <row r="25" spans="1:37">
      <c r="A25" s="978"/>
      <c r="B25" s="986" t="s">
        <v>419</v>
      </c>
      <c r="C25" s="238" t="s">
        <v>299</v>
      </c>
      <c r="D25" s="254"/>
      <c r="E25" s="254"/>
      <c r="F25" s="254"/>
      <c r="G25" s="254">
        <v>41</v>
      </c>
      <c r="H25" s="254">
        <v>983</v>
      </c>
      <c r="I25" s="259"/>
      <c r="J25" s="259">
        <v>15</v>
      </c>
      <c r="K25" s="259"/>
      <c r="L25" s="259">
        <v>105</v>
      </c>
      <c r="M25" s="259"/>
      <c r="N25" s="259"/>
      <c r="O25" s="259"/>
      <c r="P25" s="259"/>
      <c r="Q25" s="259"/>
      <c r="R25" s="259"/>
      <c r="S25" s="24"/>
      <c r="T25" s="984"/>
      <c r="U25" s="986" t="s">
        <v>419</v>
      </c>
      <c r="V25" s="238" t="s">
        <v>299</v>
      </c>
      <c r="W25" s="254"/>
      <c r="X25" s="254"/>
      <c r="Y25" s="254"/>
      <c r="Z25" s="254"/>
      <c r="AA25" s="254"/>
      <c r="AB25" s="259"/>
      <c r="AC25" s="259"/>
      <c r="AD25" s="259"/>
      <c r="AE25" s="259"/>
      <c r="AF25" s="259"/>
      <c r="AG25" s="259"/>
      <c r="AH25" s="259"/>
      <c r="AI25" s="259"/>
      <c r="AJ25" s="259"/>
      <c r="AK25" s="259"/>
    </row>
    <row r="26" spans="1:37">
      <c r="A26" s="978"/>
      <c r="B26" s="987"/>
      <c r="C26" s="238" t="s">
        <v>298</v>
      </c>
      <c r="D26" s="254"/>
      <c r="E26" s="254"/>
      <c r="F26" s="254"/>
      <c r="G26" s="254">
        <v>57</v>
      </c>
      <c r="H26" s="254">
        <v>1059</v>
      </c>
      <c r="I26" s="259"/>
      <c r="J26" s="259">
        <v>5</v>
      </c>
      <c r="K26" s="259"/>
      <c r="L26" s="259">
        <v>46</v>
      </c>
      <c r="M26" s="259"/>
      <c r="N26" s="259"/>
      <c r="O26" s="259"/>
      <c r="P26" s="259"/>
      <c r="Q26" s="259"/>
      <c r="R26" s="259"/>
      <c r="S26" s="24"/>
      <c r="T26" s="984"/>
      <c r="U26" s="987"/>
      <c r="V26" s="238" t="s">
        <v>298</v>
      </c>
      <c r="W26" s="254"/>
      <c r="X26" s="254"/>
      <c r="Y26" s="254"/>
      <c r="Z26" s="254"/>
      <c r="AA26" s="254"/>
      <c r="AB26" s="259"/>
      <c r="AC26" s="259"/>
      <c r="AD26" s="259"/>
      <c r="AE26" s="259"/>
      <c r="AF26" s="259"/>
      <c r="AG26" s="259"/>
      <c r="AH26" s="259"/>
      <c r="AI26" s="259"/>
      <c r="AJ26" s="259"/>
      <c r="AK26" s="259"/>
    </row>
    <row r="27" spans="1:37">
      <c r="A27" s="978"/>
      <c r="B27" s="988"/>
      <c r="C27" s="238" t="s">
        <v>71</v>
      </c>
      <c r="D27" s="254"/>
      <c r="E27" s="254"/>
      <c r="F27" s="254"/>
      <c r="G27" s="254">
        <v>98</v>
      </c>
      <c r="H27" s="254">
        <v>2042</v>
      </c>
      <c r="I27" s="259"/>
      <c r="J27" s="259">
        <v>20</v>
      </c>
      <c r="K27" s="259"/>
      <c r="L27" s="259">
        <v>151</v>
      </c>
      <c r="M27" s="259"/>
      <c r="N27" s="259"/>
      <c r="O27" s="259"/>
      <c r="P27" s="259"/>
      <c r="Q27" s="259"/>
      <c r="R27" s="259"/>
      <c r="S27" s="24"/>
      <c r="T27" s="984"/>
      <c r="U27" s="988"/>
      <c r="V27" s="238" t="s">
        <v>71</v>
      </c>
      <c r="W27" s="254"/>
      <c r="X27" s="254"/>
      <c r="Y27" s="254"/>
      <c r="Z27" s="254"/>
      <c r="AA27" s="254"/>
      <c r="AB27" s="259"/>
      <c r="AC27" s="259"/>
      <c r="AD27" s="259"/>
      <c r="AE27" s="259"/>
      <c r="AF27" s="259"/>
      <c r="AG27" s="259"/>
      <c r="AH27" s="259"/>
      <c r="AI27" s="259"/>
      <c r="AJ27" s="259"/>
      <c r="AK27" s="259"/>
    </row>
    <row r="28" spans="1:37">
      <c r="A28" s="978"/>
      <c r="B28" s="986" t="s">
        <v>426</v>
      </c>
      <c r="C28" s="238" t="s">
        <v>299</v>
      </c>
      <c r="D28" s="254"/>
      <c r="E28" s="254"/>
      <c r="F28" s="254"/>
      <c r="G28" s="254">
        <v>374</v>
      </c>
      <c r="H28" s="254">
        <v>374</v>
      </c>
      <c r="I28" s="259"/>
      <c r="J28" s="259"/>
      <c r="K28" s="259"/>
      <c r="L28" s="259"/>
      <c r="M28" s="259"/>
      <c r="N28" s="259"/>
      <c r="O28" s="259"/>
      <c r="P28" s="259"/>
      <c r="Q28" s="259"/>
      <c r="R28" s="259"/>
      <c r="S28" s="24"/>
      <c r="T28" s="984"/>
      <c r="U28" s="986" t="s">
        <v>426</v>
      </c>
      <c r="V28" s="238" t="s">
        <v>299</v>
      </c>
      <c r="W28" s="254"/>
      <c r="X28" s="254"/>
      <c r="Y28" s="254"/>
      <c r="Z28" s="254"/>
      <c r="AA28" s="254"/>
      <c r="AB28" s="259"/>
      <c r="AC28" s="259"/>
      <c r="AD28" s="259"/>
      <c r="AE28" s="259"/>
      <c r="AF28" s="259"/>
      <c r="AG28" s="259"/>
      <c r="AH28" s="259"/>
      <c r="AI28" s="259"/>
      <c r="AJ28" s="259"/>
      <c r="AK28" s="259"/>
    </row>
    <row r="29" spans="1:37">
      <c r="A29" s="978"/>
      <c r="B29" s="987"/>
      <c r="C29" s="238" t="s">
        <v>298</v>
      </c>
      <c r="D29" s="254"/>
      <c r="E29" s="254"/>
      <c r="F29" s="254"/>
      <c r="G29" s="254">
        <v>158</v>
      </c>
      <c r="H29" s="254">
        <v>158</v>
      </c>
      <c r="I29" s="259"/>
      <c r="J29" s="259"/>
      <c r="K29" s="259"/>
      <c r="L29" s="259"/>
      <c r="M29" s="259"/>
      <c r="N29" s="259"/>
      <c r="O29" s="259"/>
      <c r="P29" s="259"/>
      <c r="Q29" s="259"/>
      <c r="R29" s="259"/>
      <c r="S29" s="24"/>
      <c r="T29" s="984"/>
      <c r="U29" s="987"/>
      <c r="V29" s="238" t="s">
        <v>298</v>
      </c>
      <c r="W29" s="254"/>
      <c r="X29" s="254"/>
      <c r="Y29" s="254"/>
      <c r="Z29" s="254"/>
      <c r="AA29" s="254"/>
      <c r="AB29" s="259"/>
      <c r="AC29" s="259"/>
      <c r="AD29" s="259"/>
      <c r="AE29" s="259"/>
      <c r="AF29" s="259"/>
      <c r="AG29" s="259"/>
      <c r="AH29" s="259"/>
      <c r="AI29" s="259"/>
      <c r="AJ29" s="259"/>
      <c r="AK29" s="259"/>
    </row>
    <row r="30" spans="1:37">
      <c r="A30" s="978"/>
      <c r="B30" s="988"/>
      <c r="C30" s="238" t="s">
        <v>71</v>
      </c>
      <c r="D30" s="254"/>
      <c r="E30" s="254"/>
      <c r="F30" s="254"/>
      <c r="G30" s="254">
        <v>532</v>
      </c>
      <c r="H30" s="254">
        <v>532</v>
      </c>
      <c r="I30" s="259"/>
      <c r="J30" s="259"/>
      <c r="K30" s="259"/>
      <c r="L30" s="259"/>
      <c r="M30" s="259"/>
      <c r="N30" s="259"/>
      <c r="O30" s="259"/>
      <c r="P30" s="259"/>
      <c r="Q30" s="259"/>
      <c r="R30" s="259"/>
      <c r="S30" s="24"/>
      <c r="T30" s="984"/>
      <c r="U30" s="988"/>
      <c r="V30" s="238" t="s">
        <v>71</v>
      </c>
      <c r="W30" s="254"/>
      <c r="X30" s="254"/>
      <c r="Y30" s="254"/>
      <c r="Z30" s="254"/>
      <c r="AA30" s="254"/>
      <c r="AB30" s="259"/>
      <c r="AC30" s="259"/>
      <c r="AD30" s="259"/>
      <c r="AE30" s="259"/>
      <c r="AF30" s="259"/>
      <c r="AG30" s="259"/>
      <c r="AH30" s="259"/>
      <c r="AI30" s="259"/>
      <c r="AJ30" s="259"/>
      <c r="AK30" s="259"/>
    </row>
    <row r="31" spans="1:37" s="51" customFormat="1">
      <c r="A31" s="978"/>
      <c r="B31" s="986" t="s">
        <v>71</v>
      </c>
      <c r="C31" s="238" t="s">
        <v>299</v>
      </c>
      <c r="D31" s="256"/>
      <c r="E31" s="256"/>
      <c r="F31" s="256"/>
      <c r="G31" s="256">
        <v>6717</v>
      </c>
      <c r="H31" s="256">
        <v>8101</v>
      </c>
      <c r="I31" s="260">
        <v>6506</v>
      </c>
      <c r="J31" s="260">
        <v>8050</v>
      </c>
      <c r="K31" s="260">
        <v>10445</v>
      </c>
      <c r="L31" s="260">
        <v>10822</v>
      </c>
      <c r="M31" s="260"/>
      <c r="N31" s="260"/>
      <c r="O31" s="260"/>
      <c r="P31" s="260"/>
      <c r="Q31" s="260"/>
      <c r="R31" s="260"/>
      <c r="S31" s="29"/>
      <c r="T31" s="984"/>
      <c r="U31" s="980" t="s">
        <v>71</v>
      </c>
      <c r="V31" s="238" t="s">
        <v>299</v>
      </c>
      <c r="W31" s="256"/>
      <c r="X31" s="256"/>
      <c r="Y31" s="256"/>
      <c r="Z31" s="256"/>
      <c r="AA31" s="256"/>
      <c r="AB31" s="260"/>
      <c r="AC31" s="260"/>
      <c r="AD31" s="260"/>
      <c r="AE31" s="260"/>
      <c r="AF31" s="260"/>
      <c r="AG31" s="260"/>
      <c r="AH31" s="260"/>
      <c r="AI31" s="260"/>
      <c r="AJ31" s="260"/>
      <c r="AK31" s="260"/>
    </row>
    <row r="32" spans="1:37" s="51" customFormat="1">
      <c r="A32" s="978"/>
      <c r="B32" s="987"/>
      <c r="C32" s="238" t="s">
        <v>298</v>
      </c>
      <c r="D32" s="256"/>
      <c r="E32" s="256"/>
      <c r="F32" s="256"/>
      <c r="G32" s="256">
        <v>6828</v>
      </c>
      <c r="H32" s="256">
        <v>7978</v>
      </c>
      <c r="I32" s="260">
        <v>5823</v>
      </c>
      <c r="J32" s="260">
        <v>6685</v>
      </c>
      <c r="K32" s="260">
        <v>10533</v>
      </c>
      <c r="L32" s="260">
        <v>10680</v>
      </c>
      <c r="M32" s="260"/>
      <c r="N32" s="260"/>
      <c r="O32" s="260"/>
      <c r="P32" s="260"/>
      <c r="Q32" s="260"/>
      <c r="R32" s="260"/>
      <c r="S32" s="29"/>
      <c r="T32" s="984"/>
      <c r="U32" s="981"/>
      <c r="V32" s="238" t="s">
        <v>298</v>
      </c>
      <c r="W32" s="256"/>
      <c r="X32" s="256"/>
      <c r="Y32" s="256"/>
      <c r="Z32" s="256"/>
      <c r="AA32" s="256"/>
      <c r="AB32" s="260"/>
      <c r="AC32" s="260"/>
      <c r="AD32" s="260"/>
      <c r="AE32" s="260"/>
      <c r="AF32" s="260"/>
      <c r="AG32" s="260"/>
      <c r="AH32" s="260"/>
      <c r="AI32" s="260"/>
      <c r="AJ32" s="260"/>
      <c r="AK32" s="260"/>
    </row>
    <row r="33" spans="1:37" s="51" customFormat="1" ht="15" thickBot="1">
      <c r="A33" s="979"/>
      <c r="B33" s="988"/>
      <c r="C33" s="238" t="s">
        <v>71</v>
      </c>
      <c r="D33" s="256"/>
      <c r="E33" s="256"/>
      <c r="F33" s="256"/>
      <c r="G33" s="256">
        <v>13545</v>
      </c>
      <c r="H33" s="256">
        <v>16079</v>
      </c>
      <c r="I33" s="260">
        <v>12329</v>
      </c>
      <c r="J33" s="260">
        <v>14735</v>
      </c>
      <c r="K33" s="260">
        <v>20978</v>
      </c>
      <c r="L33" s="260">
        <v>21502</v>
      </c>
      <c r="M33" s="260"/>
      <c r="N33" s="260"/>
      <c r="O33" s="260"/>
      <c r="P33" s="260"/>
      <c r="Q33" s="260"/>
      <c r="R33" s="260"/>
      <c r="S33" s="29"/>
      <c r="T33" s="985"/>
      <c r="U33" s="989"/>
      <c r="V33" s="239" t="s">
        <v>71</v>
      </c>
      <c r="W33" s="261"/>
      <c r="X33" s="261"/>
      <c r="Y33" s="261"/>
      <c r="Z33" s="261"/>
      <c r="AA33" s="261"/>
      <c r="AB33" s="263"/>
      <c r="AC33" s="263"/>
      <c r="AD33" s="263"/>
      <c r="AE33" s="263"/>
      <c r="AF33" s="263"/>
      <c r="AG33" s="263"/>
      <c r="AH33" s="263"/>
      <c r="AI33" s="263"/>
      <c r="AJ33" s="263"/>
      <c r="AK33" s="263"/>
    </row>
    <row r="34" spans="1:37">
      <c r="A34" s="977" t="s">
        <v>168</v>
      </c>
      <c r="B34" s="986" t="s">
        <v>404</v>
      </c>
      <c r="C34" s="238" t="s">
        <v>299</v>
      </c>
      <c r="D34" s="254"/>
      <c r="E34" s="254">
        <v>241</v>
      </c>
      <c r="F34" s="254"/>
      <c r="G34" s="254"/>
      <c r="H34" s="254"/>
      <c r="I34" s="259"/>
      <c r="J34" s="254"/>
      <c r="K34" s="254"/>
      <c r="L34" s="254"/>
      <c r="M34" s="254"/>
      <c r="N34" s="254"/>
      <c r="O34" s="254"/>
      <c r="P34" s="254"/>
      <c r="Q34" s="254"/>
      <c r="R34" s="254"/>
      <c r="S34" s="24"/>
    </row>
    <row r="35" spans="1:37">
      <c r="A35" s="978"/>
      <c r="B35" s="987"/>
      <c r="C35" s="238" t="s">
        <v>298</v>
      </c>
      <c r="D35" s="254"/>
      <c r="E35" s="254">
        <v>530</v>
      </c>
      <c r="F35" s="254"/>
      <c r="G35" s="254"/>
      <c r="H35" s="254"/>
      <c r="I35" s="259"/>
      <c r="J35" s="254"/>
      <c r="K35" s="254"/>
      <c r="L35" s="254"/>
      <c r="M35" s="254"/>
      <c r="N35" s="254"/>
      <c r="O35" s="254"/>
      <c r="P35" s="254"/>
      <c r="Q35" s="254"/>
      <c r="R35" s="254"/>
      <c r="S35" s="24"/>
    </row>
    <row r="36" spans="1:37">
      <c r="A36" s="978"/>
      <c r="B36" s="988"/>
      <c r="C36" s="238" t="s">
        <v>71</v>
      </c>
      <c r="D36" s="254"/>
      <c r="E36" s="254">
        <v>771</v>
      </c>
      <c r="F36" s="254">
        <v>1608</v>
      </c>
      <c r="G36" s="254"/>
      <c r="H36" s="254"/>
      <c r="I36" s="259"/>
      <c r="J36" s="254"/>
      <c r="K36" s="254"/>
      <c r="L36" s="254"/>
      <c r="M36" s="254"/>
      <c r="N36" s="254"/>
      <c r="O36" s="254"/>
      <c r="P36" s="254"/>
      <c r="Q36" s="254"/>
      <c r="R36" s="254"/>
      <c r="S36" s="24"/>
    </row>
    <row r="37" spans="1:37">
      <c r="A37" s="978"/>
      <c r="B37" s="986" t="s">
        <v>407</v>
      </c>
      <c r="C37" s="238" t="s">
        <v>299</v>
      </c>
      <c r="D37" s="254"/>
      <c r="E37" s="254"/>
      <c r="F37" s="254"/>
      <c r="G37" s="254"/>
      <c r="H37" s="254"/>
      <c r="I37" s="259"/>
      <c r="J37" s="254"/>
      <c r="K37" s="254"/>
      <c r="L37" s="254"/>
      <c r="M37" s="254"/>
      <c r="N37" s="254"/>
      <c r="O37" s="254"/>
      <c r="P37" s="254"/>
      <c r="Q37" s="254"/>
      <c r="R37" s="254"/>
      <c r="S37" s="24"/>
      <c r="T37" s="136" t="s">
        <v>185</v>
      </c>
      <c r="W37" s="24"/>
      <c r="X37" s="24"/>
      <c r="Y37" s="24"/>
    </row>
    <row r="38" spans="1:37">
      <c r="A38" s="978"/>
      <c r="B38" s="987"/>
      <c r="C38" s="238" t="s">
        <v>298</v>
      </c>
      <c r="D38" s="254"/>
      <c r="E38" s="254"/>
      <c r="F38" s="254"/>
      <c r="G38" s="254"/>
      <c r="H38" s="254"/>
      <c r="I38" s="259"/>
      <c r="J38" s="254"/>
      <c r="K38" s="254"/>
      <c r="L38" s="254"/>
      <c r="M38" s="254"/>
      <c r="N38" s="254"/>
      <c r="O38" s="254"/>
      <c r="P38" s="254"/>
      <c r="Q38" s="254"/>
      <c r="R38" s="254"/>
      <c r="S38" s="24"/>
      <c r="T38" s="24"/>
      <c r="U38" s="24"/>
      <c r="V38" s="24"/>
      <c r="W38" s="24"/>
      <c r="X38" s="24"/>
      <c r="Y38" s="24"/>
    </row>
    <row r="39" spans="1:37">
      <c r="A39" s="978"/>
      <c r="B39" s="988"/>
      <c r="C39" s="238" t="s">
        <v>71</v>
      </c>
      <c r="D39" s="254"/>
      <c r="E39" s="254"/>
      <c r="F39" s="254">
        <v>465</v>
      </c>
      <c r="G39" s="254"/>
      <c r="H39" s="254"/>
      <c r="I39" s="259"/>
      <c r="J39" s="254"/>
      <c r="K39" s="254"/>
      <c r="L39" s="254"/>
      <c r="M39" s="254"/>
      <c r="N39" s="254"/>
      <c r="O39" s="254"/>
      <c r="P39" s="254"/>
      <c r="Q39" s="254"/>
      <c r="R39" s="254"/>
      <c r="S39" s="24"/>
      <c r="T39" s="899" t="s">
        <v>427</v>
      </c>
      <c r="U39" s="899"/>
      <c r="V39" s="899"/>
      <c r="W39" s="899"/>
      <c r="X39" s="899"/>
      <c r="Y39" s="899"/>
      <c r="Z39" s="899"/>
      <c r="AA39" s="899"/>
      <c r="AB39" s="899"/>
      <c r="AC39" s="899"/>
      <c r="AD39" s="899"/>
      <c r="AE39" s="899"/>
      <c r="AF39" s="899"/>
    </row>
    <row r="40" spans="1:37" ht="15" customHeight="1">
      <c r="A40" s="978"/>
      <c r="B40" s="986" t="s">
        <v>423</v>
      </c>
      <c r="C40" s="238" t="s">
        <v>299</v>
      </c>
      <c r="D40" s="254"/>
      <c r="E40" s="254">
        <v>131</v>
      </c>
      <c r="F40" s="254"/>
      <c r="G40" s="254"/>
      <c r="H40" s="254"/>
      <c r="I40" s="259"/>
      <c r="J40" s="254"/>
      <c r="K40" s="254"/>
      <c r="L40" s="254"/>
      <c r="M40" s="254"/>
      <c r="N40" s="254"/>
      <c r="O40" s="254"/>
      <c r="P40" s="254"/>
      <c r="Q40" s="254"/>
      <c r="R40" s="254"/>
      <c r="S40" s="24"/>
      <c r="T40" s="899"/>
      <c r="U40" s="899"/>
      <c r="V40" s="899"/>
      <c r="W40" s="899"/>
      <c r="X40" s="899"/>
      <c r="Y40" s="899"/>
      <c r="Z40" s="899"/>
      <c r="AA40" s="899"/>
      <c r="AB40" s="899"/>
      <c r="AC40" s="899"/>
      <c r="AD40" s="899"/>
      <c r="AE40" s="899"/>
      <c r="AF40" s="899"/>
    </row>
    <row r="41" spans="1:37">
      <c r="A41" s="978"/>
      <c r="B41" s="987"/>
      <c r="C41" s="238" t="s">
        <v>298</v>
      </c>
      <c r="D41" s="254"/>
      <c r="E41" s="254">
        <v>437</v>
      </c>
      <c r="F41" s="254"/>
      <c r="G41" s="254"/>
      <c r="H41" s="254"/>
      <c r="I41" s="259"/>
      <c r="J41" s="254"/>
      <c r="K41" s="254"/>
      <c r="L41" s="254"/>
      <c r="M41" s="254"/>
      <c r="N41" s="254"/>
      <c r="O41" s="254"/>
      <c r="P41" s="254"/>
      <c r="Q41" s="254"/>
      <c r="R41" s="254"/>
      <c r="S41" s="24"/>
      <c r="T41" s="899"/>
      <c r="U41" s="899"/>
      <c r="V41" s="899"/>
      <c r="W41" s="899"/>
      <c r="X41" s="899"/>
      <c r="Y41" s="899"/>
      <c r="Z41" s="899"/>
      <c r="AA41" s="899"/>
      <c r="AB41" s="899"/>
      <c r="AC41" s="899"/>
      <c r="AD41" s="899"/>
      <c r="AE41" s="899"/>
      <c r="AF41" s="899"/>
    </row>
    <row r="42" spans="1:37" ht="24" customHeight="1">
      <c r="A42" s="978"/>
      <c r="B42" s="988"/>
      <c r="C42" s="238" t="s">
        <v>71</v>
      </c>
      <c r="D42" s="254"/>
      <c r="E42" s="254">
        <v>568</v>
      </c>
      <c r="F42" s="254">
        <v>2202</v>
      </c>
      <c r="G42" s="254"/>
      <c r="H42" s="254"/>
      <c r="I42" s="259"/>
      <c r="J42" s="254"/>
      <c r="K42" s="254"/>
      <c r="L42" s="254"/>
      <c r="M42" s="254"/>
      <c r="N42" s="254"/>
      <c r="O42" s="254"/>
      <c r="P42" s="254"/>
      <c r="Q42" s="254"/>
      <c r="R42" s="254"/>
      <c r="S42" s="24"/>
      <c r="T42" s="874" t="s">
        <v>428</v>
      </c>
      <c r="U42" s="874"/>
      <c r="V42" s="874"/>
      <c r="W42" s="874"/>
      <c r="X42" s="874"/>
      <c r="Y42" s="874"/>
      <c r="Z42" s="874"/>
      <c r="AA42" s="874"/>
      <c r="AB42" s="874"/>
      <c r="AC42" s="874"/>
      <c r="AD42" s="874"/>
      <c r="AE42" s="874"/>
      <c r="AF42" s="874"/>
    </row>
    <row r="43" spans="1:37" ht="15" customHeight="1">
      <c r="A43" s="978"/>
      <c r="B43" s="986" t="s">
        <v>405</v>
      </c>
      <c r="C43" s="238" t="s">
        <v>299</v>
      </c>
      <c r="D43" s="254"/>
      <c r="E43" s="254"/>
      <c r="F43" s="254"/>
      <c r="G43" s="254"/>
      <c r="H43" s="254"/>
      <c r="I43" s="259"/>
      <c r="J43" s="254"/>
      <c r="K43" s="254"/>
      <c r="L43" s="254"/>
      <c r="M43" s="254"/>
      <c r="N43" s="254"/>
      <c r="O43" s="254"/>
      <c r="P43" s="254"/>
      <c r="Q43" s="254"/>
      <c r="R43" s="254"/>
      <c r="S43" s="24"/>
      <c r="T43" s="874"/>
      <c r="U43" s="874"/>
      <c r="V43" s="874"/>
      <c r="W43" s="874"/>
      <c r="X43" s="874"/>
      <c r="Y43" s="874"/>
      <c r="Z43" s="874"/>
      <c r="AA43" s="874"/>
      <c r="AB43" s="874"/>
      <c r="AC43" s="874"/>
      <c r="AD43" s="874"/>
      <c r="AE43" s="874"/>
      <c r="AF43" s="874"/>
    </row>
    <row r="44" spans="1:37">
      <c r="A44" s="978"/>
      <c r="B44" s="987"/>
      <c r="C44" s="238" t="s">
        <v>298</v>
      </c>
      <c r="D44" s="254"/>
      <c r="E44" s="254"/>
      <c r="F44" s="254"/>
      <c r="G44" s="254"/>
      <c r="H44" s="254"/>
      <c r="I44" s="259"/>
      <c r="J44" s="254"/>
      <c r="K44" s="254"/>
      <c r="L44" s="254"/>
      <c r="M44" s="254"/>
      <c r="N44" s="254"/>
      <c r="O44" s="254"/>
      <c r="P44" s="254"/>
      <c r="Q44" s="254"/>
      <c r="R44" s="254"/>
      <c r="S44" s="24"/>
      <c r="T44" s="874"/>
      <c r="U44" s="874"/>
      <c r="V44" s="874"/>
      <c r="W44" s="874"/>
      <c r="X44" s="874"/>
      <c r="Y44" s="874"/>
      <c r="Z44" s="874"/>
      <c r="AA44" s="874"/>
      <c r="AB44" s="874"/>
      <c r="AC44" s="874"/>
      <c r="AD44" s="874"/>
      <c r="AE44" s="874"/>
      <c r="AF44" s="874"/>
    </row>
    <row r="45" spans="1:37" ht="15" customHeight="1">
      <c r="A45" s="978"/>
      <c r="B45" s="988"/>
      <c r="C45" s="238" t="s">
        <v>71</v>
      </c>
      <c r="D45" s="254"/>
      <c r="E45" s="254"/>
      <c r="F45" s="254">
        <v>778</v>
      </c>
      <c r="G45" s="254"/>
      <c r="H45" s="254"/>
      <c r="I45" s="259"/>
      <c r="J45" s="254"/>
      <c r="K45" s="254"/>
      <c r="L45" s="254"/>
      <c r="M45" s="254"/>
      <c r="N45" s="254"/>
      <c r="O45" s="254"/>
      <c r="P45" s="254"/>
      <c r="Q45" s="254"/>
      <c r="R45" s="254"/>
      <c r="S45" s="24"/>
      <c r="T45" s="139" t="s">
        <v>186</v>
      </c>
      <c r="U45" s="139"/>
      <c r="V45" s="139"/>
      <c r="W45" s="139"/>
      <c r="X45" s="139"/>
      <c r="Y45" s="139"/>
      <c r="Z45" s="139"/>
      <c r="AA45" s="139"/>
      <c r="AB45" s="139"/>
      <c r="AC45" s="139"/>
      <c r="AD45" s="139"/>
      <c r="AE45" s="139"/>
      <c r="AF45" s="139"/>
    </row>
    <row r="46" spans="1:37" ht="15" customHeight="1">
      <c r="A46" s="978"/>
      <c r="B46" s="986" t="s">
        <v>424</v>
      </c>
      <c r="C46" s="238" t="s">
        <v>299</v>
      </c>
      <c r="D46" s="254"/>
      <c r="E46" s="254"/>
      <c r="F46" s="254"/>
      <c r="G46" s="254"/>
      <c r="H46" s="254"/>
      <c r="I46" s="259"/>
      <c r="J46" s="254"/>
      <c r="K46" s="254"/>
      <c r="L46" s="254"/>
      <c r="M46" s="254"/>
      <c r="N46" s="254"/>
      <c r="O46" s="254"/>
      <c r="P46" s="254"/>
      <c r="Q46" s="254"/>
      <c r="R46" s="254"/>
      <c r="S46" s="24"/>
      <c r="T46" s="139" t="s">
        <v>414</v>
      </c>
      <c r="U46" s="139"/>
      <c r="V46" s="139"/>
      <c r="W46" s="139"/>
      <c r="X46" s="139"/>
      <c r="Y46" s="139"/>
      <c r="Z46" s="139"/>
      <c r="AA46" s="139"/>
      <c r="AB46" s="139"/>
      <c r="AC46" s="139"/>
      <c r="AD46" s="139"/>
      <c r="AE46" s="139"/>
      <c r="AF46" s="139"/>
    </row>
    <row r="47" spans="1:37">
      <c r="A47" s="978"/>
      <c r="B47" s="987"/>
      <c r="C47" s="238" t="s">
        <v>298</v>
      </c>
      <c r="D47" s="254"/>
      <c r="E47" s="254"/>
      <c r="F47" s="254"/>
      <c r="G47" s="254"/>
      <c r="H47" s="254"/>
      <c r="I47" s="259"/>
      <c r="J47" s="254"/>
      <c r="K47" s="254"/>
      <c r="L47" s="254"/>
      <c r="M47" s="254"/>
      <c r="N47" s="254"/>
      <c r="O47" s="254"/>
      <c r="P47" s="254"/>
      <c r="Q47" s="254"/>
      <c r="R47" s="254"/>
      <c r="S47" s="24"/>
      <c r="T47" s="138"/>
      <c r="U47" s="138"/>
      <c r="V47" s="138"/>
      <c r="W47" s="138"/>
      <c r="X47" s="138"/>
      <c r="Y47" s="138"/>
      <c r="Z47" s="138"/>
      <c r="AA47" s="138"/>
      <c r="AB47" s="138"/>
      <c r="AC47" s="138"/>
      <c r="AD47" s="138"/>
      <c r="AE47" s="138"/>
      <c r="AF47" s="138"/>
    </row>
    <row r="48" spans="1:37" ht="28.5" customHeight="1">
      <c r="A48" s="978"/>
      <c r="B48" s="988"/>
      <c r="C48" s="238" t="s">
        <v>71</v>
      </c>
      <c r="D48" s="254"/>
      <c r="E48" s="254"/>
      <c r="F48" s="254">
        <v>463</v>
      </c>
      <c r="G48" s="254"/>
      <c r="H48" s="254"/>
      <c r="I48" s="259"/>
      <c r="J48" s="254"/>
      <c r="K48" s="254"/>
      <c r="L48" s="254"/>
      <c r="M48" s="254"/>
      <c r="N48" s="254"/>
      <c r="O48" s="254"/>
      <c r="P48" s="254"/>
      <c r="Q48" s="254"/>
      <c r="R48" s="254"/>
      <c r="S48" s="24"/>
      <c r="T48" s="138"/>
      <c r="U48" s="138"/>
      <c r="V48" s="138"/>
      <c r="W48" s="138"/>
      <c r="X48" s="138"/>
      <c r="Y48" s="138"/>
      <c r="Z48" s="138"/>
      <c r="AA48" s="138"/>
      <c r="AB48" s="138"/>
      <c r="AC48" s="138"/>
      <c r="AD48" s="138"/>
      <c r="AE48" s="138"/>
      <c r="AF48" s="138"/>
    </row>
    <row r="49" spans="1:19">
      <c r="A49" s="978"/>
      <c r="B49" s="986" t="s">
        <v>403</v>
      </c>
      <c r="C49" s="238" t="s">
        <v>299</v>
      </c>
      <c r="D49" s="254"/>
      <c r="E49" s="254">
        <v>143</v>
      </c>
      <c r="F49" s="254"/>
      <c r="G49" s="254"/>
      <c r="H49" s="254"/>
      <c r="I49" s="259"/>
      <c r="J49" s="254"/>
      <c r="K49" s="254"/>
      <c r="L49" s="254"/>
      <c r="M49" s="254"/>
      <c r="N49" s="254"/>
      <c r="O49" s="254"/>
      <c r="P49" s="254"/>
      <c r="Q49" s="254"/>
      <c r="R49" s="254"/>
      <c r="S49" s="24"/>
    </row>
    <row r="50" spans="1:19">
      <c r="A50" s="978"/>
      <c r="B50" s="987"/>
      <c r="C50" s="238" t="s">
        <v>298</v>
      </c>
      <c r="D50" s="254"/>
      <c r="E50" s="254">
        <v>98</v>
      </c>
      <c r="F50" s="254"/>
      <c r="G50" s="254"/>
      <c r="H50" s="254"/>
      <c r="I50" s="259"/>
      <c r="J50" s="254"/>
      <c r="K50" s="254"/>
      <c r="L50" s="254"/>
      <c r="M50" s="254"/>
      <c r="N50" s="254"/>
      <c r="O50" s="254"/>
      <c r="P50" s="254"/>
      <c r="Q50" s="254"/>
      <c r="R50" s="254"/>
      <c r="S50" s="24"/>
    </row>
    <row r="51" spans="1:19">
      <c r="A51" s="978"/>
      <c r="B51" s="988"/>
      <c r="C51" s="238" t="s">
        <v>71</v>
      </c>
      <c r="D51" s="254"/>
      <c r="E51" s="254">
        <v>241</v>
      </c>
      <c r="F51" s="254">
        <v>167</v>
      </c>
      <c r="G51" s="254"/>
      <c r="H51" s="254"/>
      <c r="I51" s="259"/>
      <c r="J51" s="254"/>
      <c r="K51" s="254"/>
      <c r="L51" s="254"/>
      <c r="M51" s="254"/>
      <c r="N51" s="254"/>
      <c r="O51" s="254"/>
      <c r="P51" s="254"/>
      <c r="Q51" s="254"/>
      <c r="R51" s="254"/>
      <c r="S51" s="24"/>
    </row>
    <row r="52" spans="1:19">
      <c r="A52" s="978"/>
      <c r="B52" s="986" t="s">
        <v>425</v>
      </c>
      <c r="C52" s="238" t="s">
        <v>299</v>
      </c>
      <c r="D52" s="254"/>
      <c r="E52" s="254">
        <v>202</v>
      </c>
      <c r="F52" s="254"/>
      <c r="G52" s="254"/>
      <c r="H52" s="254"/>
      <c r="I52" s="259"/>
      <c r="J52" s="254"/>
      <c r="K52" s="254"/>
      <c r="L52" s="254"/>
      <c r="M52" s="254"/>
      <c r="N52" s="254"/>
      <c r="O52" s="254"/>
      <c r="P52" s="254"/>
      <c r="Q52" s="254"/>
      <c r="R52" s="254"/>
      <c r="S52" s="24"/>
    </row>
    <row r="53" spans="1:19">
      <c r="A53" s="978"/>
      <c r="B53" s="987"/>
      <c r="C53" s="238" t="s">
        <v>298</v>
      </c>
      <c r="D53" s="254"/>
      <c r="E53" s="254">
        <v>347</v>
      </c>
      <c r="F53" s="254"/>
      <c r="G53" s="254"/>
      <c r="H53" s="254"/>
      <c r="I53" s="259"/>
      <c r="J53" s="254"/>
      <c r="K53" s="254"/>
      <c r="L53" s="254"/>
      <c r="M53" s="254"/>
      <c r="N53" s="254"/>
      <c r="O53" s="254"/>
      <c r="P53" s="254"/>
      <c r="Q53" s="254"/>
      <c r="R53" s="254"/>
      <c r="S53" s="24"/>
    </row>
    <row r="54" spans="1:19">
      <c r="A54" s="978"/>
      <c r="B54" s="988"/>
      <c r="C54" s="238" t="s">
        <v>71</v>
      </c>
      <c r="D54" s="254"/>
      <c r="E54" s="254">
        <v>549</v>
      </c>
      <c r="F54" s="254">
        <v>683</v>
      </c>
      <c r="G54" s="254"/>
      <c r="H54" s="254"/>
      <c r="I54" s="259"/>
      <c r="J54" s="254"/>
      <c r="K54" s="254"/>
      <c r="L54" s="254"/>
      <c r="M54" s="254"/>
      <c r="N54" s="254"/>
      <c r="O54" s="254"/>
      <c r="P54" s="254"/>
      <c r="Q54" s="254"/>
      <c r="R54" s="254"/>
      <c r="S54" s="24"/>
    </row>
    <row r="55" spans="1:19">
      <c r="A55" s="978"/>
      <c r="B55" s="986" t="s">
        <v>419</v>
      </c>
      <c r="C55" s="238" t="s">
        <v>299</v>
      </c>
      <c r="D55" s="254"/>
      <c r="E55" s="254"/>
      <c r="F55" s="254"/>
      <c r="G55" s="254"/>
      <c r="H55" s="254"/>
      <c r="I55" s="259"/>
      <c r="J55" s="254"/>
      <c r="K55" s="254"/>
      <c r="L55" s="254"/>
      <c r="M55" s="254"/>
      <c r="N55" s="254"/>
      <c r="O55" s="254"/>
      <c r="P55" s="254"/>
      <c r="Q55" s="254"/>
      <c r="R55" s="254"/>
      <c r="S55" s="24"/>
    </row>
    <row r="56" spans="1:19">
      <c r="A56" s="978"/>
      <c r="B56" s="987"/>
      <c r="C56" s="238" t="s">
        <v>298</v>
      </c>
      <c r="D56" s="254"/>
      <c r="E56" s="254"/>
      <c r="F56" s="254"/>
      <c r="G56" s="254"/>
      <c r="H56" s="254"/>
      <c r="I56" s="259"/>
      <c r="J56" s="254"/>
      <c r="K56" s="254"/>
      <c r="L56" s="254"/>
      <c r="M56" s="254"/>
      <c r="N56" s="254"/>
      <c r="O56" s="254"/>
      <c r="P56" s="254"/>
      <c r="Q56" s="254"/>
      <c r="R56" s="254"/>
      <c r="S56" s="24"/>
    </row>
    <row r="57" spans="1:19">
      <c r="A57" s="978"/>
      <c r="B57" s="988"/>
      <c r="C57" s="238" t="s">
        <v>71</v>
      </c>
      <c r="D57" s="254"/>
      <c r="E57" s="254"/>
      <c r="F57" s="254">
        <v>183</v>
      </c>
      <c r="G57" s="254"/>
      <c r="H57" s="254"/>
      <c r="I57" s="259"/>
      <c r="J57" s="254"/>
      <c r="K57" s="254"/>
      <c r="L57" s="254"/>
      <c r="M57" s="254"/>
      <c r="N57" s="254"/>
      <c r="O57" s="254"/>
      <c r="P57" s="254"/>
      <c r="Q57" s="254"/>
      <c r="R57" s="254"/>
      <c r="S57" s="24"/>
    </row>
    <row r="58" spans="1:19">
      <c r="A58" s="978"/>
      <c r="B58" s="986" t="s">
        <v>426</v>
      </c>
      <c r="C58" s="238" t="s">
        <v>299</v>
      </c>
      <c r="D58" s="254"/>
      <c r="E58" s="254"/>
      <c r="F58" s="254"/>
      <c r="G58" s="254"/>
      <c r="H58" s="254"/>
      <c r="I58" s="259"/>
      <c r="J58" s="254"/>
      <c r="K58" s="254"/>
      <c r="L58" s="254"/>
      <c r="M58" s="254"/>
      <c r="N58" s="254"/>
      <c r="O58" s="254"/>
      <c r="P58" s="254"/>
      <c r="Q58" s="254"/>
      <c r="R58" s="254"/>
      <c r="S58" s="24"/>
    </row>
    <row r="59" spans="1:19">
      <c r="A59" s="978"/>
      <c r="B59" s="987"/>
      <c r="C59" s="238" t="s">
        <v>298</v>
      </c>
      <c r="D59" s="254"/>
      <c r="E59" s="254"/>
      <c r="F59" s="254"/>
      <c r="G59" s="254"/>
      <c r="H59" s="254"/>
      <c r="I59" s="259"/>
      <c r="J59" s="254"/>
      <c r="K59" s="254"/>
      <c r="L59" s="254"/>
      <c r="M59" s="254"/>
      <c r="N59" s="254"/>
      <c r="O59" s="254"/>
      <c r="P59" s="254"/>
      <c r="Q59" s="254"/>
      <c r="R59" s="254"/>
      <c r="S59" s="24"/>
    </row>
    <row r="60" spans="1:19">
      <c r="A60" s="978"/>
      <c r="B60" s="988"/>
      <c r="C60" s="238" t="s">
        <v>71</v>
      </c>
      <c r="D60" s="254"/>
      <c r="E60" s="254"/>
      <c r="F60" s="254"/>
      <c r="G60" s="254"/>
      <c r="H60" s="254"/>
      <c r="I60" s="259"/>
      <c r="J60" s="254"/>
      <c r="K60" s="254"/>
      <c r="L60" s="254"/>
      <c r="M60" s="254"/>
      <c r="N60" s="254"/>
      <c r="O60" s="254"/>
      <c r="P60" s="254"/>
      <c r="Q60" s="254"/>
      <c r="R60" s="254"/>
      <c r="S60" s="24"/>
    </row>
    <row r="61" spans="1:19" s="51" customFormat="1">
      <c r="A61" s="978"/>
      <c r="B61" s="986" t="s">
        <v>71</v>
      </c>
      <c r="C61" s="238" t="s">
        <v>299</v>
      </c>
      <c r="D61" s="256"/>
      <c r="E61" s="256">
        <v>717</v>
      </c>
      <c r="F61" s="256"/>
      <c r="G61" s="256"/>
      <c r="H61" s="256"/>
      <c r="I61" s="260"/>
      <c r="J61" s="256"/>
      <c r="K61" s="256"/>
      <c r="L61" s="256"/>
      <c r="M61" s="256"/>
      <c r="N61" s="256"/>
      <c r="O61" s="256"/>
      <c r="P61" s="256"/>
      <c r="Q61" s="256"/>
      <c r="R61" s="256"/>
      <c r="S61" s="29"/>
    </row>
    <row r="62" spans="1:19" s="51" customFormat="1">
      <c r="A62" s="978"/>
      <c r="B62" s="987"/>
      <c r="C62" s="238" t="s">
        <v>298</v>
      </c>
      <c r="D62" s="256"/>
      <c r="E62" s="256">
        <v>1412</v>
      </c>
      <c r="F62" s="256"/>
      <c r="G62" s="256"/>
      <c r="H62" s="256"/>
      <c r="I62" s="260"/>
      <c r="J62" s="256"/>
      <c r="K62" s="256"/>
      <c r="L62" s="256"/>
      <c r="M62" s="256"/>
      <c r="N62" s="256"/>
      <c r="O62" s="256"/>
      <c r="P62" s="256"/>
      <c r="Q62" s="256"/>
      <c r="R62" s="256"/>
      <c r="S62" s="29"/>
    </row>
    <row r="63" spans="1:19" s="51" customFormat="1" ht="15" thickBot="1">
      <c r="A63" s="991"/>
      <c r="B63" s="990"/>
      <c r="C63" s="239" t="s">
        <v>71</v>
      </c>
      <c r="D63" s="261"/>
      <c r="E63" s="261">
        <v>2129</v>
      </c>
      <c r="F63" s="261">
        <v>6549</v>
      </c>
      <c r="G63" s="261"/>
      <c r="H63" s="261"/>
      <c r="I63" s="263">
        <v>8790</v>
      </c>
      <c r="J63" s="261"/>
      <c r="K63" s="261"/>
      <c r="L63" s="261"/>
      <c r="M63" s="261"/>
      <c r="N63" s="261"/>
      <c r="O63" s="261"/>
      <c r="P63" s="261"/>
      <c r="Q63" s="261"/>
      <c r="R63" s="261"/>
      <c r="S63" s="29"/>
    </row>
    <row r="64" spans="1:19">
      <c r="S64" s="24"/>
    </row>
    <row r="65" spans="19:19">
      <c r="S65" s="24"/>
    </row>
    <row r="66" spans="19:19">
      <c r="S66" s="24"/>
    </row>
    <row r="67" spans="19:19">
      <c r="S67" s="24"/>
    </row>
    <row r="68" spans="19:19">
      <c r="S68" s="24"/>
    </row>
    <row r="69" spans="19:19">
      <c r="S69" s="24"/>
    </row>
    <row r="70" spans="19:19">
      <c r="S70" s="24"/>
    </row>
    <row r="71" spans="19:19">
      <c r="S71" s="24"/>
    </row>
    <row r="72" spans="19:19">
      <c r="S72" s="24"/>
    </row>
    <row r="73" spans="19:19">
      <c r="S73" s="24"/>
    </row>
    <row r="74" spans="19:19">
      <c r="S74" s="24"/>
    </row>
    <row r="75" spans="19:19">
      <c r="S75" s="24"/>
    </row>
    <row r="76" spans="19:19">
      <c r="S76" s="24"/>
    </row>
    <row r="77" spans="19:19">
      <c r="S77" s="24"/>
    </row>
    <row r="78" spans="19:19">
      <c r="S78" s="24"/>
    </row>
    <row r="79" spans="19:19">
      <c r="S79" s="24"/>
    </row>
    <row r="80" spans="19:19">
      <c r="S80" s="24"/>
    </row>
    <row r="81" spans="1:19">
      <c r="S81" s="24"/>
    </row>
    <row r="82" spans="1:19">
      <c r="S82" s="24"/>
    </row>
    <row r="83" spans="1:19">
      <c r="S83" s="24"/>
    </row>
    <row r="84" spans="1:19">
      <c r="S84" s="24"/>
    </row>
    <row r="85" spans="1:19">
      <c r="S85" s="24"/>
    </row>
    <row r="86" spans="1:19">
      <c r="S86" s="24"/>
    </row>
    <row r="87" spans="1:19">
      <c r="S87" s="24"/>
    </row>
    <row r="88" spans="1:19">
      <c r="S88" s="24"/>
    </row>
    <row r="89" spans="1:19">
      <c r="S89" s="24"/>
    </row>
    <row r="90" spans="1:19">
      <c r="S90" s="24"/>
    </row>
    <row r="91" spans="1:19" s="51" customFormat="1">
      <c r="S91" s="29"/>
    </row>
    <row r="92" spans="1:19" s="51" customFormat="1">
      <c r="S92" s="29"/>
    </row>
    <row r="93" spans="1:19" s="51" customFormat="1">
      <c r="S93" s="29"/>
    </row>
    <row r="94" spans="1:19">
      <c r="A94" s="24"/>
      <c r="B94" s="24"/>
      <c r="C94" s="24"/>
      <c r="D94" s="24"/>
      <c r="E94" s="24"/>
      <c r="F94" s="24"/>
      <c r="G94" s="24"/>
      <c r="H94" s="24"/>
      <c r="I94" s="24"/>
      <c r="J94" s="24"/>
      <c r="K94" s="24"/>
      <c r="L94" s="24"/>
      <c r="M94" s="24"/>
      <c r="N94" s="24"/>
      <c r="O94" s="24"/>
      <c r="P94" s="24"/>
      <c r="Q94" s="24"/>
      <c r="R94" s="24"/>
      <c r="S94" s="24"/>
    </row>
    <row r="95" spans="1:19">
      <c r="B95" s="24"/>
      <c r="C95" s="24"/>
      <c r="D95" s="24"/>
      <c r="E95" s="24"/>
      <c r="F95" s="24"/>
      <c r="G95" s="24"/>
      <c r="H95" s="24"/>
      <c r="I95" s="24"/>
      <c r="J95" s="24"/>
      <c r="K95" s="24"/>
      <c r="L95" s="24"/>
      <c r="M95" s="24"/>
      <c r="N95" s="24"/>
      <c r="O95" s="24"/>
      <c r="P95" s="24"/>
      <c r="Q95" s="24"/>
      <c r="R95" s="24"/>
      <c r="S95" s="24"/>
    </row>
    <row r="96" spans="1:19">
      <c r="E96" s="24"/>
      <c r="F96" s="24"/>
      <c r="G96" s="24"/>
      <c r="H96" s="24"/>
      <c r="I96" s="24"/>
      <c r="J96" s="24"/>
      <c r="K96" s="24"/>
      <c r="L96" s="24"/>
      <c r="M96" s="24"/>
      <c r="N96" s="24"/>
      <c r="O96" s="24"/>
      <c r="P96" s="24"/>
      <c r="Q96" s="24"/>
      <c r="R96" s="24"/>
      <c r="S96" s="24"/>
    </row>
    <row r="97" spans="1:3" ht="15" customHeight="1"/>
    <row r="98" spans="1:3">
      <c r="A98" s="24"/>
      <c r="B98" s="24"/>
      <c r="C98" s="24"/>
    </row>
    <row r="99" spans="1:3" ht="15" customHeight="1"/>
    <row r="100" spans="1:3" ht="15" customHeight="1"/>
    <row r="101" spans="1:3" ht="15" customHeight="1"/>
    <row r="102" spans="1:3" ht="15" customHeight="1"/>
    <row r="103" spans="1:3" ht="15" customHeight="1"/>
    <row r="104" spans="1:3" ht="15" customHeight="1"/>
    <row r="105" spans="1:3" ht="15" customHeight="1"/>
    <row r="106" spans="1:3" ht="15" customHeight="1"/>
    <row r="107" spans="1:3" ht="15" customHeight="1"/>
    <row r="108" spans="1:3" ht="15" customHeight="1"/>
    <row r="109" spans="1:3" ht="15" customHeight="1"/>
    <row r="110" spans="1:3" ht="15" customHeight="1"/>
    <row r="111" spans="1:3" ht="15" customHeight="1"/>
    <row r="112" spans="1:3" ht="15" customHeight="1"/>
    <row r="113" ht="15" customHeight="1"/>
    <row r="114" ht="15" customHeight="1"/>
  </sheetData>
  <mergeCells count="35">
    <mergeCell ref="B55:B57"/>
    <mergeCell ref="B58:B60"/>
    <mergeCell ref="B61:B63"/>
    <mergeCell ref="A34:A63"/>
    <mergeCell ref="B34:B36"/>
    <mergeCell ref="B37:B39"/>
    <mergeCell ref="B49:B51"/>
    <mergeCell ref="B52:B54"/>
    <mergeCell ref="T39:AF41"/>
    <mergeCell ref="B40:B42"/>
    <mergeCell ref="T42:AF44"/>
    <mergeCell ref="B43:B45"/>
    <mergeCell ref="B46:B48"/>
    <mergeCell ref="B25:B27"/>
    <mergeCell ref="U25:U27"/>
    <mergeCell ref="B28:B30"/>
    <mergeCell ref="U28:U30"/>
    <mergeCell ref="B31:B33"/>
    <mergeCell ref="U31:U33"/>
    <mergeCell ref="A4:A33"/>
    <mergeCell ref="B4:B6"/>
    <mergeCell ref="T4:T33"/>
    <mergeCell ref="U4:U6"/>
    <mergeCell ref="B7:B9"/>
    <mergeCell ref="U7:U9"/>
    <mergeCell ref="B10:B12"/>
    <mergeCell ref="U10:U12"/>
    <mergeCell ref="B13:B15"/>
    <mergeCell ref="U13:U15"/>
    <mergeCell ref="B16:B18"/>
    <mergeCell ref="U16:U18"/>
    <mergeCell ref="B19:B21"/>
    <mergeCell ref="U19:U21"/>
    <mergeCell ref="B22:B24"/>
    <mergeCell ref="U22:U24"/>
  </mergeCells>
  <hyperlinks>
    <hyperlink ref="S6" location="Content!B5" display="Back to Content Page" xr:uid="{00000000-0004-0000-3700-000000000000}"/>
    <hyperlink ref="AN3" location="'TC1'!A1" display="Back to Content Page" xr:uid="{1DB520AB-AA16-4FEF-B439-E34E1FC07435}"/>
  </hyperlinks>
  <printOptions horizontalCentered="1" verticalCentered="1"/>
  <pageMargins left="0.7" right="0.7" top="0.75" bottom="0.75" header="0.3" footer="0.3"/>
  <pageSetup scale="51"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38"/>
  <sheetViews>
    <sheetView zoomScale="85" zoomScaleNormal="85" workbookViewId="0">
      <pane xSplit="13" ySplit="1" topLeftCell="N2" activePane="bottomRight" state="frozen"/>
      <selection pane="topRight" activeCell="N1" sqref="N1"/>
      <selection pane="bottomLeft" activeCell="A2" sqref="A2"/>
      <selection pane="bottomRight"/>
    </sheetView>
  </sheetViews>
  <sheetFormatPr defaultColWidth="9.21875" defaultRowHeight="14.4"/>
  <cols>
    <col min="15" max="15" width="32.21875" customWidth="1"/>
  </cols>
  <sheetData>
    <row r="1" spans="2:19" s="24" customFormat="1" ht="20.399999999999999">
      <c r="B1" s="395" t="s">
        <v>101</v>
      </c>
      <c r="S1" s="85"/>
    </row>
    <row r="2" spans="2:19" s="24" customFormat="1" ht="20.399999999999999">
      <c r="B2" s="395"/>
      <c r="S2" s="85"/>
    </row>
    <row r="3" spans="2:19" s="24" customFormat="1" ht="13.8">
      <c r="B3" s="45" t="s">
        <v>138</v>
      </c>
      <c r="S3" s="153"/>
    </row>
    <row r="4" spans="2:19" s="24" customFormat="1" ht="13.8">
      <c r="S4" s="71"/>
    </row>
    <row r="5" spans="2:19" s="24" customFormat="1" ht="13.8">
      <c r="B5" s="86" t="s">
        <v>750</v>
      </c>
      <c r="S5" s="71"/>
    </row>
    <row r="6" spans="2:19" s="24" customFormat="1" ht="13.8">
      <c r="B6" s="86" t="s">
        <v>751</v>
      </c>
      <c r="S6" s="71"/>
    </row>
    <row r="7" spans="2:19" s="24" customFormat="1" ht="13.8">
      <c r="B7" s="86" t="s">
        <v>752</v>
      </c>
      <c r="S7" s="71"/>
    </row>
    <row r="8" spans="2:19" s="24" customFormat="1" ht="13.8">
      <c r="B8" s="86" t="s">
        <v>753</v>
      </c>
      <c r="S8" s="71"/>
    </row>
    <row r="9" spans="2:19" s="24" customFormat="1" ht="13.8">
      <c r="B9" s="86" t="s">
        <v>754</v>
      </c>
      <c r="S9" s="71"/>
    </row>
    <row r="10" spans="2:19" s="24" customFormat="1" ht="13.8">
      <c r="B10" s="65" t="s">
        <v>755</v>
      </c>
      <c r="S10" s="71"/>
    </row>
    <row r="11" spans="2:19" s="24" customFormat="1" ht="13.8">
      <c r="B11" s="65" t="s">
        <v>756</v>
      </c>
      <c r="S11" s="71"/>
    </row>
    <row r="12" spans="2:19" s="24" customFormat="1" ht="13.8">
      <c r="B12" s="86" t="s">
        <v>757</v>
      </c>
      <c r="S12" s="71"/>
    </row>
    <row r="13" spans="2:19" s="24" customFormat="1" ht="13.8">
      <c r="B13" s="86" t="s">
        <v>758</v>
      </c>
      <c r="S13" s="71"/>
    </row>
    <row r="14" spans="2:19" s="24" customFormat="1" ht="13.8">
      <c r="B14" s="86"/>
      <c r="S14" s="71"/>
    </row>
    <row r="15" spans="2:19" s="24" customFormat="1" ht="13.8">
      <c r="B15" s="15"/>
      <c r="S15" s="71"/>
    </row>
    <row r="16" spans="2:19" s="24" customFormat="1" ht="13.8">
      <c r="B16" s="45" t="s">
        <v>139</v>
      </c>
      <c r="S16" s="153"/>
    </row>
    <row r="17" spans="2:19" s="24" customFormat="1" ht="13.8">
      <c r="B17" s="15"/>
      <c r="S17" s="71"/>
    </row>
    <row r="18" spans="2:19" s="24" customFormat="1" ht="13.8">
      <c r="B18" s="492" t="s">
        <v>140</v>
      </c>
      <c r="S18" s="71"/>
    </row>
    <row r="19" spans="2:19" s="24" customFormat="1" ht="13.8">
      <c r="B19" s="493" t="s">
        <v>141</v>
      </c>
      <c r="S19" s="71"/>
    </row>
    <row r="20" spans="2:19" s="24" customFormat="1" ht="13.8">
      <c r="B20" s="492" t="s">
        <v>142</v>
      </c>
      <c r="S20" s="71"/>
    </row>
    <row r="21" spans="2:19" s="24" customFormat="1" ht="13.8">
      <c r="B21" s="492" t="s">
        <v>143</v>
      </c>
      <c r="S21" s="71"/>
    </row>
    <row r="22" spans="2:19" s="24" customFormat="1" ht="13.8">
      <c r="B22" s="492" t="s">
        <v>144</v>
      </c>
      <c r="S22" s="71"/>
    </row>
    <row r="23" spans="2:19" s="24" customFormat="1" ht="13.8">
      <c r="B23" s="492" t="s">
        <v>145</v>
      </c>
      <c r="S23" s="71"/>
    </row>
    <row r="24" spans="2:19" s="24" customFormat="1" ht="13.8">
      <c r="B24" s="492" t="s">
        <v>146</v>
      </c>
      <c r="S24" s="71"/>
    </row>
    <row r="25" spans="2:19" s="24" customFormat="1" ht="13.8">
      <c r="B25" s="492" t="s">
        <v>147</v>
      </c>
      <c r="S25" s="71"/>
    </row>
    <row r="26" spans="2:19" s="24" customFormat="1" ht="13.8">
      <c r="B26" s="492" t="s">
        <v>148</v>
      </c>
      <c r="S26" s="71"/>
    </row>
    <row r="27" spans="2:19" s="24" customFormat="1" ht="13.8">
      <c r="B27" s="65"/>
      <c r="S27" s="71"/>
    </row>
    <row r="28" spans="2:19" s="24" customFormat="1" ht="13.8">
      <c r="B28" s="16" t="s">
        <v>149</v>
      </c>
      <c r="S28" s="153"/>
    </row>
    <row r="29" spans="2:19" s="24" customFormat="1" ht="13.8">
      <c r="B29" s="65"/>
      <c r="S29" s="153"/>
    </row>
    <row r="30" spans="2:19" s="24" customFormat="1" ht="13.8">
      <c r="B30" s="86" t="s">
        <v>759</v>
      </c>
      <c r="S30" s="71"/>
    </row>
    <row r="31" spans="2:19" s="24" customFormat="1" ht="13.8">
      <c r="B31" s="86" t="s">
        <v>760</v>
      </c>
      <c r="S31" s="71"/>
    </row>
    <row r="32" spans="2:19" s="24" customFormat="1" ht="13.8">
      <c r="B32" s="86" t="s">
        <v>761</v>
      </c>
      <c r="S32" s="71"/>
    </row>
    <row r="33" spans="2:19" s="24" customFormat="1" ht="13.8">
      <c r="B33" s="86" t="s">
        <v>762</v>
      </c>
      <c r="S33" s="71"/>
    </row>
    <row r="34" spans="2:19" s="24" customFormat="1" ht="13.8">
      <c r="B34" s="86" t="s">
        <v>763</v>
      </c>
      <c r="S34" s="71"/>
    </row>
    <row r="35" spans="2:19" s="24" customFormat="1" ht="13.8">
      <c r="B35" s="86" t="s">
        <v>150</v>
      </c>
      <c r="S35" s="71"/>
    </row>
    <row r="36" spans="2:19" s="24" customFormat="1" ht="13.8">
      <c r="B36" s="86" t="s">
        <v>764</v>
      </c>
      <c r="S36" s="71"/>
    </row>
    <row r="37" spans="2:19" s="24" customFormat="1" ht="13.8">
      <c r="B37" s="87"/>
    </row>
    <row r="38" spans="2:19">
      <c r="B38" s="24"/>
    </row>
  </sheetData>
  <hyperlinks>
    <hyperlink ref="B18" location="'3.1'!A1" display=" 3.1 Human Development Index and Its Components in SADC, 2010 - 2011" xr:uid="{00000000-0004-0000-0600-000000000000}"/>
    <hyperlink ref="B19" location="'3.2'!A1" display=" 3.2 Human Development Index (HDI) in SADC, Value, 1980 - 2011" xr:uid="{00000000-0004-0000-0600-000001000000}"/>
    <hyperlink ref="B20" location="'3.4'!A1" display="3.4 Population in SADC Below National Poverty Line  By Urban and Rural Areas, (%), 1991 -2018" xr:uid="{00000000-0004-0000-0600-000003000000}"/>
    <hyperlink ref="B24" location="'3.5'!A1" display="3.5    Inequality  (Gini Coefficient) in SADC, (%), 2010 - 2024" xr:uid="{00000000-0004-0000-0600-000004000000}"/>
    <hyperlink ref="B25" location="'3.6'!A1" display="3.6    Population in SADC by Income Share, (%), 2008 - 2024" xr:uid="{00000000-0004-0000-0600-000008000000}"/>
    <hyperlink ref="B5" location="'TC3'!A1" display="2.3.1   Population in SADC With Access to Safe Drinking Water By Urban and Rural Areas, (%), 2009 - 2022" xr:uid="{2AD567AD-386B-4579-9E7D-E9AF34921CE3}"/>
    <hyperlink ref="B6" location="'2.3.2'!Print_Area" display="2.3.2   Proportion of population using basic drinking water services, by location (%), 2000 - 2022" xr:uid="{1A433479-1881-48AD-8B0B-EB0655E70486}"/>
    <hyperlink ref="B7" location="'2.3.3'!A1" display="2.3.3 Proportion of population using safely managed drinking water services, by urban/rural (%), 2000 - 2022" xr:uid="{95953BC3-E081-4701-A28A-48CC954625CE}"/>
    <hyperlink ref="B8" location="'2.3.4 '!A1" display="2.3.4   Population in SADC With Access to Improved Sanitation By Urban and Rural Areas, (%), 2006 - 2022" xr:uid="{3A4E14A3-2C21-4752-BD91-3D27BF54829B}"/>
    <hyperlink ref="B9" location="'2.3.5'!A1" display="2.3.5   People using at least basic sanitation services (% of population), 2008 - 2022" xr:uid="{65B3D073-99B2-46F8-99E1-F6AC4C338A16}"/>
    <hyperlink ref="B12" location="'TC3'!A1" display="2.3.6  Percentage of population with access to electricity (%), 2008 - 2022" xr:uid="{68AE4897-AFEA-40FD-A986-3B372F09423E}"/>
    <hyperlink ref="B13" location="'2.3.7'!A1" display="2.3.7 Access to clean fuels and technologies for cooking (% of population), 2007-2022" xr:uid="{D136F2D5-77BC-483B-80AF-5F086A1C8F97}"/>
    <hyperlink ref="B30" location="'4.1'!A1" display="4.1 Gender Inequality Index  in SADC, 2010 - 2022" xr:uid="{FDA75560-CCC9-4A51-BD83-EB037DF9C4A7}"/>
    <hyperlink ref="B31" location="'4.2'!A1" display="4.2  Number of Seats* in National Parliament in SADC by Sex, 2009 - 2019" xr:uid="{3E3A8B79-09FA-4274-9C18-0EB3A218F0F5}"/>
    <hyperlink ref="B32" location="'4.3'!A1" display="4.3   Proportion of Women in SADC in Ministerial Level Positions, (%), 2009 - 2022" xr:uid="{0BC038AC-A90C-476A-862E-7882F8AF14BE}"/>
    <hyperlink ref="B33" location="'4.4'!A1" display="4.4 Gender-Related Development Index (GDI), 2010 - 2022" xr:uid="{BE1973C2-4B9C-4544-971A-A02D66A3B649}"/>
    <hyperlink ref="B34" location="'4.5'!A1" display="4.5  Female share of graduates in Science, Technology, Engineering and Mathematics on Tertiary education (%), 2008-2022" xr:uid="{1614E173-9B78-46CF-A2AC-85E8BA591CCA}"/>
    <hyperlink ref="B35" location="'4.6'!A1" display="4.6  Women married by age 15 (% of women 20-24 years old), 2007-2022" xr:uid="{332A78C1-56C2-4702-9632-E4CE97FAD0C1}"/>
    <hyperlink ref="B36" location="'TC3'!A1" display="4.7  Female share of employment in senior and middle management (%), 2009-2022" xr:uid="{AB4CB818-06CD-44FE-88E6-B63995F71C86}"/>
    <hyperlink ref="B10" location="'2.3.6'!A1" display="Table 2.3.6   Proportion of population practicing open defecation, by urban/rural  (% of population), 2000 - 2022" xr:uid="{FA9606FC-8F1C-4CCD-B2E8-BB04436FADAB}"/>
    <hyperlink ref="B11" location="'2.3.7'!A1" display="2.3.7 Proportion of population using safely managed sanitation services, by urban/rural (%), 2000 - 2022" xr:uid="{00B909CA-F479-477B-A72A-4C2480753E97}"/>
    <hyperlink ref="B21" location="'3.4'!A1" display="3.4a  Population in SADC Below $1.90, $3.20 or $5.5 (PPP 2011) Per Day (Poverty Gap), (% Population), 2007 - 2019" xr:uid="{2035EA22-8612-480D-BB72-D52C9EC985DD}"/>
    <hyperlink ref="B22" location="'3.4'!A1" display="3.4b  Population in SADC Below $2.15, $3.65 or $6.85 (PPP 2017) Per Day, (% Population), 2017 - 2023" xr:uid="{E8900495-0FD2-4810-AFF9-6D5065CFAFA5}"/>
    <hyperlink ref="B23" location="'3.4'!A1" display="3.4c  Population in SADC Below $3.0, $4.2 or $8.3 (PPP 2021) Per Day , (% Population), 2016 - 2024" xr:uid="{27617DFC-786E-419C-8465-E252AFBEE42B}"/>
    <hyperlink ref="B26" location="'3.7'!A1" display="3.7  Global Multidimensional Poverty Index in SADC, 2010-2024" xr:uid="{10B3D5A7-E4EB-4AEB-BCE4-E49391ADFD0D}"/>
  </hyperlinks>
  <pageMargins left="0.7" right="0.7" top="0.75" bottom="0.75" header="0.3" footer="0.3"/>
  <pageSetup scale="64" orientation="landscape" horizont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AN98"/>
  <sheetViews>
    <sheetView topLeftCell="V1" zoomScale="108" zoomScaleNormal="108" workbookViewId="0">
      <selection activeCell="AN3" sqref="AN3"/>
    </sheetView>
  </sheetViews>
  <sheetFormatPr defaultColWidth="9.21875" defaultRowHeight="14.4"/>
  <cols>
    <col min="1" max="1" width="12.5546875" customWidth="1"/>
    <col min="2" max="2" width="17" customWidth="1"/>
    <col min="3" max="3" width="10" customWidth="1"/>
    <col min="4" max="4" width="9" customWidth="1"/>
    <col min="5" max="5" width="9.21875" customWidth="1"/>
    <col min="6" max="6" width="9" customWidth="1"/>
    <col min="7" max="7" width="7.21875" customWidth="1"/>
    <col min="8" max="18" width="7.5546875" customWidth="1"/>
    <col min="19" max="19" width="2.77734375" customWidth="1"/>
    <col min="21" max="21" width="15.21875" customWidth="1"/>
    <col min="23" max="25" width="8.77734375" customWidth="1"/>
    <col min="26" max="26" width="6.5546875" customWidth="1"/>
    <col min="27" max="31" width="6.77734375" customWidth="1"/>
    <col min="32" max="37" width="7" customWidth="1"/>
  </cols>
  <sheetData>
    <row r="1" spans="1:40">
      <c r="A1" s="16" t="s">
        <v>429</v>
      </c>
      <c r="B1" s="24"/>
      <c r="C1" s="24"/>
      <c r="D1" s="24"/>
      <c r="E1" s="24"/>
      <c r="F1" s="24"/>
      <c r="G1" s="24"/>
      <c r="H1" s="24"/>
      <c r="I1" s="24"/>
      <c r="J1" s="24"/>
      <c r="K1" s="24"/>
      <c r="L1" s="24"/>
      <c r="M1" s="24"/>
      <c r="N1" s="24"/>
      <c r="O1" s="24"/>
      <c r="P1" s="24"/>
      <c r="Q1" s="24"/>
      <c r="R1" s="24"/>
      <c r="S1" s="24"/>
    </row>
    <row r="2" spans="1:40" ht="15" thickBot="1">
      <c r="A2" s="24"/>
      <c r="B2" s="24"/>
      <c r="C2" s="24"/>
      <c r="D2" s="24"/>
      <c r="E2" s="24"/>
      <c r="F2" s="24"/>
      <c r="G2" s="24"/>
      <c r="H2" s="24"/>
      <c r="I2" s="24"/>
      <c r="J2" s="24"/>
      <c r="K2" s="24"/>
      <c r="L2" s="24"/>
      <c r="M2" s="24"/>
      <c r="N2" s="24"/>
      <c r="O2" s="24"/>
      <c r="P2" s="24"/>
      <c r="Q2" s="24"/>
      <c r="R2" s="24"/>
      <c r="S2" s="24"/>
    </row>
    <row r="3" spans="1:40" ht="27.6">
      <c r="A3" s="235" t="s">
        <v>187</v>
      </c>
      <c r="B3" s="236" t="s">
        <v>422</v>
      </c>
      <c r="C3" s="237"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4"/>
      <c r="T3" s="235" t="s">
        <v>187</v>
      </c>
      <c r="U3" s="236" t="s">
        <v>422</v>
      </c>
      <c r="V3" s="237" t="s">
        <v>297</v>
      </c>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N3" s="856" t="s">
        <v>166</v>
      </c>
    </row>
    <row r="4" spans="1:40">
      <c r="A4" s="977" t="s">
        <v>172</v>
      </c>
      <c r="B4" s="986" t="s">
        <v>404</v>
      </c>
      <c r="C4" s="103" t="s">
        <v>299</v>
      </c>
      <c r="D4" s="255"/>
      <c r="E4" s="255"/>
      <c r="F4" s="255">
        <v>243</v>
      </c>
      <c r="G4" s="255">
        <v>110</v>
      </c>
      <c r="H4" s="255"/>
      <c r="I4" s="269"/>
      <c r="J4" s="269"/>
      <c r="K4" s="269"/>
      <c r="L4" s="269"/>
      <c r="M4" s="269"/>
      <c r="N4" s="269"/>
      <c r="O4" s="269"/>
      <c r="P4" s="269"/>
      <c r="Q4" s="269"/>
      <c r="R4" s="269"/>
      <c r="S4" s="24"/>
      <c r="T4" s="240" t="s">
        <v>174</v>
      </c>
      <c r="U4" s="986" t="s">
        <v>404</v>
      </c>
      <c r="V4" s="103" t="s">
        <v>299</v>
      </c>
      <c r="W4" s="254">
        <v>88</v>
      </c>
      <c r="X4" s="254">
        <v>187</v>
      </c>
      <c r="Y4" s="254">
        <v>222</v>
      </c>
      <c r="Z4" s="254"/>
      <c r="AA4" s="254"/>
      <c r="AB4" s="259"/>
      <c r="AC4" s="259"/>
      <c r="AD4" s="259"/>
      <c r="AE4" s="259"/>
      <c r="AF4" s="259"/>
      <c r="AG4" s="259"/>
      <c r="AH4" s="259"/>
      <c r="AI4" s="259"/>
      <c r="AJ4" s="259"/>
      <c r="AK4" s="259"/>
    </row>
    <row r="5" spans="1:40">
      <c r="A5" s="978"/>
      <c r="B5" s="987"/>
      <c r="C5" s="103" t="s">
        <v>298</v>
      </c>
      <c r="D5" s="255"/>
      <c r="E5" s="255"/>
      <c r="F5" s="255">
        <v>319</v>
      </c>
      <c r="G5" s="255">
        <v>163</v>
      </c>
      <c r="H5" s="255"/>
      <c r="I5" s="269"/>
      <c r="J5" s="269"/>
      <c r="K5" s="269"/>
      <c r="L5" s="269"/>
      <c r="M5" s="269"/>
      <c r="N5" s="269"/>
      <c r="O5" s="269"/>
      <c r="P5" s="269"/>
      <c r="Q5" s="269"/>
      <c r="R5" s="269"/>
      <c r="S5" s="24"/>
      <c r="T5" s="241"/>
      <c r="U5" s="987"/>
      <c r="V5" s="103" t="s">
        <v>298</v>
      </c>
      <c r="W5" s="254">
        <v>52</v>
      </c>
      <c r="X5" s="254">
        <v>142</v>
      </c>
      <c r="Y5" s="254">
        <v>132</v>
      </c>
      <c r="Z5" s="254"/>
      <c r="AA5" s="254"/>
      <c r="AB5" s="259"/>
      <c r="AC5" s="259"/>
      <c r="AD5" s="259"/>
      <c r="AE5" s="259"/>
      <c r="AF5" s="259"/>
      <c r="AG5" s="259"/>
      <c r="AH5" s="259"/>
      <c r="AI5" s="259"/>
      <c r="AJ5" s="259"/>
      <c r="AK5" s="259"/>
    </row>
    <row r="6" spans="1:40">
      <c r="A6" s="978"/>
      <c r="B6" s="988"/>
      <c r="C6" s="103" t="s">
        <v>71</v>
      </c>
      <c r="D6" s="255"/>
      <c r="E6" s="255"/>
      <c r="F6" s="255">
        <v>562</v>
      </c>
      <c r="G6" s="255">
        <v>273</v>
      </c>
      <c r="H6" s="255"/>
      <c r="I6" s="269"/>
      <c r="J6" s="269"/>
      <c r="K6" s="269"/>
      <c r="L6" s="269"/>
      <c r="M6" s="269"/>
      <c r="N6" s="269"/>
      <c r="O6" s="269"/>
      <c r="P6" s="269"/>
      <c r="Q6" s="269"/>
      <c r="R6" s="269"/>
      <c r="S6" s="24"/>
      <c r="T6" s="241"/>
      <c r="U6" s="988"/>
      <c r="V6" s="103" t="s">
        <v>71</v>
      </c>
      <c r="W6" s="254">
        <v>140</v>
      </c>
      <c r="X6" s="254">
        <v>329</v>
      </c>
      <c r="Y6" s="254">
        <v>354</v>
      </c>
      <c r="Z6" s="254"/>
      <c r="AA6" s="254"/>
      <c r="AB6" s="259"/>
      <c r="AC6" s="259"/>
      <c r="AD6" s="259"/>
      <c r="AE6" s="259"/>
      <c r="AF6" s="259"/>
      <c r="AG6" s="259"/>
      <c r="AH6" s="259"/>
      <c r="AI6" s="259"/>
      <c r="AJ6" s="259"/>
      <c r="AK6" s="259"/>
    </row>
    <row r="7" spans="1:40">
      <c r="A7" s="978"/>
      <c r="B7" s="986" t="s">
        <v>407</v>
      </c>
      <c r="C7" s="103" t="s">
        <v>299</v>
      </c>
      <c r="D7" s="255"/>
      <c r="E7" s="255"/>
      <c r="F7" s="255">
        <v>31</v>
      </c>
      <c r="G7" s="255"/>
      <c r="H7" s="255"/>
      <c r="I7" s="269"/>
      <c r="J7" s="269"/>
      <c r="K7" s="269"/>
      <c r="L7" s="269"/>
      <c r="M7" s="269"/>
      <c r="N7" s="269"/>
      <c r="O7" s="269"/>
      <c r="P7" s="269"/>
      <c r="Q7" s="269"/>
      <c r="R7" s="269"/>
      <c r="S7" s="24"/>
      <c r="T7" s="241"/>
      <c r="U7" s="986" t="s">
        <v>407</v>
      </c>
      <c r="V7" s="103" t="s">
        <v>299</v>
      </c>
      <c r="W7" s="254">
        <v>937</v>
      </c>
      <c r="X7" s="254">
        <v>880</v>
      </c>
      <c r="Y7" s="254">
        <v>1155</v>
      </c>
      <c r="Z7" s="254"/>
      <c r="AA7" s="254"/>
      <c r="AB7" s="259"/>
      <c r="AC7" s="259"/>
      <c r="AD7" s="259"/>
      <c r="AE7" s="259"/>
      <c r="AF7" s="259"/>
      <c r="AG7" s="259"/>
      <c r="AH7" s="259"/>
      <c r="AI7" s="259"/>
      <c r="AJ7" s="259"/>
      <c r="AK7" s="259"/>
    </row>
    <row r="8" spans="1:40">
      <c r="A8" s="978"/>
      <c r="B8" s="987"/>
      <c r="C8" s="103" t="s">
        <v>298</v>
      </c>
      <c r="D8" s="255"/>
      <c r="E8" s="255"/>
      <c r="F8" s="255">
        <v>36</v>
      </c>
      <c r="G8" s="255"/>
      <c r="H8" s="255"/>
      <c r="I8" s="269"/>
      <c r="J8" s="269"/>
      <c r="K8" s="269"/>
      <c r="L8" s="269"/>
      <c r="M8" s="269"/>
      <c r="N8" s="269"/>
      <c r="O8" s="269"/>
      <c r="P8" s="269"/>
      <c r="Q8" s="269"/>
      <c r="R8" s="269"/>
      <c r="S8" s="24"/>
      <c r="T8" s="241"/>
      <c r="U8" s="987"/>
      <c r="V8" s="103" t="s">
        <v>298</v>
      </c>
      <c r="W8" s="254">
        <v>1498</v>
      </c>
      <c r="X8" s="254">
        <v>1468</v>
      </c>
      <c r="Y8" s="254">
        <v>1643</v>
      </c>
      <c r="Z8" s="254"/>
      <c r="AA8" s="254"/>
      <c r="AB8" s="259"/>
      <c r="AC8" s="259"/>
      <c r="AD8" s="259"/>
      <c r="AE8" s="259"/>
      <c r="AF8" s="259"/>
      <c r="AG8" s="259"/>
      <c r="AH8" s="259"/>
      <c r="AI8" s="259"/>
      <c r="AJ8" s="259"/>
      <c r="AK8" s="259"/>
    </row>
    <row r="9" spans="1:40">
      <c r="A9" s="978"/>
      <c r="B9" s="988"/>
      <c r="C9" s="103" t="s">
        <v>71</v>
      </c>
      <c r="D9" s="255"/>
      <c r="E9" s="255"/>
      <c r="F9" s="255">
        <v>67</v>
      </c>
      <c r="G9" s="255"/>
      <c r="H9" s="255"/>
      <c r="I9" s="269"/>
      <c r="J9" s="269"/>
      <c r="K9" s="269"/>
      <c r="L9" s="269"/>
      <c r="M9" s="269"/>
      <c r="N9" s="269"/>
      <c r="O9" s="269"/>
      <c r="P9" s="269"/>
      <c r="Q9" s="269"/>
      <c r="R9" s="269"/>
      <c r="S9" s="24"/>
      <c r="T9" s="241"/>
      <c r="U9" s="988"/>
      <c r="V9" s="103" t="s">
        <v>71</v>
      </c>
      <c r="W9" s="254">
        <v>2435</v>
      </c>
      <c r="X9" s="254">
        <v>2348</v>
      </c>
      <c r="Y9" s="254">
        <v>2798</v>
      </c>
      <c r="Z9" s="254"/>
      <c r="AA9" s="254"/>
      <c r="AB9" s="259"/>
      <c r="AC9" s="259"/>
      <c r="AD9" s="259"/>
      <c r="AE9" s="259"/>
      <c r="AF9" s="259"/>
      <c r="AG9" s="259"/>
      <c r="AH9" s="259"/>
      <c r="AI9" s="259"/>
      <c r="AJ9" s="259"/>
      <c r="AK9" s="259"/>
    </row>
    <row r="10" spans="1:40" ht="20.100000000000001" customHeight="1">
      <c r="A10" s="978"/>
      <c r="B10" s="986" t="s">
        <v>423</v>
      </c>
      <c r="C10" s="103" t="s">
        <v>299</v>
      </c>
      <c r="D10" s="255"/>
      <c r="E10" s="255"/>
      <c r="F10" s="255">
        <v>57</v>
      </c>
      <c r="G10" s="255"/>
      <c r="H10" s="255"/>
      <c r="I10" s="269"/>
      <c r="J10" s="269"/>
      <c r="K10" s="269"/>
      <c r="L10" s="269"/>
      <c r="M10" s="269"/>
      <c r="N10" s="269"/>
      <c r="O10" s="269"/>
      <c r="P10" s="269"/>
      <c r="Q10" s="269"/>
      <c r="R10" s="269"/>
      <c r="S10" s="24"/>
      <c r="T10" s="241"/>
      <c r="U10" s="986" t="s">
        <v>423</v>
      </c>
      <c r="V10" s="103" t="s">
        <v>299</v>
      </c>
      <c r="W10" s="254">
        <v>4330</v>
      </c>
      <c r="X10" s="254">
        <v>5809</v>
      </c>
      <c r="Y10" s="254">
        <v>6594</v>
      </c>
      <c r="Z10" s="254"/>
      <c r="AA10" s="254"/>
      <c r="AB10" s="259"/>
      <c r="AC10" s="259"/>
      <c r="AD10" s="259"/>
      <c r="AE10" s="259"/>
      <c r="AF10" s="259"/>
      <c r="AG10" s="259"/>
      <c r="AH10" s="259"/>
      <c r="AI10" s="259"/>
      <c r="AJ10" s="259"/>
      <c r="AK10" s="259"/>
    </row>
    <row r="11" spans="1:40" ht="20.100000000000001" customHeight="1">
      <c r="A11" s="978"/>
      <c r="B11" s="987"/>
      <c r="C11" s="103" t="s">
        <v>298</v>
      </c>
      <c r="D11" s="255"/>
      <c r="E11" s="255"/>
      <c r="F11" s="255">
        <v>59</v>
      </c>
      <c r="G11" s="255"/>
      <c r="H11" s="255"/>
      <c r="I11" s="269"/>
      <c r="J11" s="269"/>
      <c r="K11" s="269"/>
      <c r="L11" s="269"/>
      <c r="M11" s="269"/>
      <c r="N11" s="269"/>
      <c r="O11" s="269"/>
      <c r="P11" s="269"/>
      <c r="Q11" s="269"/>
      <c r="R11" s="269"/>
      <c r="S11" s="24"/>
      <c r="T11" s="241"/>
      <c r="U11" s="987"/>
      <c r="V11" s="103" t="s">
        <v>298</v>
      </c>
      <c r="W11" s="254">
        <v>5032</v>
      </c>
      <c r="X11" s="254">
        <v>6175</v>
      </c>
      <c r="Y11" s="254">
        <v>6623</v>
      </c>
      <c r="Z11" s="254"/>
      <c r="AA11" s="254"/>
      <c r="AB11" s="259"/>
      <c r="AC11" s="259"/>
      <c r="AD11" s="259"/>
      <c r="AE11" s="259"/>
      <c r="AF11" s="259"/>
      <c r="AG11" s="259"/>
      <c r="AH11" s="259"/>
      <c r="AI11" s="259"/>
      <c r="AJ11" s="259"/>
      <c r="AK11" s="259"/>
    </row>
    <row r="12" spans="1:40" ht="20.100000000000001" customHeight="1">
      <c r="A12" s="978"/>
      <c r="B12" s="988"/>
      <c r="C12" s="103" t="s">
        <v>71</v>
      </c>
      <c r="D12" s="255"/>
      <c r="E12" s="255"/>
      <c r="F12" s="255">
        <v>116</v>
      </c>
      <c r="G12" s="255"/>
      <c r="H12" s="255"/>
      <c r="I12" s="269"/>
      <c r="J12" s="269"/>
      <c r="K12" s="269"/>
      <c r="L12" s="269"/>
      <c r="M12" s="269"/>
      <c r="N12" s="269"/>
      <c r="O12" s="269"/>
      <c r="P12" s="269"/>
      <c r="Q12" s="269"/>
      <c r="R12" s="269"/>
      <c r="S12" s="24"/>
      <c r="T12" s="241"/>
      <c r="U12" s="988"/>
      <c r="V12" s="103" t="s">
        <v>71</v>
      </c>
      <c r="W12" s="254">
        <v>9362</v>
      </c>
      <c r="X12" s="254">
        <v>11984</v>
      </c>
      <c r="Y12" s="254">
        <v>13217</v>
      </c>
      <c r="Z12" s="254"/>
      <c r="AA12" s="254"/>
      <c r="AB12" s="259"/>
      <c r="AC12" s="259"/>
      <c r="AD12" s="259"/>
      <c r="AE12" s="259"/>
      <c r="AF12" s="259"/>
      <c r="AG12" s="259"/>
      <c r="AH12" s="259"/>
      <c r="AI12" s="259"/>
      <c r="AJ12" s="259"/>
      <c r="AK12" s="259"/>
    </row>
    <row r="13" spans="1:40">
      <c r="A13" s="978"/>
      <c r="B13" s="986" t="s">
        <v>405</v>
      </c>
      <c r="C13" s="103" t="s">
        <v>299</v>
      </c>
      <c r="D13" s="255"/>
      <c r="E13" s="255"/>
      <c r="F13" s="255">
        <v>32</v>
      </c>
      <c r="G13" s="255"/>
      <c r="H13" s="255"/>
      <c r="I13" s="269"/>
      <c r="J13" s="269"/>
      <c r="K13" s="269"/>
      <c r="L13" s="269"/>
      <c r="M13" s="269"/>
      <c r="N13" s="269"/>
      <c r="O13" s="269"/>
      <c r="P13" s="269"/>
      <c r="Q13" s="269"/>
      <c r="R13" s="269"/>
      <c r="S13" s="24"/>
      <c r="T13" s="241"/>
      <c r="U13" s="986" t="s">
        <v>405</v>
      </c>
      <c r="V13" s="103" t="s">
        <v>299</v>
      </c>
      <c r="W13" s="254">
        <v>1359</v>
      </c>
      <c r="X13" s="254">
        <v>2148</v>
      </c>
      <c r="Y13" s="254">
        <v>1667</v>
      </c>
      <c r="Z13" s="254"/>
      <c r="AA13" s="254"/>
      <c r="AB13" s="259"/>
      <c r="AC13" s="259"/>
      <c r="AD13" s="259"/>
      <c r="AE13" s="259"/>
      <c r="AF13" s="259"/>
      <c r="AG13" s="259"/>
      <c r="AH13" s="259"/>
      <c r="AI13" s="259"/>
      <c r="AJ13" s="259"/>
      <c r="AK13" s="259"/>
    </row>
    <row r="14" spans="1:40">
      <c r="A14" s="978"/>
      <c r="B14" s="987"/>
      <c r="C14" s="103" t="s">
        <v>298</v>
      </c>
      <c r="D14" s="255"/>
      <c r="E14" s="255"/>
      <c r="F14" s="255">
        <v>16</v>
      </c>
      <c r="G14" s="255"/>
      <c r="H14" s="255"/>
      <c r="I14" s="269"/>
      <c r="J14" s="269"/>
      <c r="K14" s="269"/>
      <c r="L14" s="269"/>
      <c r="M14" s="269"/>
      <c r="N14" s="269"/>
      <c r="O14" s="269"/>
      <c r="P14" s="269"/>
      <c r="Q14" s="269"/>
      <c r="R14" s="269"/>
      <c r="S14" s="24"/>
      <c r="T14" s="241"/>
      <c r="U14" s="987"/>
      <c r="V14" s="103" t="s">
        <v>298</v>
      </c>
      <c r="W14" s="254">
        <v>728</v>
      </c>
      <c r="X14" s="254">
        <v>984</v>
      </c>
      <c r="Y14" s="254">
        <v>908</v>
      </c>
      <c r="Z14" s="254"/>
      <c r="AA14" s="254"/>
      <c r="AB14" s="259"/>
      <c r="AC14" s="259"/>
      <c r="AD14" s="259"/>
      <c r="AE14" s="259"/>
      <c r="AF14" s="259"/>
      <c r="AG14" s="259"/>
      <c r="AH14" s="259"/>
      <c r="AI14" s="259"/>
      <c r="AJ14" s="259"/>
      <c r="AK14" s="259"/>
    </row>
    <row r="15" spans="1:40">
      <c r="A15" s="978"/>
      <c r="B15" s="988"/>
      <c r="C15" s="103" t="s">
        <v>71</v>
      </c>
      <c r="D15" s="255"/>
      <c r="E15" s="255"/>
      <c r="F15" s="255">
        <v>48</v>
      </c>
      <c r="G15" s="255"/>
      <c r="H15" s="255"/>
      <c r="I15" s="269"/>
      <c r="J15" s="269"/>
      <c r="K15" s="269"/>
      <c r="L15" s="269"/>
      <c r="M15" s="269"/>
      <c r="N15" s="269"/>
      <c r="O15" s="269"/>
      <c r="P15" s="269"/>
      <c r="Q15" s="269"/>
      <c r="R15" s="269"/>
      <c r="S15" s="24"/>
      <c r="T15" s="241"/>
      <c r="U15" s="988"/>
      <c r="V15" s="103" t="s">
        <v>71</v>
      </c>
      <c r="W15" s="254">
        <v>2087</v>
      </c>
      <c r="X15" s="254">
        <v>3132</v>
      </c>
      <c r="Y15" s="254">
        <v>2575</v>
      </c>
      <c r="Z15" s="254"/>
      <c r="AA15" s="254"/>
      <c r="AB15" s="259"/>
      <c r="AC15" s="259"/>
      <c r="AD15" s="259"/>
      <c r="AE15" s="259"/>
      <c r="AF15" s="259"/>
      <c r="AG15" s="259"/>
      <c r="AH15" s="259"/>
      <c r="AI15" s="259"/>
      <c r="AJ15" s="259"/>
      <c r="AK15" s="259"/>
    </row>
    <row r="16" spans="1:40" ht="20.100000000000001" customHeight="1">
      <c r="A16" s="978"/>
      <c r="B16" s="986" t="s">
        <v>424</v>
      </c>
      <c r="C16" s="103" t="s">
        <v>299</v>
      </c>
      <c r="D16" s="255"/>
      <c r="E16" s="255"/>
      <c r="F16" s="255">
        <v>478</v>
      </c>
      <c r="G16" s="255"/>
      <c r="H16" s="255"/>
      <c r="I16" s="269"/>
      <c r="J16" s="269"/>
      <c r="K16" s="269"/>
      <c r="L16" s="269"/>
      <c r="M16" s="269"/>
      <c r="N16" s="269"/>
      <c r="O16" s="269"/>
      <c r="P16" s="269"/>
      <c r="Q16" s="269"/>
      <c r="R16" s="269"/>
      <c r="S16" s="24"/>
      <c r="T16" s="241"/>
      <c r="U16" s="986" t="s">
        <v>424</v>
      </c>
      <c r="V16" s="103" t="s">
        <v>299</v>
      </c>
      <c r="W16" s="254">
        <v>640</v>
      </c>
      <c r="X16" s="254">
        <v>1314</v>
      </c>
      <c r="Y16" s="254">
        <v>1548</v>
      </c>
      <c r="Z16" s="254"/>
      <c r="AA16" s="254"/>
      <c r="AB16" s="259"/>
      <c r="AC16" s="259"/>
      <c r="AD16" s="259"/>
      <c r="AE16" s="259"/>
      <c r="AF16" s="259"/>
      <c r="AG16" s="259"/>
      <c r="AH16" s="259"/>
      <c r="AI16" s="259"/>
      <c r="AJ16" s="259"/>
      <c r="AK16" s="259"/>
    </row>
    <row r="17" spans="1:37" ht="20.100000000000001" customHeight="1">
      <c r="A17" s="978"/>
      <c r="B17" s="987"/>
      <c r="C17" s="103" t="s">
        <v>298</v>
      </c>
      <c r="D17" s="255"/>
      <c r="E17" s="255"/>
      <c r="F17" s="255">
        <v>381</v>
      </c>
      <c r="G17" s="255"/>
      <c r="H17" s="255"/>
      <c r="I17" s="269"/>
      <c r="J17" s="269"/>
      <c r="K17" s="269"/>
      <c r="L17" s="269"/>
      <c r="M17" s="269"/>
      <c r="N17" s="269"/>
      <c r="O17" s="269"/>
      <c r="P17" s="269"/>
      <c r="Q17" s="269"/>
      <c r="R17" s="269"/>
      <c r="S17" s="24"/>
      <c r="T17" s="241"/>
      <c r="U17" s="987"/>
      <c r="V17" s="103" t="s">
        <v>298</v>
      </c>
      <c r="W17" s="254">
        <v>141</v>
      </c>
      <c r="X17" s="254">
        <v>382</v>
      </c>
      <c r="Y17" s="254">
        <v>425</v>
      </c>
      <c r="Z17" s="254"/>
      <c r="AA17" s="254"/>
      <c r="AB17" s="259"/>
      <c r="AC17" s="259"/>
      <c r="AD17" s="259"/>
      <c r="AE17" s="259"/>
      <c r="AF17" s="259"/>
      <c r="AG17" s="259"/>
      <c r="AH17" s="259"/>
      <c r="AI17" s="259"/>
      <c r="AJ17" s="259"/>
      <c r="AK17" s="259"/>
    </row>
    <row r="18" spans="1:37" ht="20.100000000000001" customHeight="1">
      <c r="A18" s="978"/>
      <c r="B18" s="988"/>
      <c r="C18" s="103" t="s">
        <v>71</v>
      </c>
      <c r="D18" s="255"/>
      <c r="E18" s="255"/>
      <c r="F18" s="255">
        <v>832</v>
      </c>
      <c r="G18" s="255"/>
      <c r="H18" s="255"/>
      <c r="I18" s="269"/>
      <c r="J18" s="269"/>
      <c r="K18" s="269"/>
      <c r="L18" s="269"/>
      <c r="M18" s="269"/>
      <c r="N18" s="269"/>
      <c r="O18" s="269"/>
      <c r="P18" s="269"/>
      <c r="Q18" s="269"/>
      <c r="R18" s="269"/>
      <c r="S18" s="24"/>
      <c r="T18" s="241"/>
      <c r="U18" s="988"/>
      <c r="V18" s="103" t="s">
        <v>71</v>
      </c>
      <c r="W18" s="254">
        <v>781</v>
      </c>
      <c r="X18" s="254">
        <v>1696</v>
      </c>
      <c r="Y18" s="254">
        <v>1973</v>
      </c>
      <c r="Z18" s="254"/>
      <c r="AA18" s="254"/>
      <c r="AB18" s="259"/>
      <c r="AC18" s="259"/>
      <c r="AD18" s="259"/>
      <c r="AE18" s="259"/>
      <c r="AF18" s="259"/>
      <c r="AG18" s="259"/>
      <c r="AH18" s="259"/>
      <c r="AI18" s="259"/>
      <c r="AJ18" s="259"/>
      <c r="AK18" s="259"/>
    </row>
    <row r="19" spans="1:37">
      <c r="A19" s="978"/>
      <c r="B19" s="986" t="s">
        <v>403</v>
      </c>
      <c r="C19" s="103" t="s">
        <v>299</v>
      </c>
      <c r="D19" s="255"/>
      <c r="E19" s="255"/>
      <c r="F19" s="255">
        <v>99</v>
      </c>
      <c r="G19" s="255"/>
      <c r="H19" s="255"/>
      <c r="I19" s="269"/>
      <c r="J19" s="269"/>
      <c r="K19" s="269"/>
      <c r="L19" s="269"/>
      <c r="M19" s="269"/>
      <c r="N19" s="269"/>
      <c r="O19" s="269"/>
      <c r="P19" s="269"/>
      <c r="Q19" s="269"/>
      <c r="R19" s="269"/>
      <c r="S19" s="24"/>
      <c r="T19" s="241"/>
      <c r="U19" s="986" t="s">
        <v>403</v>
      </c>
      <c r="V19" s="103" t="s">
        <v>299</v>
      </c>
      <c r="W19" s="254">
        <v>106</v>
      </c>
      <c r="X19" s="254">
        <v>202</v>
      </c>
      <c r="Y19" s="254">
        <v>159</v>
      </c>
      <c r="Z19" s="254"/>
      <c r="AA19" s="254"/>
      <c r="AB19" s="259"/>
      <c r="AC19" s="259"/>
      <c r="AD19" s="259"/>
      <c r="AE19" s="259"/>
      <c r="AF19" s="259"/>
      <c r="AG19" s="259"/>
      <c r="AH19" s="259"/>
      <c r="AI19" s="259"/>
      <c r="AJ19" s="259"/>
      <c r="AK19" s="259"/>
    </row>
    <row r="20" spans="1:37">
      <c r="A20" s="978"/>
      <c r="B20" s="987"/>
      <c r="C20" s="103" t="s">
        <v>298</v>
      </c>
      <c r="D20" s="255"/>
      <c r="E20" s="255"/>
      <c r="F20" s="255">
        <v>92</v>
      </c>
      <c r="G20" s="255"/>
      <c r="H20" s="255"/>
      <c r="I20" s="269"/>
      <c r="J20" s="269"/>
      <c r="K20" s="269"/>
      <c r="L20" s="269"/>
      <c r="M20" s="269"/>
      <c r="N20" s="269"/>
      <c r="O20" s="269"/>
      <c r="P20" s="269"/>
      <c r="Q20" s="269"/>
      <c r="R20" s="269"/>
      <c r="S20" s="24"/>
      <c r="T20" s="241"/>
      <c r="U20" s="987"/>
      <c r="V20" s="103" t="s">
        <v>298</v>
      </c>
      <c r="W20" s="254">
        <v>83</v>
      </c>
      <c r="X20" s="254">
        <v>139</v>
      </c>
      <c r="Y20" s="254">
        <v>125</v>
      </c>
      <c r="Z20" s="254"/>
      <c r="AA20" s="254"/>
      <c r="AB20" s="259"/>
      <c r="AC20" s="259"/>
      <c r="AD20" s="259"/>
      <c r="AE20" s="259"/>
      <c r="AF20" s="259"/>
      <c r="AG20" s="259"/>
      <c r="AH20" s="259"/>
      <c r="AI20" s="259"/>
      <c r="AJ20" s="259"/>
      <c r="AK20" s="259"/>
    </row>
    <row r="21" spans="1:37">
      <c r="A21" s="978"/>
      <c r="B21" s="988"/>
      <c r="C21" s="103" t="s">
        <v>71</v>
      </c>
      <c r="D21" s="255"/>
      <c r="E21" s="255"/>
      <c r="F21" s="255">
        <v>191</v>
      </c>
      <c r="G21" s="255"/>
      <c r="H21" s="255"/>
      <c r="I21" s="269"/>
      <c r="J21" s="269"/>
      <c r="K21" s="269"/>
      <c r="L21" s="269"/>
      <c r="M21" s="269"/>
      <c r="N21" s="269"/>
      <c r="O21" s="269"/>
      <c r="P21" s="269"/>
      <c r="Q21" s="269"/>
      <c r="R21" s="269"/>
      <c r="S21" s="24"/>
      <c r="T21" s="241"/>
      <c r="U21" s="988"/>
      <c r="V21" s="103" t="s">
        <v>71</v>
      </c>
      <c r="W21" s="254">
        <v>189</v>
      </c>
      <c r="X21" s="254">
        <v>341</v>
      </c>
      <c r="Y21" s="254">
        <v>284</v>
      </c>
      <c r="Z21" s="254"/>
      <c r="AA21" s="254"/>
      <c r="AB21" s="259"/>
      <c r="AC21" s="259"/>
      <c r="AD21" s="259"/>
      <c r="AE21" s="259"/>
      <c r="AF21" s="259"/>
      <c r="AG21" s="259"/>
      <c r="AH21" s="259"/>
      <c r="AI21" s="259"/>
      <c r="AJ21" s="259"/>
      <c r="AK21" s="259"/>
    </row>
    <row r="22" spans="1:37">
      <c r="A22" s="978"/>
      <c r="B22" s="986" t="s">
        <v>425</v>
      </c>
      <c r="C22" s="103" t="s">
        <v>299</v>
      </c>
      <c r="D22" s="255"/>
      <c r="E22" s="255"/>
      <c r="F22" s="255">
        <v>130</v>
      </c>
      <c r="G22" s="255"/>
      <c r="H22" s="255"/>
      <c r="I22" s="269"/>
      <c r="J22" s="269"/>
      <c r="K22" s="269"/>
      <c r="L22" s="269"/>
      <c r="M22" s="269"/>
      <c r="N22" s="269"/>
      <c r="O22" s="269"/>
      <c r="P22" s="269"/>
      <c r="Q22" s="269"/>
      <c r="R22" s="269"/>
      <c r="S22" s="24"/>
      <c r="T22" s="241"/>
      <c r="U22" s="986" t="s">
        <v>425</v>
      </c>
      <c r="V22" s="103" t="s">
        <v>299</v>
      </c>
      <c r="W22" s="254">
        <v>127</v>
      </c>
      <c r="X22" s="254">
        <v>273</v>
      </c>
      <c r="Y22" s="254">
        <v>227</v>
      </c>
      <c r="Z22" s="254"/>
      <c r="AA22" s="254"/>
      <c r="AB22" s="259"/>
      <c r="AC22" s="259"/>
      <c r="AD22" s="259"/>
      <c r="AE22" s="259"/>
      <c r="AF22" s="259"/>
      <c r="AG22" s="259"/>
      <c r="AH22" s="259"/>
      <c r="AI22" s="259"/>
      <c r="AJ22" s="259"/>
      <c r="AK22" s="259"/>
    </row>
    <row r="23" spans="1:37">
      <c r="A23" s="978"/>
      <c r="B23" s="987"/>
      <c r="C23" s="103" t="s">
        <v>298</v>
      </c>
      <c r="D23" s="255"/>
      <c r="E23" s="255"/>
      <c r="F23" s="255">
        <v>197</v>
      </c>
      <c r="G23" s="255"/>
      <c r="H23" s="255"/>
      <c r="I23" s="269"/>
      <c r="J23" s="269"/>
      <c r="K23" s="269"/>
      <c r="L23" s="269"/>
      <c r="M23" s="269"/>
      <c r="N23" s="269"/>
      <c r="O23" s="269"/>
      <c r="P23" s="269"/>
      <c r="Q23" s="269"/>
      <c r="R23" s="269"/>
      <c r="S23" s="24"/>
      <c r="T23" s="241"/>
      <c r="U23" s="987"/>
      <c r="V23" s="103" t="s">
        <v>298</v>
      </c>
      <c r="W23" s="254">
        <v>282</v>
      </c>
      <c r="X23" s="254">
        <v>447</v>
      </c>
      <c r="Y23" s="254">
        <v>489</v>
      </c>
      <c r="Z23" s="254"/>
      <c r="AA23" s="254"/>
      <c r="AB23" s="259"/>
      <c r="AC23" s="259"/>
      <c r="AD23" s="259"/>
      <c r="AE23" s="259"/>
      <c r="AF23" s="259"/>
      <c r="AG23" s="259"/>
      <c r="AH23" s="259"/>
      <c r="AI23" s="259"/>
      <c r="AJ23" s="259"/>
      <c r="AK23" s="259"/>
    </row>
    <row r="24" spans="1:37">
      <c r="A24" s="978"/>
      <c r="B24" s="988"/>
      <c r="C24" s="103" t="s">
        <v>71</v>
      </c>
      <c r="D24" s="255"/>
      <c r="E24" s="255"/>
      <c r="F24" s="255">
        <v>327</v>
      </c>
      <c r="G24" s="255"/>
      <c r="H24" s="255"/>
      <c r="I24" s="269"/>
      <c r="J24" s="269"/>
      <c r="K24" s="269"/>
      <c r="L24" s="269"/>
      <c r="M24" s="269"/>
      <c r="N24" s="269"/>
      <c r="O24" s="269"/>
      <c r="P24" s="269"/>
      <c r="Q24" s="269"/>
      <c r="R24" s="269"/>
      <c r="S24" s="24"/>
      <c r="T24" s="241"/>
      <c r="U24" s="988"/>
      <c r="V24" s="103" t="s">
        <v>71</v>
      </c>
      <c r="W24" s="254">
        <v>409</v>
      </c>
      <c r="X24" s="254">
        <v>720</v>
      </c>
      <c r="Y24" s="254">
        <v>716</v>
      </c>
      <c r="Z24" s="254"/>
      <c r="AA24" s="254"/>
      <c r="AB24" s="259"/>
      <c r="AC24" s="259"/>
      <c r="AD24" s="259"/>
      <c r="AE24" s="259"/>
      <c r="AF24" s="259"/>
      <c r="AG24" s="259"/>
      <c r="AH24" s="259"/>
      <c r="AI24" s="259"/>
      <c r="AJ24" s="259"/>
      <c r="AK24" s="259"/>
    </row>
    <row r="25" spans="1:37">
      <c r="A25" s="978"/>
      <c r="B25" s="986" t="s">
        <v>419</v>
      </c>
      <c r="C25" s="103" t="s">
        <v>299</v>
      </c>
      <c r="D25" s="255"/>
      <c r="E25" s="255"/>
      <c r="F25" s="255"/>
      <c r="G25" s="255"/>
      <c r="H25" s="255"/>
      <c r="I25" s="269"/>
      <c r="J25" s="269"/>
      <c r="K25" s="269"/>
      <c r="L25" s="269"/>
      <c r="M25" s="269"/>
      <c r="N25" s="269"/>
      <c r="O25" s="269"/>
      <c r="P25" s="269"/>
      <c r="Q25" s="269"/>
      <c r="R25" s="269"/>
      <c r="S25" s="24"/>
      <c r="T25" s="241"/>
      <c r="U25" s="986" t="s">
        <v>419</v>
      </c>
      <c r="V25" s="103" t="s">
        <v>299</v>
      </c>
      <c r="W25" s="254">
        <v>66</v>
      </c>
      <c r="X25" s="254">
        <v>115</v>
      </c>
      <c r="Y25" s="254">
        <v>136</v>
      </c>
      <c r="Z25" s="254"/>
      <c r="AA25" s="254"/>
      <c r="AB25" s="259"/>
      <c r="AC25" s="259"/>
      <c r="AD25" s="259"/>
      <c r="AE25" s="259"/>
      <c r="AF25" s="259"/>
      <c r="AG25" s="259"/>
      <c r="AH25" s="259"/>
      <c r="AI25" s="259"/>
      <c r="AJ25" s="259"/>
      <c r="AK25" s="259"/>
    </row>
    <row r="26" spans="1:37">
      <c r="A26" s="978"/>
      <c r="B26" s="987"/>
      <c r="C26" s="103" t="s">
        <v>298</v>
      </c>
      <c r="D26" s="255"/>
      <c r="E26" s="255"/>
      <c r="F26" s="255"/>
      <c r="G26" s="255"/>
      <c r="H26" s="255"/>
      <c r="I26" s="269"/>
      <c r="J26" s="269"/>
      <c r="K26" s="269"/>
      <c r="L26" s="269"/>
      <c r="M26" s="269"/>
      <c r="N26" s="269"/>
      <c r="O26" s="269"/>
      <c r="P26" s="269"/>
      <c r="Q26" s="269"/>
      <c r="R26" s="269"/>
      <c r="S26" s="24"/>
      <c r="T26" s="241"/>
      <c r="U26" s="987"/>
      <c r="V26" s="103" t="s">
        <v>298</v>
      </c>
      <c r="W26" s="254">
        <v>59</v>
      </c>
      <c r="X26" s="254">
        <v>103</v>
      </c>
      <c r="Y26" s="254">
        <v>166</v>
      </c>
      <c r="Z26" s="254"/>
      <c r="AA26" s="254"/>
      <c r="AB26" s="259"/>
      <c r="AC26" s="259"/>
      <c r="AD26" s="259"/>
      <c r="AE26" s="259"/>
      <c r="AF26" s="259"/>
      <c r="AG26" s="259"/>
      <c r="AH26" s="259"/>
      <c r="AI26" s="259"/>
      <c r="AJ26" s="259"/>
      <c r="AK26" s="259"/>
    </row>
    <row r="27" spans="1:37">
      <c r="A27" s="978"/>
      <c r="B27" s="988"/>
      <c r="C27" s="103" t="s">
        <v>71</v>
      </c>
      <c r="D27" s="255"/>
      <c r="E27" s="255"/>
      <c r="F27" s="255"/>
      <c r="G27" s="255"/>
      <c r="H27" s="255"/>
      <c r="I27" s="269"/>
      <c r="J27" s="269"/>
      <c r="K27" s="269"/>
      <c r="L27" s="269"/>
      <c r="M27" s="269"/>
      <c r="N27" s="269"/>
      <c r="O27" s="269"/>
      <c r="P27" s="269"/>
      <c r="Q27" s="269"/>
      <c r="R27" s="269"/>
      <c r="S27" s="24"/>
      <c r="T27" s="241"/>
      <c r="U27" s="988"/>
      <c r="V27" s="103" t="s">
        <v>71</v>
      </c>
      <c r="W27" s="254">
        <v>125</v>
      </c>
      <c r="X27" s="254">
        <v>218</v>
      </c>
      <c r="Y27" s="254">
        <v>302</v>
      </c>
      <c r="Z27" s="254"/>
      <c r="AA27" s="254"/>
      <c r="AB27" s="259"/>
      <c r="AC27" s="259"/>
      <c r="AD27" s="259"/>
      <c r="AE27" s="259"/>
      <c r="AF27" s="259"/>
      <c r="AG27" s="259"/>
      <c r="AH27" s="259"/>
      <c r="AI27" s="259"/>
      <c r="AJ27" s="259"/>
      <c r="AK27" s="259"/>
    </row>
    <row r="28" spans="1:37">
      <c r="A28" s="978"/>
      <c r="B28" s="986" t="s">
        <v>426</v>
      </c>
      <c r="C28" s="103" t="s">
        <v>299</v>
      </c>
      <c r="D28" s="255"/>
      <c r="E28" s="255"/>
      <c r="F28" s="255"/>
      <c r="G28" s="255"/>
      <c r="H28" s="255"/>
      <c r="I28" s="269"/>
      <c r="J28" s="269"/>
      <c r="K28" s="269"/>
      <c r="L28" s="269"/>
      <c r="M28" s="269"/>
      <c r="N28" s="269"/>
      <c r="O28" s="269"/>
      <c r="P28" s="269"/>
      <c r="Q28" s="269"/>
      <c r="R28" s="269"/>
      <c r="S28" s="24"/>
      <c r="T28" s="241"/>
      <c r="U28" s="986" t="s">
        <v>426</v>
      </c>
      <c r="V28" s="103" t="s">
        <v>299</v>
      </c>
      <c r="W28" s="254"/>
      <c r="X28" s="254"/>
      <c r="Y28" s="254"/>
      <c r="Z28" s="254"/>
      <c r="AA28" s="254"/>
      <c r="AB28" s="259"/>
      <c r="AC28" s="259"/>
      <c r="AD28" s="259"/>
      <c r="AE28" s="259"/>
      <c r="AF28" s="259"/>
      <c r="AG28" s="259"/>
      <c r="AH28" s="259"/>
      <c r="AI28" s="259"/>
      <c r="AJ28" s="259"/>
      <c r="AK28" s="259"/>
    </row>
    <row r="29" spans="1:37">
      <c r="A29" s="978"/>
      <c r="B29" s="987"/>
      <c r="C29" s="103" t="s">
        <v>298</v>
      </c>
      <c r="D29" s="255"/>
      <c r="E29" s="255"/>
      <c r="F29" s="255"/>
      <c r="G29" s="255"/>
      <c r="H29" s="255"/>
      <c r="I29" s="269"/>
      <c r="J29" s="269"/>
      <c r="K29" s="269"/>
      <c r="L29" s="269"/>
      <c r="M29" s="269"/>
      <c r="N29" s="269"/>
      <c r="O29" s="269"/>
      <c r="P29" s="269"/>
      <c r="Q29" s="269"/>
      <c r="R29" s="269"/>
      <c r="S29" s="24"/>
      <c r="T29" s="241"/>
      <c r="U29" s="987"/>
      <c r="V29" s="103" t="s">
        <v>298</v>
      </c>
      <c r="W29" s="254"/>
      <c r="X29" s="254"/>
      <c r="Y29" s="254"/>
      <c r="Z29" s="254"/>
      <c r="AA29" s="254"/>
      <c r="AB29" s="259"/>
      <c r="AC29" s="259"/>
      <c r="AD29" s="259"/>
      <c r="AE29" s="259"/>
      <c r="AF29" s="259"/>
      <c r="AG29" s="259"/>
      <c r="AH29" s="259"/>
      <c r="AI29" s="259"/>
      <c r="AJ29" s="259"/>
      <c r="AK29" s="259"/>
    </row>
    <row r="30" spans="1:37">
      <c r="A30" s="978"/>
      <c r="B30" s="988"/>
      <c r="C30" s="103" t="s">
        <v>71</v>
      </c>
      <c r="D30" s="255"/>
      <c r="E30" s="255"/>
      <c r="F30" s="255"/>
      <c r="G30" s="255"/>
      <c r="H30" s="255"/>
      <c r="I30" s="269"/>
      <c r="J30" s="269"/>
      <c r="K30" s="269"/>
      <c r="L30" s="269"/>
      <c r="M30" s="269"/>
      <c r="N30" s="269"/>
      <c r="O30" s="269"/>
      <c r="P30" s="269"/>
      <c r="Q30" s="269"/>
      <c r="R30" s="269"/>
      <c r="S30" s="24"/>
      <c r="T30" s="241"/>
      <c r="U30" s="988"/>
      <c r="V30" s="103" t="s">
        <v>71</v>
      </c>
      <c r="W30" s="254"/>
      <c r="X30" s="254"/>
      <c r="Y30" s="254"/>
      <c r="Z30" s="254"/>
      <c r="AA30" s="254"/>
      <c r="AB30" s="259"/>
      <c r="AC30" s="259"/>
      <c r="AD30" s="259"/>
      <c r="AE30" s="259"/>
      <c r="AF30" s="259"/>
      <c r="AG30" s="259"/>
      <c r="AH30" s="259"/>
      <c r="AI30" s="259"/>
      <c r="AJ30" s="259"/>
      <c r="AK30" s="259"/>
    </row>
    <row r="31" spans="1:37" s="51" customFormat="1">
      <c r="A31" s="978"/>
      <c r="B31" s="986" t="s">
        <v>71</v>
      </c>
      <c r="C31" s="103" t="s">
        <v>299</v>
      </c>
      <c r="D31" s="258"/>
      <c r="E31" s="258"/>
      <c r="F31" s="258">
        <v>1070</v>
      </c>
      <c r="G31" s="258">
        <v>110</v>
      </c>
      <c r="H31" s="258"/>
      <c r="I31" s="271"/>
      <c r="J31" s="271"/>
      <c r="K31" s="271"/>
      <c r="L31" s="271"/>
      <c r="M31" s="271"/>
      <c r="N31" s="271"/>
      <c r="O31" s="271"/>
      <c r="P31" s="271"/>
      <c r="Q31" s="271"/>
      <c r="R31" s="271"/>
      <c r="S31" s="29"/>
      <c r="T31" s="241"/>
      <c r="U31" s="986" t="s">
        <v>71</v>
      </c>
      <c r="V31" s="103" t="s">
        <v>299</v>
      </c>
      <c r="W31" s="256">
        <v>7638</v>
      </c>
      <c r="X31" s="256">
        <v>10809</v>
      </c>
      <c r="Y31" s="256">
        <v>11486</v>
      </c>
      <c r="Z31" s="256"/>
      <c r="AA31" s="256"/>
      <c r="AB31" s="260"/>
      <c r="AC31" s="260"/>
      <c r="AD31" s="260"/>
      <c r="AE31" s="260"/>
      <c r="AF31" s="260"/>
      <c r="AG31" s="260"/>
      <c r="AH31" s="260"/>
      <c r="AI31" s="260"/>
      <c r="AJ31" s="260"/>
      <c r="AK31" s="260"/>
    </row>
    <row r="32" spans="1:37" s="51" customFormat="1">
      <c r="A32" s="978"/>
      <c r="B32" s="987"/>
      <c r="C32" s="103" t="s">
        <v>298</v>
      </c>
      <c r="D32" s="258"/>
      <c r="E32" s="258"/>
      <c r="F32" s="258">
        <v>1100</v>
      </c>
      <c r="G32" s="258">
        <v>163</v>
      </c>
      <c r="H32" s="258"/>
      <c r="I32" s="271"/>
      <c r="J32" s="271"/>
      <c r="K32" s="271"/>
      <c r="L32" s="271"/>
      <c r="M32" s="271"/>
      <c r="N32" s="271"/>
      <c r="O32" s="271"/>
      <c r="P32" s="271"/>
      <c r="Q32" s="271"/>
      <c r="R32" s="271"/>
      <c r="S32" s="29"/>
      <c r="T32" s="241"/>
      <c r="U32" s="987"/>
      <c r="V32" s="103" t="s">
        <v>298</v>
      </c>
      <c r="W32" s="256">
        <v>7943</v>
      </c>
      <c r="X32" s="256">
        <v>9828</v>
      </c>
      <c r="Y32" s="256">
        <v>10379</v>
      </c>
      <c r="Z32" s="256"/>
      <c r="AA32" s="256"/>
      <c r="AB32" s="260"/>
      <c r="AC32" s="260"/>
      <c r="AD32" s="260"/>
      <c r="AE32" s="260"/>
      <c r="AF32" s="260"/>
      <c r="AG32" s="260"/>
      <c r="AH32" s="260"/>
      <c r="AI32" s="260"/>
      <c r="AJ32" s="260"/>
      <c r="AK32" s="260"/>
    </row>
    <row r="33" spans="1:37" s="51" customFormat="1" ht="15" thickBot="1">
      <c r="A33" s="979"/>
      <c r="B33" s="988"/>
      <c r="C33" s="103" t="s">
        <v>71</v>
      </c>
      <c r="D33" s="258"/>
      <c r="E33" s="258"/>
      <c r="F33" s="258">
        <v>2170</v>
      </c>
      <c r="G33" s="258">
        <v>273</v>
      </c>
      <c r="H33" s="258">
        <v>3618</v>
      </c>
      <c r="I33" s="271"/>
      <c r="J33" s="271"/>
      <c r="K33" s="271"/>
      <c r="L33" s="271"/>
      <c r="M33" s="271"/>
      <c r="N33" s="271"/>
      <c r="O33" s="271"/>
      <c r="P33" s="271"/>
      <c r="Q33" s="271"/>
      <c r="R33" s="271"/>
      <c r="S33" s="29"/>
      <c r="T33" s="242"/>
      <c r="U33" s="990"/>
      <c r="V33" s="243" t="s">
        <v>71</v>
      </c>
      <c r="W33" s="261">
        <v>15581</v>
      </c>
      <c r="X33" s="261">
        <v>20637</v>
      </c>
      <c r="Y33" s="261">
        <v>21865</v>
      </c>
      <c r="Z33" s="261"/>
      <c r="AA33" s="261"/>
      <c r="AB33" s="263"/>
      <c r="AC33" s="263"/>
      <c r="AD33" s="263"/>
      <c r="AE33" s="263"/>
      <c r="AF33" s="263"/>
      <c r="AG33" s="263"/>
      <c r="AH33" s="263"/>
      <c r="AI33" s="263"/>
      <c r="AJ33" s="263"/>
      <c r="AK33" s="263"/>
    </row>
    <row r="34" spans="1:37">
      <c r="A34" s="978" t="s">
        <v>173</v>
      </c>
      <c r="B34" s="987" t="s">
        <v>404</v>
      </c>
      <c r="C34" s="244" t="s">
        <v>299</v>
      </c>
      <c r="D34" s="282">
        <v>88</v>
      </c>
      <c r="E34" s="282">
        <v>187</v>
      </c>
      <c r="F34" s="282">
        <v>222</v>
      </c>
      <c r="G34" s="282"/>
      <c r="H34" s="282"/>
      <c r="I34" s="283"/>
      <c r="J34" s="283"/>
      <c r="K34" s="283"/>
      <c r="L34" s="283"/>
      <c r="M34" s="283"/>
      <c r="N34" s="283"/>
      <c r="O34" s="283"/>
      <c r="P34" s="283"/>
      <c r="Q34" s="283"/>
      <c r="R34" s="283"/>
      <c r="S34" s="24"/>
    </row>
    <row r="35" spans="1:37">
      <c r="A35" s="978"/>
      <c r="B35" s="987"/>
      <c r="C35" s="103" t="s">
        <v>298</v>
      </c>
      <c r="D35" s="254">
        <v>52</v>
      </c>
      <c r="E35" s="254">
        <v>142</v>
      </c>
      <c r="F35" s="254">
        <v>132</v>
      </c>
      <c r="G35" s="254"/>
      <c r="H35" s="254"/>
      <c r="I35" s="259"/>
      <c r="J35" s="259"/>
      <c r="K35" s="259"/>
      <c r="L35" s="259"/>
      <c r="M35" s="259"/>
      <c r="N35" s="259"/>
      <c r="O35" s="259"/>
      <c r="P35" s="259"/>
      <c r="Q35" s="259"/>
      <c r="R35" s="259"/>
      <c r="S35" s="24"/>
    </row>
    <row r="36" spans="1:37">
      <c r="A36" s="978"/>
      <c r="B36" s="988"/>
      <c r="C36" s="103" t="s">
        <v>71</v>
      </c>
      <c r="D36" s="254">
        <v>140</v>
      </c>
      <c r="E36" s="254">
        <v>329</v>
      </c>
      <c r="F36" s="254">
        <v>354</v>
      </c>
      <c r="G36" s="254"/>
      <c r="H36" s="254"/>
      <c r="I36" s="259"/>
      <c r="J36" s="259"/>
      <c r="K36" s="259"/>
      <c r="L36" s="259"/>
      <c r="M36" s="259"/>
      <c r="N36" s="259"/>
      <c r="O36" s="259"/>
      <c r="P36" s="259"/>
      <c r="Q36" s="259"/>
      <c r="R36" s="259"/>
      <c r="S36" s="24"/>
    </row>
    <row r="37" spans="1:37">
      <c r="A37" s="978"/>
      <c r="B37" s="986" t="s">
        <v>407</v>
      </c>
      <c r="C37" s="103" t="s">
        <v>299</v>
      </c>
      <c r="D37" s="254">
        <v>937</v>
      </c>
      <c r="E37" s="254">
        <v>880</v>
      </c>
      <c r="F37" s="254">
        <v>1155</v>
      </c>
      <c r="G37" s="254"/>
      <c r="H37" s="254"/>
      <c r="I37" s="259"/>
      <c r="J37" s="259"/>
      <c r="K37" s="259"/>
      <c r="L37" s="259"/>
      <c r="M37" s="259"/>
      <c r="N37" s="259"/>
      <c r="O37" s="259"/>
      <c r="P37" s="259"/>
      <c r="Q37" s="259"/>
      <c r="R37" s="259"/>
      <c r="S37" s="24"/>
      <c r="T37" s="136" t="s">
        <v>185</v>
      </c>
      <c r="W37" s="24"/>
      <c r="X37" s="24"/>
      <c r="Y37" s="24"/>
    </row>
    <row r="38" spans="1:37">
      <c r="A38" s="978"/>
      <c r="B38" s="987"/>
      <c r="C38" s="103" t="s">
        <v>298</v>
      </c>
      <c r="D38" s="254">
        <v>1498</v>
      </c>
      <c r="E38" s="254">
        <v>1468</v>
      </c>
      <c r="F38" s="254">
        <v>1643</v>
      </c>
      <c r="G38" s="254"/>
      <c r="H38" s="254"/>
      <c r="I38" s="259"/>
      <c r="J38" s="259"/>
      <c r="K38" s="259"/>
      <c r="L38" s="259"/>
      <c r="M38" s="259"/>
      <c r="N38" s="259"/>
      <c r="O38" s="259"/>
      <c r="P38" s="259"/>
      <c r="Q38" s="259"/>
      <c r="R38" s="259"/>
      <c r="S38" s="24"/>
      <c r="T38" s="24"/>
      <c r="U38" s="24"/>
      <c r="V38" s="24"/>
      <c r="W38" s="24"/>
      <c r="X38" s="24"/>
      <c r="Y38" s="24"/>
    </row>
    <row r="39" spans="1:37" ht="15" customHeight="1">
      <c r="A39" s="978"/>
      <c r="B39" s="988"/>
      <c r="C39" s="103" t="s">
        <v>71</v>
      </c>
      <c r="D39" s="254">
        <v>2435</v>
      </c>
      <c r="E39" s="254">
        <v>2348</v>
      </c>
      <c r="F39" s="254">
        <v>2798</v>
      </c>
      <c r="G39" s="254"/>
      <c r="H39" s="254"/>
      <c r="I39" s="259"/>
      <c r="J39" s="259"/>
      <c r="K39" s="259"/>
      <c r="L39" s="259"/>
      <c r="M39" s="259"/>
      <c r="N39" s="259"/>
      <c r="O39" s="259"/>
      <c r="P39" s="259"/>
      <c r="Q39" s="259"/>
      <c r="R39" s="259"/>
      <c r="S39" s="24"/>
      <c r="T39" s="899" t="s">
        <v>427</v>
      </c>
      <c r="U39" s="899"/>
      <c r="V39" s="899"/>
      <c r="W39" s="899"/>
      <c r="X39" s="899"/>
      <c r="Y39" s="899"/>
      <c r="Z39" s="899"/>
      <c r="AA39" s="899"/>
      <c r="AB39" s="899"/>
      <c r="AC39" s="899"/>
      <c r="AD39" s="899"/>
      <c r="AE39" s="899"/>
      <c r="AF39" s="899"/>
    </row>
    <row r="40" spans="1:37" ht="20.100000000000001" customHeight="1">
      <c r="A40" s="978"/>
      <c r="B40" s="986" t="s">
        <v>423</v>
      </c>
      <c r="C40" s="103" t="s">
        <v>299</v>
      </c>
      <c r="D40" s="254">
        <v>4330</v>
      </c>
      <c r="E40" s="254">
        <v>5809</v>
      </c>
      <c r="F40" s="254">
        <v>6594</v>
      </c>
      <c r="G40" s="254"/>
      <c r="H40" s="254"/>
      <c r="I40" s="259"/>
      <c r="J40" s="259"/>
      <c r="K40" s="259"/>
      <c r="L40" s="259"/>
      <c r="M40" s="259"/>
      <c r="N40" s="259"/>
      <c r="O40" s="259"/>
      <c r="P40" s="259"/>
      <c r="Q40" s="259"/>
      <c r="R40" s="259"/>
      <c r="S40" s="24"/>
      <c r="T40" s="899"/>
      <c r="U40" s="899"/>
      <c r="V40" s="899"/>
      <c r="W40" s="899"/>
      <c r="X40" s="899"/>
      <c r="Y40" s="899"/>
      <c r="Z40" s="899"/>
      <c r="AA40" s="899"/>
      <c r="AB40" s="899"/>
      <c r="AC40" s="899"/>
      <c r="AD40" s="899"/>
      <c r="AE40" s="899"/>
      <c r="AF40" s="899"/>
    </row>
    <row r="41" spans="1:37" ht="20.100000000000001" customHeight="1">
      <c r="A41" s="978"/>
      <c r="B41" s="987"/>
      <c r="C41" s="103" t="s">
        <v>298</v>
      </c>
      <c r="D41" s="254">
        <v>5032</v>
      </c>
      <c r="E41" s="254">
        <v>6175</v>
      </c>
      <c r="F41" s="254">
        <v>6623</v>
      </c>
      <c r="G41" s="254"/>
      <c r="H41" s="254"/>
      <c r="I41" s="259"/>
      <c r="J41" s="259"/>
      <c r="K41" s="259"/>
      <c r="L41" s="259"/>
      <c r="M41" s="259"/>
      <c r="N41" s="259"/>
      <c r="O41" s="259"/>
      <c r="P41" s="259"/>
      <c r="Q41" s="259"/>
      <c r="R41" s="259"/>
      <c r="S41" s="24"/>
      <c r="T41" s="899"/>
      <c r="U41" s="899"/>
      <c r="V41" s="899"/>
      <c r="W41" s="899"/>
      <c r="X41" s="899"/>
      <c r="Y41" s="899"/>
      <c r="Z41" s="899"/>
      <c r="AA41" s="899"/>
      <c r="AB41" s="899"/>
      <c r="AC41" s="899"/>
      <c r="AD41" s="899"/>
      <c r="AE41" s="899"/>
      <c r="AF41" s="899"/>
    </row>
    <row r="42" spans="1:37" ht="20.100000000000001" customHeight="1">
      <c r="A42" s="978"/>
      <c r="B42" s="988"/>
      <c r="C42" s="103" t="s">
        <v>71</v>
      </c>
      <c r="D42" s="254">
        <v>9362</v>
      </c>
      <c r="E42" s="254">
        <v>11984</v>
      </c>
      <c r="F42" s="254">
        <v>13217</v>
      </c>
      <c r="G42" s="254"/>
      <c r="H42" s="254"/>
      <c r="I42" s="259"/>
      <c r="J42" s="259"/>
      <c r="K42" s="259"/>
      <c r="L42" s="259"/>
      <c r="M42" s="259"/>
      <c r="N42" s="259"/>
      <c r="O42" s="259"/>
      <c r="P42" s="259"/>
      <c r="Q42" s="259"/>
      <c r="R42" s="259"/>
      <c r="S42" s="24"/>
      <c r="T42" s="874" t="s">
        <v>428</v>
      </c>
      <c r="U42" s="874"/>
      <c r="V42" s="874"/>
      <c r="W42" s="874"/>
      <c r="X42" s="874"/>
      <c r="Y42" s="874"/>
      <c r="Z42" s="874"/>
      <c r="AA42" s="874"/>
      <c r="AB42" s="874"/>
      <c r="AC42" s="874"/>
      <c r="AD42" s="874"/>
      <c r="AE42" s="874"/>
      <c r="AF42" s="874"/>
    </row>
    <row r="43" spans="1:37" ht="15" customHeight="1">
      <c r="A43" s="978"/>
      <c r="B43" s="986" t="s">
        <v>405</v>
      </c>
      <c r="C43" s="103" t="s">
        <v>299</v>
      </c>
      <c r="D43" s="254">
        <v>1359</v>
      </c>
      <c r="E43" s="254">
        <v>2148</v>
      </c>
      <c r="F43" s="254">
        <v>1667</v>
      </c>
      <c r="G43" s="254"/>
      <c r="H43" s="254"/>
      <c r="I43" s="259"/>
      <c r="J43" s="259"/>
      <c r="K43" s="259"/>
      <c r="L43" s="259"/>
      <c r="M43" s="259"/>
      <c r="N43" s="259"/>
      <c r="O43" s="259"/>
      <c r="P43" s="259"/>
      <c r="Q43" s="259"/>
      <c r="R43" s="259"/>
      <c r="S43" s="24"/>
      <c r="T43" s="874"/>
      <c r="U43" s="874"/>
      <c r="V43" s="874"/>
      <c r="W43" s="874"/>
      <c r="X43" s="874"/>
      <c r="Y43" s="874"/>
      <c r="Z43" s="874"/>
      <c r="AA43" s="874"/>
      <c r="AB43" s="874"/>
      <c r="AC43" s="874"/>
      <c r="AD43" s="874"/>
      <c r="AE43" s="874"/>
      <c r="AF43" s="874"/>
    </row>
    <row r="44" spans="1:37">
      <c r="A44" s="978"/>
      <c r="B44" s="987"/>
      <c r="C44" s="103" t="s">
        <v>298</v>
      </c>
      <c r="D44" s="254">
        <v>728</v>
      </c>
      <c r="E44" s="254">
        <v>984</v>
      </c>
      <c r="F44" s="254">
        <v>908</v>
      </c>
      <c r="G44" s="254"/>
      <c r="H44" s="254"/>
      <c r="I44" s="259"/>
      <c r="J44" s="259"/>
      <c r="K44" s="259"/>
      <c r="L44" s="259"/>
      <c r="M44" s="259"/>
      <c r="N44" s="259"/>
      <c r="O44" s="259"/>
      <c r="P44" s="259"/>
      <c r="Q44" s="259"/>
      <c r="R44" s="259"/>
      <c r="S44" s="24"/>
      <c r="T44" s="874"/>
      <c r="U44" s="874"/>
      <c r="V44" s="874"/>
      <c r="W44" s="874"/>
      <c r="X44" s="874"/>
      <c r="Y44" s="874"/>
      <c r="Z44" s="874"/>
      <c r="AA44" s="874"/>
      <c r="AB44" s="874"/>
      <c r="AC44" s="874"/>
      <c r="AD44" s="874"/>
      <c r="AE44" s="874"/>
      <c r="AF44" s="874"/>
    </row>
    <row r="45" spans="1:37" ht="15" customHeight="1">
      <c r="A45" s="978"/>
      <c r="B45" s="988"/>
      <c r="C45" s="103" t="s">
        <v>71</v>
      </c>
      <c r="D45" s="254">
        <v>2087</v>
      </c>
      <c r="E45" s="254">
        <v>3132</v>
      </c>
      <c r="F45" s="254">
        <v>2575</v>
      </c>
      <c r="G45" s="254"/>
      <c r="H45" s="254"/>
      <c r="I45" s="259"/>
      <c r="J45" s="259"/>
      <c r="K45" s="259"/>
      <c r="L45" s="259"/>
      <c r="M45" s="259"/>
      <c r="N45" s="259"/>
      <c r="O45" s="259"/>
      <c r="P45" s="259"/>
      <c r="Q45" s="259"/>
      <c r="R45" s="259"/>
      <c r="S45" s="24"/>
      <c r="T45" s="139" t="s">
        <v>186</v>
      </c>
      <c r="U45" s="139"/>
      <c r="V45" s="139"/>
      <c r="W45" s="139"/>
      <c r="X45" s="139"/>
      <c r="Y45" s="139"/>
      <c r="Z45" s="139"/>
      <c r="AA45" s="139"/>
      <c r="AB45" s="139"/>
      <c r="AC45" s="139"/>
      <c r="AD45" s="139"/>
      <c r="AE45" s="139"/>
      <c r="AF45" s="139"/>
      <c r="AG45" s="139"/>
      <c r="AH45" s="139"/>
      <c r="AI45" s="139"/>
      <c r="AJ45" s="139"/>
      <c r="AK45" s="139"/>
    </row>
    <row r="46" spans="1:37" ht="20.100000000000001" customHeight="1">
      <c r="A46" s="978"/>
      <c r="B46" s="986" t="s">
        <v>424</v>
      </c>
      <c r="C46" s="103" t="s">
        <v>299</v>
      </c>
      <c r="D46" s="254">
        <v>640</v>
      </c>
      <c r="E46" s="254">
        <v>1314</v>
      </c>
      <c r="F46" s="254">
        <v>1548</v>
      </c>
      <c r="G46" s="254"/>
      <c r="H46" s="254"/>
      <c r="I46" s="259"/>
      <c r="J46" s="259"/>
      <c r="K46" s="259"/>
      <c r="L46" s="259"/>
      <c r="M46" s="259"/>
      <c r="N46" s="259"/>
      <c r="O46" s="259"/>
      <c r="P46" s="259"/>
      <c r="Q46" s="259"/>
      <c r="R46" s="259"/>
      <c r="S46" s="24"/>
      <c r="T46" s="138"/>
      <c r="U46" s="138"/>
      <c r="V46" s="138"/>
      <c r="W46" s="138"/>
      <c r="X46" s="138"/>
      <c r="Y46" s="138"/>
      <c r="Z46" s="138"/>
      <c r="AA46" s="138"/>
      <c r="AB46" s="138"/>
      <c r="AC46" s="138"/>
      <c r="AD46" s="138"/>
      <c r="AE46" s="138"/>
      <c r="AF46" s="138"/>
      <c r="AG46" s="138"/>
      <c r="AH46" s="138"/>
      <c r="AI46" s="138"/>
      <c r="AJ46" s="138"/>
      <c r="AK46" s="138"/>
    </row>
    <row r="47" spans="1:37" ht="20.100000000000001" customHeight="1">
      <c r="A47" s="978"/>
      <c r="B47" s="987"/>
      <c r="C47" s="103" t="s">
        <v>298</v>
      </c>
      <c r="D47" s="254">
        <v>141</v>
      </c>
      <c r="E47" s="254">
        <v>382</v>
      </c>
      <c r="F47" s="254">
        <v>425</v>
      </c>
      <c r="G47" s="254"/>
      <c r="H47" s="254"/>
      <c r="I47" s="259"/>
      <c r="J47" s="259"/>
      <c r="K47" s="259"/>
      <c r="L47" s="259"/>
      <c r="M47" s="259"/>
      <c r="N47" s="259"/>
      <c r="O47" s="259"/>
      <c r="P47" s="259"/>
      <c r="Q47" s="259"/>
      <c r="R47" s="259"/>
      <c r="S47" s="24"/>
      <c r="T47" s="28"/>
      <c r="U47" s="28"/>
      <c r="V47" s="28"/>
      <c r="W47" s="28"/>
      <c r="X47" s="28"/>
      <c r="Y47" s="28"/>
      <c r="Z47" s="28"/>
      <c r="AA47" s="28"/>
      <c r="AB47" s="28"/>
      <c r="AC47" s="28"/>
      <c r="AD47" s="28"/>
      <c r="AE47" s="28"/>
      <c r="AF47" s="28"/>
      <c r="AG47" s="28"/>
      <c r="AH47" s="28"/>
      <c r="AI47" s="28"/>
      <c r="AJ47" s="28"/>
      <c r="AK47" s="28"/>
    </row>
    <row r="48" spans="1:37" ht="20.100000000000001" customHeight="1">
      <c r="A48" s="978"/>
      <c r="B48" s="988"/>
      <c r="C48" s="103" t="s">
        <v>71</v>
      </c>
      <c r="D48" s="254">
        <v>781</v>
      </c>
      <c r="E48" s="254">
        <v>1696</v>
      </c>
      <c r="F48" s="254">
        <v>1973</v>
      </c>
      <c r="G48" s="254"/>
      <c r="H48" s="254"/>
      <c r="I48" s="259"/>
      <c r="J48" s="259"/>
      <c r="K48" s="259"/>
      <c r="L48" s="259"/>
      <c r="M48" s="259"/>
      <c r="N48" s="259"/>
      <c r="O48" s="259"/>
      <c r="P48" s="259"/>
      <c r="Q48" s="259"/>
      <c r="R48" s="259"/>
      <c r="S48" s="24"/>
      <c r="T48" s="28"/>
      <c r="U48" s="28"/>
      <c r="V48" s="28"/>
      <c r="W48" s="28"/>
      <c r="X48" s="28"/>
      <c r="Y48" s="28"/>
      <c r="Z48" s="28"/>
      <c r="AA48" s="28"/>
      <c r="AB48" s="28"/>
      <c r="AC48" s="28"/>
      <c r="AD48" s="28"/>
      <c r="AE48" s="28"/>
      <c r="AF48" s="28"/>
      <c r="AG48" s="28"/>
      <c r="AH48" s="28"/>
      <c r="AI48" s="28"/>
      <c r="AJ48" s="28"/>
      <c r="AK48" s="28"/>
    </row>
    <row r="49" spans="1:19">
      <c r="A49" s="978"/>
      <c r="B49" s="986" t="s">
        <v>403</v>
      </c>
      <c r="C49" s="103" t="s">
        <v>299</v>
      </c>
      <c r="D49" s="254">
        <v>106</v>
      </c>
      <c r="E49" s="254">
        <v>202</v>
      </c>
      <c r="F49" s="254">
        <v>159</v>
      </c>
      <c r="G49" s="254"/>
      <c r="H49" s="254"/>
      <c r="I49" s="259"/>
      <c r="J49" s="259"/>
      <c r="K49" s="259"/>
      <c r="L49" s="259"/>
      <c r="M49" s="259"/>
      <c r="N49" s="259"/>
      <c r="O49" s="259"/>
      <c r="P49" s="259"/>
      <c r="Q49" s="259"/>
      <c r="R49" s="259"/>
      <c r="S49" s="24"/>
    </row>
    <row r="50" spans="1:19">
      <c r="A50" s="978"/>
      <c r="B50" s="987"/>
      <c r="C50" s="103" t="s">
        <v>298</v>
      </c>
      <c r="D50" s="254">
        <v>83</v>
      </c>
      <c r="E50" s="254">
        <v>139</v>
      </c>
      <c r="F50" s="254">
        <v>125</v>
      </c>
      <c r="G50" s="254"/>
      <c r="H50" s="254"/>
      <c r="I50" s="259"/>
      <c r="J50" s="259"/>
      <c r="K50" s="259"/>
      <c r="L50" s="259"/>
      <c r="M50" s="259"/>
      <c r="N50" s="259"/>
      <c r="O50" s="259"/>
      <c r="P50" s="259"/>
      <c r="Q50" s="259"/>
      <c r="R50" s="259"/>
      <c r="S50" s="24"/>
    </row>
    <row r="51" spans="1:19">
      <c r="A51" s="978"/>
      <c r="B51" s="988"/>
      <c r="C51" s="103" t="s">
        <v>71</v>
      </c>
      <c r="D51" s="254">
        <v>189</v>
      </c>
      <c r="E51" s="254">
        <v>341</v>
      </c>
      <c r="F51" s="254">
        <v>284</v>
      </c>
      <c r="G51" s="254"/>
      <c r="H51" s="254"/>
      <c r="I51" s="259"/>
      <c r="J51" s="259"/>
      <c r="K51" s="259"/>
      <c r="L51" s="259"/>
      <c r="M51" s="259"/>
      <c r="N51" s="259"/>
      <c r="O51" s="259"/>
      <c r="P51" s="259"/>
      <c r="Q51" s="259"/>
      <c r="R51" s="259"/>
      <c r="S51" s="24"/>
    </row>
    <row r="52" spans="1:19">
      <c r="A52" s="978"/>
      <c r="B52" s="986" t="s">
        <v>425</v>
      </c>
      <c r="C52" s="103" t="s">
        <v>299</v>
      </c>
      <c r="D52" s="254">
        <v>127</v>
      </c>
      <c r="E52" s="254">
        <v>273</v>
      </c>
      <c r="F52" s="254">
        <v>227</v>
      </c>
      <c r="G52" s="254"/>
      <c r="H52" s="254"/>
      <c r="I52" s="259"/>
      <c r="J52" s="259"/>
      <c r="K52" s="259"/>
      <c r="L52" s="259"/>
      <c r="M52" s="259"/>
      <c r="N52" s="259"/>
      <c r="O52" s="259"/>
      <c r="P52" s="259"/>
      <c r="Q52" s="259"/>
      <c r="R52" s="259"/>
      <c r="S52" s="24"/>
    </row>
    <row r="53" spans="1:19">
      <c r="A53" s="978"/>
      <c r="B53" s="987"/>
      <c r="C53" s="103" t="s">
        <v>298</v>
      </c>
      <c r="D53" s="254">
        <v>282</v>
      </c>
      <c r="E53" s="254">
        <v>447</v>
      </c>
      <c r="F53" s="254">
        <v>489</v>
      </c>
      <c r="G53" s="254"/>
      <c r="H53" s="254"/>
      <c r="I53" s="259"/>
      <c r="J53" s="259"/>
      <c r="K53" s="259"/>
      <c r="L53" s="259"/>
      <c r="M53" s="259"/>
      <c r="N53" s="259"/>
      <c r="O53" s="259"/>
      <c r="P53" s="259"/>
      <c r="Q53" s="259"/>
      <c r="R53" s="259"/>
      <c r="S53" s="24"/>
    </row>
    <row r="54" spans="1:19">
      <c r="A54" s="978"/>
      <c r="B54" s="988"/>
      <c r="C54" s="103" t="s">
        <v>71</v>
      </c>
      <c r="D54" s="254">
        <v>409</v>
      </c>
      <c r="E54" s="254">
        <v>720</v>
      </c>
      <c r="F54" s="254">
        <v>716</v>
      </c>
      <c r="G54" s="254"/>
      <c r="H54" s="254"/>
      <c r="I54" s="259"/>
      <c r="J54" s="259"/>
      <c r="K54" s="259"/>
      <c r="L54" s="259"/>
      <c r="M54" s="259"/>
      <c r="N54" s="259"/>
      <c r="O54" s="259"/>
      <c r="P54" s="259"/>
      <c r="Q54" s="259"/>
      <c r="R54" s="259"/>
      <c r="S54" s="24"/>
    </row>
    <row r="55" spans="1:19">
      <c r="A55" s="978"/>
      <c r="B55" s="986" t="s">
        <v>419</v>
      </c>
      <c r="C55" s="103" t="s">
        <v>299</v>
      </c>
      <c r="D55" s="254">
        <v>66</v>
      </c>
      <c r="E55" s="254">
        <v>115</v>
      </c>
      <c r="F55" s="254">
        <v>136</v>
      </c>
      <c r="G55" s="254"/>
      <c r="H55" s="254"/>
      <c r="I55" s="259"/>
      <c r="J55" s="259"/>
      <c r="K55" s="259"/>
      <c r="L55" s="259"/>
      <c r="M55" s="259"/>
      <c r="N55" s="259"/>
      <c r="O55" s="259"/>
      <c r="P55" s="259"/>
      <c r="Q55" s="259"/>
      <c r="R55" s="259"/>
      <c r="S55" s="24"/>
    </row>
    <row r="56" spans="1:19">
      <c r="A56" s="978"/>
      <c r="B56" s="987"/>
      <c r="C56" s="103" t="s">
        <v>298</v>
      </c>
      <c r="D56" s="254">
        <v>59</v>
      </c>
      <c r="E56" s="254">
        <v>103</v>
      </c>
      <c r="F56" s="254">
        <v>166</v>
      </c>
      <c r="G56" s="254"/>
      <c r="H56" s="254"/>
      <c r="I56" s="259"/>
      <c r="J56" s="259"/>
      <c r="K56" s="259"/>
      <c r="L56" s="259"/>
      <c r="M56" s="259"/>
      <c r="N56" s="259"/>
      <c r="O56" s="259"/>
      <c r="P56" s="259"/>
      <c r="Q56" s="259"/>
      <c r="R56" s="259"/>
      <c r="S56" s="24"/>
    </row>
    <row r="57" spans="1:19">
      <c r="A57" s="978"/>
      <c r="B57" s="988"/>
      <c r="C57" s="103" t="s">
        <v>71</v>
      </c>
      <c r="D57" s="254">
        <v>125</v>
      </c>
      <c r="E57" s="254">
        <v>218</v>
      </c>
      <c r="F57" s="254">
        <v>302</v>
      </c>
      <c r="G57" s="254"/>
      <c r="H57" s="254"/>
      <c r="I57" s="259"/>
      <c r="J57" s="259"/>
      <c r="K57" s="259"/>
      <c r="L57" s="259"/>
      <c r="M57" s="259"/>
      <c r="N57" s="259"/>
      <c r="O57" s="259"/>
      <c r="P57" s="259"/>
      <c r="Q57" s="259"/>
      <c r="R57" s="259"/>
      <c r="S57" s="24"/>
    </row>
    <row r="58" spans="1:19">
      <c r="A58" s="978"/>
      <c r="B58" s="986" t="s">
        <v>430</v>
      </c>
      <c r="C58" s="103" t="s">
        <v>299</v>
      </c>
      <c r="D58" s="254">
        <v>73</v>
      </c>
      <c r="E58" s="254">
        <v>68</v>
      </c>
      <c r="F58" s="254"/>
      <c r="G58" s="254"/>
      <c r="H58" s="254"/>
      <c r="I58" s="259"/>
      <c r="J58" s="259"/>
      <c r="K58" s="259"/>
      <c r="L58" s="259"/>
      <c r="M58" s="259"/>
      <c r="N58" s="259"/>
      <c r="O58" s="259"/>
      <c r="P58" s="259"/>
      <c r="Q58" s="259"/>
      <c r="R58" s="259"/>
      <c r="S58" s="24"/>
    </row>
    <row r="59" spans="1:19">
      <c r="A59" s="978"/>
      <c r="B59" s="987"/>
      <c r="C59" s="103" t="s">
        <v>298</v>
      </c>
      <c r="D59" s="254">
        <v>120</v>
      </c>
      <c r="E59" s="254">
        <v>130</v>
      </c>
      <c r="F59" s="254"/>
      <c r="G59" s="254"/>
      <c r="H59" s="254"/>
      <c r="I59" s="259"/>
      <c r="J59" s="259"/>
      <c r="K59" s="259"/>
      <c r="L59" s="259"/>
      <c r="M59" s="259"/>
      <c r="N59" s="259"/>
      <c r="O59" s="259"/>
      <c r="P59" s="259"/>
      <c r="Q59" s="259"/>
      <c r="R59" s="259"/>
      <c r="S59" s="24"/>
    </row>
    <row r="60" spans="1:19">
      <c r="A60" s="978"/>
      <c r="B60" s="988"/>
      <c r="C60" s="103" t="s">
        <v>71</v>
      </c>
      <c r="D60" s="254">
        <v>193</v>
      </c>
      <c r="E60" s="254">
        <v>198</v>
      </c>
      <c r="F60" s="254"/>
      <c r="G60" s="254"/>
      <c r="H60" s="254"/>
      <c r="I60" s="259"/>
      <c r="J60" s="259"/>
      <c r="K60" s="259"/>
      <c r="L60" s="259"/>
      <c r="M60" s="259"/>
      <c r="N60" s="259"/>
      <c r="O60" s="259"/>
      <c r="P60" s="259"/>
      <c r="Q60" s="259"/>
      <c r="R60" s="259"/>
      <c r="S60" s="24"/>
    </row>
    <row r="61" spans="1:19" s="51" customFormat="1">
      <c r="A61" s="978"/>
      <c r="B61" s="986" t="s">
        <v>71</v>
      </c>
      <c r="C61" s="103" t="s">
        <v>299</v>
      </c>
      <c r="D61" s="256">
        <v>7726</v>
      </c>
      <c r="E61" s="256">
        <v>10996</v>
      </c>
      <c r="F61" s="256">
        <v>11708</v>
      </c>
      <c r="G61" s="256"/>
      <c r="H61" s="256"/>
      <c r="I61" s="260"/>
      <c r="J61" s="260"/>
      <c r="K61" s="260"/>
      <c r="L61" s="260"/>
      <c r="M61" s="260"/>
      <c r="N61" s="260"/>
      <c r="O61" s="260"/>
      <c r="P61" s="260"/>
      <c r="Q61" s="260"/>
      <c r="R61" s="260"/>
      <c r="S61" s="29"/>
    </row>
    <row r="62" spans="1:19" s="51" customFormat="1">
      <c r="A62" s="978"/>
      <c r="B62" s="987"/>
      <c r="C62" s="103" t="s">
        <v>298</v>
      </c>
      <c r="D62" s="256">
        <v>7995</v>
      </c>
      <c r="E62" s="256">
        <v>9970</v>
      </c>
      <c r="F62" s="256">
        <v>10511</v>
      </c>
      <c r="G62" s="256"/>
      <c r="H62" s="256"/>
      <c r="I62" s="260"/>
      <c r="J62" s="260"/>
      <c r="K62" s="260"/>
      <c r="L62" s="260"/>
      <c r="M62" s="260"/>
      <c r="N62" s="260"/>
      <c r="O62" s="260"/>
      <c r="P62" s="260"/>
      <c r="Q62" s="260"/>
      <c r="R62" s="260"/>
      <c r="S62" s="29"/>
    </row>
    <row r="63" spans="1:19" s="51" customFormat="1" ht="15" thickBot="1">
      <c r="A63" s="991"/>
      <c r="B63" s="990"/>
      <c r="C63" s="243" t="s">
        <v>71</v>
      </c>
      <c r="D63" s="261">
        <v>15721</v>
      </c>
      <c r="E63" s="261">
        <v>20966</v>
      </c>
      <c r="F63" s="261">
        <v>22219</v>
      </c>
      <c r="G63" s="261"/>
      <c r="H63" s="261"/>
      <c r="I63" s="263"/>
      <c r="J63" s="263"/>
      <c r="K63" s="263"/>
      <c r="L63" s="263"/>
      <c r="M63" s="263"/>
      <c r="N63" s="263"/>
      <c r="O63" s="263"/>
      <c r="P63" s="263"/>
      <c r="Q63" s="263"/>
      <c r="R63" s="263"/>
      <c r="S63" s="29"/>
    </row>
    <row r="64" spans="1:19">
      <c r="S64" s="24"/>
    </row>
    <row r="65" spans="19:19">
      <c r="S65" s="24"/>
    </row>
    <row r="66" spans="19:19">
      <c r="S66" s="24"/>
    </row>
    <row r="67" spans="19:19">
      <c r="S67" s="24"/>
    </row>
    <row r="68" spans="19:19">
      <c r="S68" s="24"/>
    </row>
    <row r="69" spans="19:19">
      <c r="S69" s="24"/>
    </row>
    <row r="70" spans="19:19">
      <c r="S70" s="24"/>
    </row>
    <row r="71" spans="19:19">
      <c r="S71" s="24"/>
    </row>
    <row r="72" spans="19:19">
      <c r="S72" s="24"/>
    </row>
    <row r="73" spans="19:19">
      <c r="S73" s="24"/>
    </row>
    <row r="74" spans="19:19">
      <c r="S74" s="24"/>
    </row>
    <row r="75" spans="19:19">
      <c r="S75" s="24"/>
    </row>
    <row r="76" spans="19:19">
      <c r="S76" s="24"/>
    </row>
    <row r="77" spans="19:19">
      <c r="S77" s="24"/>
    </row>
    <row r="78" spans="19:19">
      <c r="S78" s="24"/>
    </row>
    <row r="79" spans="19:19">
      <c r="S79" s="24"/>
    </row>
    <row r="80" spans="19:19">
      <c r="S80" s="24"/>
    </row>
    <row r="81" spans="19:19">
      <c r="S81" s="24"/>
    </row>
    <row r="82" spans="19:19">
      <c r="S82" s="24"/>
    </row>
    <row r="83" spans="19:19">
      <c r="S83" s="24"/>
    </row>
    <row r="84" spans="19:19">
      <c r="S84" s="24"/>
    </row>
    <row r="85" spans="19:19">
      <c r="S85" s="24"/>
    </row>
    <row r="86" spans="19:19">
      <c r="S86" s="24"/>
    </row>
    <row r="87" spans="19:19">
      <c r="S87" s="24"/>
    </row>
    <row r="88" spans="19:19">
      <c r="S88" s="24"/>
    </row>
    <row r="89" spans="19:19">
      <c r="S89" s="24"/>
    </row>
    <row r="90" spans="19:19">
      <c r="S90" s="24"/>
    </row>
    <row r="91" spans="19:19" s="51" customFormat="1">
      <c r="S91" s="29"/>
    </row>
    <row r="92" spans="19:19" s="51" customFormat="1">
      <c r="S92" s="29"/>
    </row>
    <row r="93" spans="19:19" s="51" customFormat="1">
      <c r="S93" s="29"/>
    </row>
    <row r="94" spans="19:19" ht="15" customHeight="1"/>
    <row r="95" spans="19:19" ht="15" customHeight="1"/>
    <row r="96" spans="19:19" ht="15" customHeight="1"/>
    <row r="97" ht="15" customHeight="1"/>
    <row r="98" ht="15" customHeight="1"/>
  </sheetData>
  <mergeCells count="34">
    <mergeCell ref="A34:A63"/>
    <mergeCell ref="B34:B36"/>
    <mergeCell ref="B37:B39"/>
    <mergeCell ref="T39:AF41"/>
    <mergeCell ref="B40:B42"/>
    <mergeCell ref="T42:AF44"/>
    <mergeCell ref="B61:B63"/>
    <mergeCell ref="B43:B45"/>
    <mergeCell ref="B46:B48"/>
    <mergeCell ref="B49:B51"/>
    <mergeCell ref="B52:B54"/>
    <mergeCell ref="B55:B57"/>
    <mergeCell ref="B58:B60"/>
    <mergeCell ref="U28:U30"/>
    <mergeCell ref="B31:B33"/>
    <mergeCell ref="U31:U33"/>
    <mergeCell ref="B25:B27"/>
    <mergeCell ref="U25:U27"/>
    <mergeCell ref="A4:A33"/>
    <mergeCell ref="B4:B6"/>
    <mergeCell ref="U4:U6"/>
    <mergeCell ref="B7:B9"/>
    <mergeCell ref="U7:U9"/>
    <mergeCell ref="B10:B12"/>
    <mergeCell ref="U10:U12"/>
    <mergeCell ref="B13:B15"/>
    <mergeCell ref="U13:U15"/>
    <mergeCell ref="B16:B18"/>
    <mergeCell ref="U16:U18"/>
    <mergeCell ref="B19:B21"/>
    <mergeCell ref="U19:U21"/>
    <mergeCell ref="B22:B24"/>
    <mergeCell ref="U22:U24"/>
    <mergeCell ref="B28:B30"/>
  </mergeCells>
  <hyperlinks>
    <hyperlink ref="AN3" location="'TC1'!A1" display="Back to Content Page" xr:uid="{43962ED4-AA96-4567-86E7-453DEF72A521}"/>
  </hyperlinks>
  <printOptions horizontalCentered="1" verticalCentered="1"/>
  <pageMargins left="0.7" right="0.7" top="0.75" bottom="0.75" header="0.3" footer="0.3"/>
  <pageSetup scale="50" orientation="landscape" r:id="rId1"/>
  <headerFooter>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M98"/>
  <sheetViews>
    <sheetView topLeftCell="AC1" zoomScaleNormal="100" workbookViewId="0">
      <selection activeCell="AM3" sqref="AM3"/>
    </sheetView>
  </sheetViews>
  <sheetFormatPr defaultColWidth="9.21875" defaultRowHeight="14.4"/>
  <cols>
    <col min="1" max="1" width="15" customWidth="1"/>
    <col min="2" max="2" width="16.77734375" customWidth="1"/>
    <col min="3" max="3" width="9" customWidth="1"/>
    <col min="4" max="18" width="7.44140625" customWidth="1"/>
    <col min="19" max="19" width="1.77734375" customWidth="1"/>
    <col min="20" max="20" width="14.21875" customWidth="1"/>
    <col min="21" max="21" width="14.44140625" customWidth="1"/>
    <col min="23" max="26" width="7" customWidth="1"/>
    <col min="27" max="31" width="7.5546875" customWidth="1"/>
    <col min="32" max="37" width="7.77734375" customWidth="1"/>
  </cols>
  <sheetData>
    <row r="1" spans="1:39">
      <c r="A1" s="16" t="s">
        <v>429</v>
      </c>
      <c r="B1" s="24"/>
      <c r="C1" s="24"/>
      <c r="D1" s="24"/>
      <c r="E1" s="24"/>
      <c r="F1" s="24"/>
      <c r="G1" s="24"/>
      <c r="H1" s="24"/>
      <c r="I1" s="24"/>
      <c r="J1" s="24"/>
      <c r="K1" s="24"/>
      <c r="L1" s="24"/>
      <c r="M1" s="24"/>
      <c r="N1" s="24"/>
      <c r="O1" s="24"/>
      <c r="P1" s="24"/>
      <c r="Q1" s="24"/>
      <c r="R1" s="24"/>
      <c r="S1" s="24"/>
    </row>
    <row r="2" spans="1:39" ht="15" thickBot="1">
      <c r="A2" s="24"/>
      <c r="B2" s="24"/>
      <c r="C2" s="24"/>
      <c r="D2" s="24"/>
      <c r="E2" s="24"/>
      <c r="F2" s="24"/>
      <c r="G2" s="24"/>
      <c r="H2" s="24"/>
      <c r="I2" s="24"/>
      <c r="J2" s="24"/>
      <c r="K2" s="24"/>
      <c r="L2" s="24"/>
      <c r="M2" s="24"/>
      <c r="N2" s="24"/>
      <c r="O2" s="24"/>
      <c r="P2" s="24"/>
      <c r="Q2" s="24"/>
      <c r="R2" s="24"/>
      <c r="S2" s="24"/>
    </row>
    <row r="3" spans="1:39" ht="27.6">
      <c r="A3" s="235" t="s">
        <v>187</v>
      </c>
      <c r="B3" s="236" t="s">
        <v>422</v>
      </c>
      <c r="C3" s="237"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4"/>
      <c r="T3" s="235" t="s">
        <v>187</v>
      </c>
      <c r="U3" s="236" t="s">
        <v>422</v>
      </c>
      <c r="V3" s="237" t="s">
        <v>297</v>
      </c>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M3" s="856" t="s">
        <v>166</v>
      </c>
    </row>
    <row r="4" spans="1:39">
      <c r="A4" s="977" t="s">
        <v>175</v>
      </c>
      <c r="B4" s="986" t="s">
        <v>404</v>
      </c>
      <c r="C4" s="103" t="s">
        <v>299</v>
      </c>
      <c r="D4" s="254"/>
      <c r="E4" s="254"/>
      <c r="F4" s="254"/>
      <c r="G4" s="254"/>
      <c r="H4" s="254"/>
      <c r="I4" s="259"/>
      <c r="J4" s="259"/>
      <c r="K4" s="259"/>
      <c r="L4" s="259"/>
      <c r="M4" s="259"/>
      <c r="N4" s="259"/>
      <c r="O4" s="259"/>
      <c r="P4" s="259"/>
      <c r="Q4" s="259"/>
      <c r="R4" s="259"/>
      <c r="S4" s="245" t="s">
        <v>76</v>
      </c>
      <c r="T4" s="977" t="s">
        <v>177</v>
      </c>
      <c r="U4" s="986" t="s">
        <v>404</v>
      </c>
      <c r="V4" s="103" t="s">
        <v>299</v>
      </c>
      <c r="W4" s="255">
        <v>3219</v>
      </c>
      <c r="X4" s="255">
        <v>122</v>
      </c>
      <c r="Y4" s="255">
        <v>1151</v>
      </c>
      <c r="Z4" s="255">
        <v>1677</v>
      </c>
      <c r="AA4" s="255">
        <v>2247</v>
      </c>
      <c r="AB4" s="269">
        <v>2710</v>
      </c>
      <c r="AC4" s="269">
        <v>2961</v>
      </c>
      <c r="AD4" s="441">
        <v>3067</v>
      </c>
      <c r="AE4" s="441">
        <v>4440</v>
      </c>
      <c r="AF4" s="269">
        <v>3047</v>
      </c>
      <c r="AG4" s="269">
        <v>3444</v>
      </c>
      <c r="AH4" s="441">
        <v>4758</v>
      </c>
      <c r="AI4" s="441">
        <v>2555</v>
      </c>
      <c r="AJ4" s="441"/>
      <c r="AK4" s="441"/>
    </row>
    <row r="5" spans="1:39">
      <c r="A5" s="978"/>
      <c r="B5" s="987"/>
      <c r="C5" s="103" t="s">
        <v>298</v>
      </c>
      <c r="D5" s="254"/>
      <c r="E5" s="254"/>
      <c r="F5" s="254"/>
      <c r="G5" s="254"/>
      <c r="H5" s="254"/>
      <c r="I5" s="259"/>
      <c r="J5" s="259"/>
      <c r="K5" s="259"/>
      <c r="L5" s="259"/>
      <c r="M5" s="259"/>
      <c r="N5" s="259"/>
      <c r="O5" s="259"/>
      <c r="P5" s="259"/>
      <c r="Q5" s="259"/>
      <c r="R5" s="259"/>
      <c r="S5" s="24" t="s">
        <v>76</v>
      </c>
      <c r="T5" s="978"/>
      <c r="U5" s="987"/>
      <c r="V5" s="103" t="s">
        <v>298</v>
      </c>
      <c r="W5" s="255">
        <v>2635</v>
      </c>
      <c r="X5" s="255">
        <v>80</v>
      </c>
      <c r="Y5" s="255">
        <v>688</v>
      </c>
      <c r="Z5" s="255">
        <v>1214</v>
      </c>
      <c r="AA5" s="255">
        <v>1335</v>
      </c>
      <c r="AB5" s="269">
        <v>1678</v>
      </c>
      <c r="AC5" s="269">
        <v>2657</v>
      </c>
      <c r="AD5" s="441">
        <v>2166</v>
      </c>
      <c r="AE5" s="441">
        <v>3284</v>
      </c>
      <c r="AF5" s="269">
        <v>2236</v>
      </c>
      <c r="AG5" s="269">
        <v>2817</v>
      </c>
      <c r="AH5" s="441">
        <v>4163</v>
      </c>
      <c r="AI5" s="441">
        <v>2542</v>
      </c>
      <c r="AJ5" s="441"/>
      <c r="AK5" s="441"/>
    </row>
    <row r="6" spans="1:39">
      <c r="A6" s="978"/>
      <c r="B6" s="988"/>
      <c r="C6" s="103" t="s">
        <v>71</v>
      </c>
      <c r="D6" s="254"/>
      <c r="E6" s="254"/>
      <c r="F6" s="254"/>
      <c r="G6" s="254"/>
      <c r="H6" s="254"/>
      <c r="I6" s="259"/>
      <c r="J6" s="259"/>
      <c r="K6" s="259"/>
      <c r="L6" s="259"/>
      <c r="M6" s="259"/>
      <c r="N6" s="259"/>
      <c r="O6" s="259"/>
      <c r="P6" s="259"/>
      <c r="Q6" s="259"/>
      <c r="R6" s="259"/>
      <c r="S6" s="24"/>
      <c r="T6" s="978"/>
      <c r="U6" s="988"/>
      <c r="V6" s="103" t="s">
        <v>71</v>
      </c>
      <c r="W6" s="255">
        <v>5854</v>
      </c>
      <c r="X6" s="255">
        <v>202</v>
      </c>
      <c r="Y6" s="255">
        <v>1839</v>
      </c>
      <c r="Z6" s="255">
        <v>2891</v>
      </c>
      <c r="AA6" s="255">
        <v>3582</v>
      </c>
      <c r="AB6" s="269">
        <v>4388</v>
      </c>
      <c r="AC6" s="269">
        <v>5618</v>
      </c>
      <c r="AD6" s="269">
        <v>5233</v>
      </c>
      <c r="AE6" s="269">
        <v>7724</v>
      </c>
      <c r="AF6" s="269">
        <v>5283</v>
      </c>
      <c r="AG6" s="269">
        <v>6261</v>
      </c>
      <c r="AH6" s="441">
        <v>8921</v>
      </c>
      <c r="AI6" s="441">
        <v>5097</v>
      </c>
      <c r="AJ6" s="441"/>
      <c r="AK6" s="441"/>
    </row>
    <row r="7" spans="1:39">
      <c r="A7" s="978"/>
      <c r="B7" s="986" t="s">
        <v>407</v>
      </c>
      <c r="C7" s="103" t="s">
        <v>299</v>
      </c>
      <c r="D7" s="254"/>
      <c r="E7" s="254"/>
      <c r="F7" s="254"/>
      <c r="G7" s="254"/>
      <c r="H7" s="254"/>
      <c r="I7" s="259"/>
      <c r="J7" s="259"/>
      <c r="K7" s="259"/>
      <c r="L7" s="259"/>
      <c r="M7" s="259"/>
      <c r="N7" s="259"/>
      <c r="O7" s="259"/>
      <c r="P7" s="259"/>
      <c r="Q7" s="259"/>
      <c r="R7" s="259"/>
      <c r="S7" s="24"/>
      <c r="T7" s="978"/>
      <c r="U7" s="986" t="s">
        <v>407</v>
      </c>
      <c r="V7" s="103" t="s">
        <v>299</v>
      </c>
      <c r="W7" s="255">
        <v>161</v>
      </c>
      <c r="X7" s="255">
        <v>354</v>
      </c>
      <c r="Y7" s="255" t="s">
        <v>431</v>
      </c>
      <c r="Z7" s="255">
        <v>217</v>
      </c>
      <c r="AA7" s="255">
        <v>177</v>
      </c>
      <c r="AB7" s="269">
        <v>231</v>
      </c>
      <c r="AC7" s="269">
        <v>166</v>
      </c>
      <c r="AD7" s="441">
        <v>480</v>
      </c>
      <c r="AE7" s="441">
        <v>146</v>
      </c>
      <c r="AF7" s="269">
        <v>202</v>
      </c>
      <c r="AG7" s="269">
        <v>278</v>
      </c>
      <c r="AH7" s="441">
        <v>202</v>
      </c>
      <c r="AI7" s="441">
        <v>204</v>
      </c>
      <c r="AJ7" s="441"/>
      <c r="AK7" s="441"/>
    </row>
    <row r="8" spans="1:39">
      <c r="A8" s="978"/>
      <c r="B8" s="987"/>
      <c r="C8" s="103" t="s">
        <v>298</v>
      </c>
      <c r="D8" s="254"/>
      <c r="E8" s="254"/>
      <c r="F8" s="254"/>
      <c r="G8" s="254"/>
      <c r="H8" s="254"/>
      <c r="I8" s="259"/>
      <c r="J8" s="259"/>
      <c r="K8" s="259"/>
      <c r="L8" s="259"/>
      <c r="M8" s="259"/>
      <c r="N8" s="259"/>
      <c r="O8" s="259"/>
      <c r="P8" s="259"/>
      <c r="Q8" s="259"/>
      <c r="R8" s="259"/>
      <c r="S8" s="24"/>
      <c r="T8" s="978"/>
      <c r="U8" s="987"/>
      <c r="V8" s="103" t="s">
        <v>298</v>
      </c>
      <c r="W8" s="255">
        <v>96</v>
      </c>
      <c r="X8" s="255">
        <v>223</v>
      </c>
      <c r="Y8" s="255">
        <v>435</v>
      </c>
      <c r="Z8" s="255">
        <v>169</v>
      </c>
      <c r="AA8" s="255">
        <v>112</v>
      </c>
      <c r="AB8" s="269">
        <v>179</v>
      </c>
      <c r="AC8" s="269">
        <v>120</v>
      </c>
      <c r="AD8" s="441">
        <v>389</v>
      </c>
      <c r="AE8" s="441">
        <v>152</v>
      </c>
      <c r="AF8" s="269">
        <v>181</v>
      </c>
      <c r="AG8" s="269">
        <v>220</v>
      </c>
      <c r="AH8" s="441">
        <v>151</v>
      </c>
      <c r="AI8" s="441">
        <v>196</v>
      </c>
      <c r="AJ8" s="441"/>
      <c r="AK8" s="441"/>
    </row>
    <row r="9" spans="1:39">
      <c r="A9" s="978"/>
      <c r="B9" s="988"/>
      <c r="C9" s="103" t="s">
        <v>71</v>
      </c>
      <c r="D9" s="254"/>
      <c r="E9" s="254"/>
      <c r="F9" s="254"/>
      <c r="G9" s="254"/>
      <c r="H9" s="254"/>
      <c r="I9" s="259"/>
      <c r="J9" s="259"/>
      <c r="K9" s="259"/>
      <c r="L9" s="259"/>
      <c r="M9" s="259"/>
      <c r="N9" s="259"/>
      <c r="O9" s="259"/>
      <c r="P9" s="259"/>
      <c r="Q9" s="259"/>
      <c r="R9" s="259"/>
      <c r="S9" s="24"/>
      <c r="T9" s="978"/>
      <c r="U9" s="988"/>
      <c r="V9" s="103" t="s">
        <v>71</v>
      </c>
      <c r="W9" s="255">
        <v>257</v>
      </c>
      <c r="X9" s="255">
        <v>577</v>
      </c>
      <c r="Y9" s="255">
        <v>1951</v>
      </c>
      <c r="Z9" s="255">
        <v>386</v>
      </c>
      <c r="AA9" s="255">
        <v>289</v>
      </c>
      <c r="AB9" s="269">
        <v>410</v>
      </c>
      <c r="AC9" s="269">
        <v>286</v>
      </c>
      <c r="AD9" s="269">
        <v>869</v>
      </c>
      <c r="AE9" s="269">
        <v>298</v>
      </c>
      <c r="AF9" s="269">
        <v>383</v>
      </c>
      <c r="AG9" s="269">
        <v>498</v>
      </c>
      <c r="AH9" s="441">
        <v>353</v>
      </c>
      <c r="AI9" s="441">
        <v>400</v>
      </c>
      <c r="AJ9" s="441"/>
      <c r="AK9" s="441"/>
    </row>
    <row r="10" spans="1:39" ht="20.100000000000001" customHeight="1">
      <c r="A10" s="978"/>
      <c r="B10" s="986" t="s">
        <v>423</v>
      </c>
      <c r="C10" s="103" t="s">
        <v>299</v>
      </c>
      <c r="D10" s="254"/>
      <c r="E10" s="254"/>
      <c r="F10" s="254"/>
      <c r="G10" s="254"/>
      <c r="H10" s="254"/>
      <c r="I10" s="259"/>
      <c r="J10" s="259"/>
      <c r="K10" s="259"/>
      <c r="L10" s="259"/>
      <c r="M10" s="259"/>
      <c r="N10" s="259"/>
      <c r="O10" s="259"/>
      <c r="P10" s="259"/>
      <c r="Q10" s="259"/>
      <c r="R10" s="259"/>
      <c r="S10" s="24"/>
      <c r="T10" s="978"/>
      <c r="U10" s="986" t="s">
        <v>423</v>
      </c>
      <c r="V10" s="103" t="s">
        <v>299</v>
      </c>
      <c r="W10" s="255">
        <v>2845</v>
      </c>
      <c r="X10" s="255">
        <v>1610</v>
      </c>
      <c r="Y10" s="255">
        <v>2951</v>
      </c>
      <c r="Z10" s="255">
        <v>2377</v>
      </c>
      <c r="AA10" s="255">
        <v>3120</v>
      </c>
      <c r="AB10" s="269">
        <v>3088</v>
      </c>
      <c r="AC10" s="269">
        <v>4310</v>
      </c>
      <c r="AD10" s="441">
        <v>3908</v>
      </c>
      <c r="AE10" s="441">
        <v>4502</v>
      </c>
      <c r="AF10" s="269">
        <v>4518</v>
      </c>
      <c r="AG10" s="269">
        <v>4915</v>
      </c>
      <c r="AH10" s="441">
        <v>4138</v>
      </c>
      <c r="AI10" s="441">
        <v>3645</v>
      </c>
      <c r="AJ10" s="441"/>
      <c r="AK10" s="441"/>
    </row>
    <row r="11" spans="1:39" ht="20.100000000000001" customHeight="1">
      <c r="A11" s="978"/>
      <c r="B11" s="987"/>
      <c r="C11" s="103" t="s">
        <v>298</v>
      </c>
      <c r="D11" s="254"/>
      <c r="E11" s="254"/>
      <c r="F11" s="254"/>
      <c r="G11" s="254"/>
      <c r="H11" s="254"/>
      <c r="I11" s="259"/>
      <c r="J11" s="259"/>
      <c r="K11" s="259"/>
      <c r="L11" s="259"/>
      <c r="M11" s="259"/>
      <c r="N11" s="259"/>
      <c r="O11" s="259"/>
      <c r="P11" s="259"/>
      <c r="Q11" s="259"/>
      <c r="R11" s="259"/>
      <c r="S11" s="24"/>
      <c r="T11" s="978"/>
      <c r="U11" s="987"/>
      <c r="V11" s="103" t="s">
        <v>298</v>
      </c>
      <c r="W11" s="255">
        <v>2834</v>
      </c>
      <c r="X11" s="255">
        <v>1590</v>
      </c>
      <c r="Y11" s="255">
        <v>1926</v>
      </c>
      <c r="Z11" s="255">
        <v>2464</v>
      </c>
      <c r="AA11" s="255">
        <v>3129</v>
      </c>
      <c r="AB11" s="269">
        <v>3387</v>
      </c>
      <c r="AC11" s="269">
        <v>3804</v>
      </c>
      <c r="AD11" s="441">
        <v>4747</v>
      </c>
      <c r="AE11" s="441">
        <v>5618</v>
      </c>
      <c r="AF11" s="269">
        <v>5736</v>
      </c>
      <c r="AG11" s="269">
        <v>5536</v>
      </c>
      <c r="AH11" s="441">
        <v>5320</v>
      </c>
      <c r="AI11" s="441">
        <v>4396</v>
      </c>
      <c r="AJ11" s="441"/>
      <c r="AK11" s="441"/>
    </row>
    <row r="12" spans="1:39" ht="20.100000000000001" customHeight="1">
      <c r="A12" s="978"/>
      <c r="B12" s="988"/>
      <c r="C12" s="103" t="s">
        <v>71</v>
      </c>
      <c r="D12" s="254"/>
      <c r="E12" s="254"/>
      <c r="F12" s="254"/>
      <c r="G12" s="254"/>
      <c r="H12" s="254"/>
      <c r="I12" s="259"/>
      <c r="J12" s="259"/>
      <c r="K12" s="259"/>
      <c r="L12" s="259"/>
      <c r="M12" s="259"/>
      <c r="N12" s="259"/>
      <c r="O12" s="259"/>
      <c r="P12" s="259"/>
      <c r="Q12" s="259"/>
      <c r="R12" s="259"/>
      <c r="S12" s="24"/>
      <c r="T12" s="978"/>
      <c r="U12" s="988"/>
      <c r="V12" s="103" t="s">
        <v>71</v>
      </c>
      <c r="W12" s="255">
        <v>5679</v>
      </c>
      <c r="X12" s="255">
        <v>3200</v>
      </c>
      <c r="Y12" s="255">
        <v>4877</v>
      </c>
      <c r="Z12" s="255">
        <v>4841</v>
      </c>
      <c r="AA12" s="255">
        <v>6249</v>
      </c>
      <c r="AB12" s="269">
        <v>6475</v>
      </c>
      <c r="AC12" s="269">
        <v>8114</v>
      </c>
      <c r="AD12" s="269">
        <v>8655</v>
      </c>
      <c r="AE12" s="269">
        <v>10120</v>
      </c>
      <c r="AF12" s="269">
        <v>10254</v>
      </c>
      <c r="AG12" s="269">
        <v>10451</v>
      </c>
      <c r="AH12" s="441">
        <v>9458</v>
      </c>
      <c r="AI12" s="441">
        <v>8041</v>
      </c>
      <c r="AJ12" s="441"/>
      <c r="AK12" s="441"/>
    </row>
    <row r="13" spans="1:39">
      <c r="A13" s="978"/>
      <c r="B13" s="986" t="s">
        <v>405</v>
      </c>
      <c r="C13" s="103" t="s">
        <v>299</v>
      </c>
      <c r="D13" s="254"/>
      <c r="E13" s="254"/>
      <c r="F13" s="254"/>
      <c r="G13" s="254"/>
      <c r="H13" s="254"/>
      <c r="I13" s="259"/>
      <c r="J13" s="259"/>
      <c r="K13" s="259"/>
      <c r="L13" s="259"/>
      <c r="M13" s="259"/>
      <c r="N13" s="259"/>
      <c r="O13" s="259"/>
      <c r="P13" s="259"/>
      <c r="Q13" s="259"/>
      <c r="R13" s="259"/>
      <c r="S13" s="24"/>
      <c r="T13" s="978"/>
      <c r="U13" s="986" t="s">
        <v>405</v>
      </c>
      <c r="V13" s="103" t="s">
        <v>299</v>
      </c>
      <c r="W13" s="255">
        <v>265</v>
      </c>
      <c r="X13" s="255">
        <v>258</v>
      </c>
      <c r="Y13" s="255">
        <v>830</v>
      </c>
      <c r="Z13" s="255">
        <v>132</v>
      </c>
      <c r="AA13" s="255">
        <v>358</v>
      </c>
      <c r="AB13" s="269">
        <v>365</v>
      </c>
      <c r="AC13" s="269">
        <v>469</v>
      </c>
      <c r="AD13" s="441">
        <v>450</v>
      </c>
      <c r="AE13" s="441">
        <v>4502</v>
      </c>
      <c r="AF13" s="269">
        <v>774</v>
      </c>
      <c r="AG13" s="269">
        <v>441</v>
      </c>
      <c r="AH13" s="441">
        <v>384</v>
      </c>
      <c r="AI13" s="441">
        <v>320</v>
      </c>
      <c r="AJ13" s="441"/>
      <c r="AK13" s="441"/>
    </row>
    <row r="14" spans="1:39">
      <c r="A14" s="978"/>
      <c r="B14" s="987"/>
      <c r="C14" s="103" t="s">
        <v>298</v>
      </c>
      <c r="D14" s="254"/>
      <c r="E14" s="254"/>
      <c r="F14" s="254"/>
      <c r="G14" s="254"/>
      <c r="H14" s="254"/>
      <c r="I14" s="259"/>
      <c r="J14" s="259"/>
      <c r="K14" s="259"/>
      <c r="L14" s="259"/>
      <c r="M14" s="259"/>
      <c r="N14" s="259"/>
      <c r="O14" s="259"/>
      <c r="P14" s="259"/>
      <c r="Q14" s="259"/>
      <c r="R14" s="259"/>
      <c r="S14" s="24"/>
      <c r="T14" s="978"/>
      <c r="U14" s="987"/>
      <c r="V14" s="103" t="s">
        <v>298</v>
      </c>
      <c r="W14" s="255">
        <v>103</v>
      </c>
      <c r="X14" s="255">
        <v>89</v>
      </c>
      <c r="Y14" s="255">
        <v>366</v>
      </c>
      <c r="Z14" s="255">
        <v>73</v>
      </c>
      <c r="AA14" s="255">
        <v>166</v>
      </c>
      <c r="AB14" s="269">
        <v>112</v>
      </c>
      <c r="AC14" s="269">
        <v>263</v>
      </c>
      <c r="AD14" s="441">
        <v>200</v>
      </c>
      <c r="AE14" s="441">
        <v>5618</v>
      </c>
      <c r="AF14" s="269">
        <v>492</v>
      </c>
      <c r="AG14" s="269">
        <v>211</v>
      </c>
      <c r="AH14" s="441">
        <v>234</v>
      </c>
      <c r="AI14" s="441">
        <v>191</v>
      </c>
      <c r="AJ14" s="441"/>
      <c r="AK14" s="441"/>
    </row>
    <row r="15" spans="1:39">
      <c r="A15" s="978"/>
      <c r="B15" s="988"/>
      <c r="C15" s="103" t="s">
        <v>71</v>
      </c>
      <c r="D15" s="254"/>
      <c r="E15" s="254"/>
      <c r="F15" s="254"/>
      <c r="G15" s="254"/>
      <c r="H15" s="254"/>
      <c r="I15" s="259"/>
      <c r="J15" s="259"/>
      <c r="K15" s="259"/>
      <c r="L15" s="259"/>
      <c r="M15" s="259"/>
      <c r="N15" s="259"/>
      <c r="O15" s="259"/>
      <c r="P15" s="259"/>
      <c r="Q15" s="259"/>
      <c r="R15" s="259"/>
      <c r="S15" s="24"/>
      <c r="T15" s="978"/>
      <c r="U15" s="988"/>
      <c r="V15" s="103" t="s">
        <v>71</v>
      </c>
      <c r="W15" s="255">
        <v>368</v>
      </c>
      <c r="X15" s="255">
        <v>347</v>
      </c>
      <c r="Y15" s="255">
        <v>1196</v>
      </c>
      <c r="Z15" s="255">
        <v>205</v>
      </c>
      <c r="AA15" s="255">
        <v>524</v>
      </c>
      <c r="AB15" s="269">
        <v>477</v>
      </c>
      <c r="AC15" s="269">
        <v>732</v>
      </c>
      <c r="AD15" s="269">
        <v>650</v>
      </c>
      <c r="AE15" s="269">
        <v>10120</v>
      </c>
      <c r="AF15" s="269">
        <v>1266</v>
      </c>
      <c r="AG15" s="269">
        <v>652</v>
      </c>
      <c r="AH15" s="441">
        <v>618</v>
      </c>
      <c r="AI15" s="441">
        <v>511</v>
      </c>
      <c r="AJ15" s="441"/>
      <c r="AK15" s="441"/>
    </row>
    <row r="16" spans="1:39" ht="20.100000000000001" customHeight="1">
      <c r="A16" s="978"/>
      <c r="B16" s="986" t="s">
        <v>424</v>
      </c>
      <c r="C16" s="103" t="s">
        <v>299</v>
      </c>
      <c r="D16" s="254"/>
      <c r="E16" s="254"/>
      <c r="F16" s="254"/>
      <c r="G16" s="254"/>
      <c r="H16" s="254"/>
      <c r="I16" s="259"/>
      <c r="J16" s="259"/>
      <c r="K16" s="259"/>
      <c r="L16" s="259"/>
      <c r="M16" s="259"/>
      <c r="N16" s="259"/>
      <c r="O16" s="259"/>
      <c r="P16" s="259"/>
      <c r="Q16" s="259"/>
      <c r="R16" s="259"/>
      <c r="S16" s="24"/>
      <c r="T16" s="978"/>
      <c r="U16" s="986" t="s">
        <v>424</v>
      </c>
      <c r="V16" s="103" t="s">
        <v>299</v>
      </c>
      <c r="W16" s="255">
        <v>324</v>
      </c>
      <c r="X16" s="255">
        <v>457</v>
      </c>
      <c r="Y16" s="255">
        <v>382</v>
      </c>
      <c r="Z16" s="255">
        <v>249</v>
      </c>
      <c r="AA16" s="255">
        <v>432</v>
      </c>
      <c r="AB16" s="269">
        <v>787</v>
      </c>
      <c r="AC16" s="269">
        <v>984</v>
      </c>
      <c r="AD16" s="441">
        <v>821</v>
      </c>
      <c r="AE16" s="441">
        <v>1253</v>
      </c>
      <c r="AF16" s="269">
        <v>1066</v>
      </c>
      <c r="AG16" s="269">
        <v>957</v>
      </c>
      <c r="AH16" s="441">
        <v>1104</v>
      </c>
      <c r="AI16" s="441">
        <v>1161</v>
      </c>
      <c r="AJ16" s="441"/>
      <c r="AK16" s="441"/>
    </row>
    <row r="17" spans="1:37" ht="20.100000000000001" customHeight="1">
      <c r="A17" s="978"/>
      <c r="B17" s="987"/>
      <c r="C17" s="103" t="s">
        <v>298</v>
      </c>
      <c r="D17" s="254"/>
      <c r="E17" s="254"/>
      <c r="F17" s="254"/>
      <c r="G17" s="254"/>
      <c r="H17" s="254"/>
      <c r="I17" s="259"/>
      <c r="J17" s="259"/>
      <c r="K17" s="259"/>
      <c r="L17" s="259"/>
      <c r="M17" s="259"/>
      <c r="N17" s="259"/>
      <c r="O17" s="259"/>
      <c r="P17" s="259"/>
      <c r="Q17" s="259"/>
      <c r="R17" s="259"/>
      <c r="S17" s="24"/>
      <c r="T17" s="978"/>
      <c r="U17" s="987"/>
      <c r="V17" s="103" t="s">
        <v>298</v>
      </c>
      <c r="W17" s="255">
        <v>80</v>
      </c>
      <c r="X17" s="255">
        <v>92</v>
      </c>
      <c r="Y17" s="255">
        <v>91</v>
      </c>
      <c r="Z17" s="255">
        <v>135</v>
      </c>
      <c r="AA17" s="255">
        <v>114</v>
      </c>
      <c r="AB17" s="269">
        <v>200</v>
      </c>
      <c r="AC17" s="269">
        <v>452</v>
      </c>
      <c r="AD17" s="441">
        <v>263</v>
      </c>
      <c r="AE17" s="441">
        <v>503</v>
      </c>
      <c r="AF17" s="269">
        <v>397</v>
      </c>
      <c r="AG17" s="269">
        <v>379</v>
      </c>
      <c r="AH17" s="441">
        <v>563</v>
      </c>
      <c r="AI17" s="441">
        <v>511</v>
      </c>
      <c r="AJ17" s="441"/>
      <c r="AK17" s="441"/>
    </row>
    <row r="18" spans="1:37" ht="20.100000000000001" customHeight="1">
      <c r="A18" s="978"/>
      <c r="B18" s="988"/>
      <c r="C18" s="103" t="s">
        <v>71</v>
      </c>
      <c r="D18" s="254"/>
      <c r="E18" s="254"/>
      <c r="F18" s="254"/>
      <c r="G18" s="254"/>
      <c r="H18" s="254"/>
      <c r="I18" s="259"/>
      <c r="J18" s="259"/>
      <c r="K18" s="259"/>
      <c r="L18" s="259"/>
      <c r="M18" s="259"/>
      <c r="N18" s="259"/>
      <c r="O18" s="259"/>
      <c r="P18" s="259"/>
      <c r="Q18" s="259"/>
      <c r="R18" s="259"/>
      <c r="S18" s="24"/>
      <c r="T18" s="978"/>
      <c r="U18" s="988"/>
      <c r="V18" s="103" t="s">
        <v>71</v>
      </c>
      <c r="W18" s="255">
        <v>404</v>
      </c>
      <c r="X18" s="255">
        <v>549</v>
      </c>
      <c r="Y18" s="255">
        <v>473</v>
      </c>
      <c r="Z18" s="255">
        <v>384</v>
      </c>
      <c r="AA18" s="255">
        <v>546</v>
      </c>
      <c r="AB18" s="269">
        <v>987</v>
      </c>
      <c r="AC18" s="269">
        <v>1436</v>
      </c>
      <c r="AD18" s="269">
        <v>1084</v>
      </c>
      <c r="AE18" s="269">
        <v>1756</v>
      </c>
      <c r="AF18" s="269">
        <v>1463</v>
      </c>
      <c r="AG18" s="269">
        <v>1336</v>
      </c>
      <c r="AH18" s="441">
        <v>1667</v>
      </c>
      <c r="AI18" s="441">
        <v>1672</v>
      </c>
      <c r="AJ18" s="441"/>
      <c r="AK18" s="441"/>
    </row>
    <row r="19" spans="1:37">
      <c r="A19" s="978"/>
      <c r="B19" s="986" t="s">
        <v>403</v>
      </c>
      <c r="C19" s="103" t="s">
        <v>299</v>
      </c>
      <c r="D19" s="254"/>
      <c r="E19" s="254"/>
      <c r="F19" s="254"/>
      <c r="G19" s="254"/>
      <c r="H19" s="254"/>
      <c r="I19" s="259"/>
      <c r="J19" s="259"/>
      <c r="K19" s="259"/>
      <c r="L19" s="259"/>
      <c r="M19" s="259"/>
      <c r="N19" s="259"/>
      <c r="O19" s="259"/>
      <c r="P19" s="259"/>
      <c r="Q19" s="259"/>
      <c r="R19" s="259"/>
      <c r="S19" s="24"/>
      <c r="T19" s="978"/>
      <c r="U19" s="986" t="s">
        <v>403</v>
      </c>
      <c r="V19" s="103" t="s">
        <v>299</v>
      </c>
      <c r="W19" s="255">
        <v>190</v>
      </c>
      <c r="X19" s="255">
        <v>279</v>
      </c>
      <c r="Y19" s="255">
        <v>196</v>
      </c>
      <c r="Z19" s="255">
        <v>283</v>
      </c>
      <c r="AA19" s="255">
        <v>338</v>
      </c>
      <c r="AB19" s="269">
        <v>190</v>
      </c>
      <c r="AC19" s="269">
        <v>221</v>
      </c>
      <c r="AD19" s="441">
        <v>562</v>
      </c>
      <c r="AE19" s="441">
        <v>272</v>
      </c>
      <c r="AF19" s="269">
        <v>329</v>
      </c>
      <c r="AG19" s="269">
        <v>148</v>
      </c>
      <c r="AH19" s="441">
        <v>235</v>
      </c>
      <c r="AI19" s="441">
        <v>264</v>
      </c>
      <c r="AJ19" s="441"/>
      <c r="AK19" s="441"/>
    </row>
    <row r="20" spans="1:37">
      <c r="A20" s="978"/>
      <c r="B20" s="987"/>
      <c r="C20" s="103" t="s">
        <v>298</v>
      </c>
      <c r="D20" s="254"/>
      <c r="E20" s="254"/>
      <c r="F20" s="254"/>
      <c r="G20" s="254"/>
      <c r="H20" s="254"/>
      <c r="I20" s="259"/>
      <c r="J20" s="259"/>
      <c r="K20" s="259"/>
      <c r="L20" s="259"/>
      <c r="M20" s="259"/>
      <c r="N20" s="259"/>
      <c r="O20" s="259"/>
      <c r="P20" s="259"/>
      <c r="Q20" s="259"/>
      <c r="R20" s="259"/>
      <c r="S20" s="24"/>
      <c r="T20" s="978"/>
      <c r="U20" s="987"/>
      <c r="V20" s="103" t="s">
        <v>298</v>
      </c>
      <c r="W20" s="255">
        <v>80</v>
      </c>
      <c r="X20" s="255">
        <v>167</v>
      </c>
      <c r="Y20" s="255">
        <v>111</v>
      </c>
      <c r="Z20" s="255">
        <v>192</v>
      </c>
      <c r="AA20" s="255">
        <v>185</v>
      </c>
      <c r="AB20" s="269">
        <v>139</v>
      </c>
      <c r="AC20" s="269">
        <v>168</v>
      </c>
      <c r="AD20" s="441">
        <v>500</v>
      </c>
      <c r="AE20" s="441">
        <v>149</v>
      </c>
      <c r="AF20" s="269">
        <v>226</v>
      </c>
      <c r="AG20" s="269">
        <v>100</v>
      </c>
      <c r="AH20" s="441">
        <v>221</v>
      </c>
      <c r="AI20" s="441">
        <v>182</v>
      </c>
      <c r="AJ20" s="441"/>
      <c r="AK20" s="441"/>
    </row>
    <row r="21" spans="1:37">
      <c r="A21" s="978"/>
      <c r="B21" s="988"/>
      <c r="C21" s="103" t="s">
        <v>71</v>
      </c>
      <c r="D21" s="254"/>
      <c r="E21" s="254"/>
      <c r="F21" s="254"/>
      <c r="G21" s="254"/>
      <c r="H21" s="254"/>
      <c r="I21" s="259"/>
      <c r="J21" s="259"/>
      <c r="K21" s="259"/>
      <c r="L21" s="259"/>
      <c r="M21" s="259"/>
      <c r="N21" s="259"/>
      <c r="O21" s="259"/>
      <c r="P21" s="259"/>
      <c r="Q21" s="259"/>
      <c r="R21" s="259"/>
      <c r="S21" s="24"/>
      <c r="T21" s="978"/>
      <c r="U21" s="988"/>
      <c r="V21" s="103" t="s">
        <v>71</v>
      </c>
      <c r="W21" s="255">
        <v>270</v>
      </c>
      <c r="X21" s="255">
        <v>446</v>
      </c>
      <c r="Y21" s="255">
        <v>307</v>
      </c>
      <c r="Z21" s="255">
        <v>475</v>
      </c>
      <c r="AA21" s="255">
        <v>523</v>
      </c>
      <c r="AB21" s="269">
        <v>329</v>
      </c>
      <c r="AC21" s="269">
        <v>389</v>
      </c>
      <c r="AD21" s="269">
        <v>1062</v>
      </c>
      <c r="AE21" s="269">
        <v>421</v>
      </c>
      <c r="AF21" s="269">
        <v>555</v>
      </c>
      <c r="AG21" s="269">
        <v>248</v>
      </c>
      <c r="AH21" s="441">
        <v>456</v>
      </c>
      <c r="AI21" s="441">
        <v>446</v>
      </c>
      <c r="AJ21" s="441"/>
      <c r="AK21" s="441"/>
    </row>
    <row r="22" spans="1:37">
      <c r="A22" s="978"/>
      <c r="B22" s="986" t="s">
        <v>425</v>
      </c>
      <c r="C22" s="103" t="s">
        <v>299</v>
      </c>
      <c r="D22" s="254"/>
      <c r="E22" s="254"/>
      <c r="F22" s="254"/>
      <c r="G22" s="254"/>
      <c r="H22" s="254"/>
      <c r="I22" s="259"/>
      <c r="J22" s="259"/>
      <c r="K22" s="259"/>
      <c r="L22" s="259"/>
      <c r="M22" s="259"/>
      <c r="N22" s="259"/>
      <c r="O22" s="259"/>
      <c r="P22" s="259"/>
      <c r="Q22" s="259"/>
      <c r="R22" s="259"/>
      <c r="S22" s="24"/>
      <c r="T22" s="978"/>
      <c r="U22" s="986" t="s">
        <v>425</v>
      </c>
      <c r="V22" s="103" t="s">
        <v>299</v>
      </c>
      <c r="W22" s="255">
        <v>61</v>
      </c>
      <c r="X22" s="255">
        <v>152</v>
      </c>
      <c r="Y22" s="255">
        <v>190</v>
      </c>
      <c r="Z22" s="255">
        <v>294</v>
      </c>
      <c r="AA22" s="255">
        <v>463</v>
      </c>
      <c r="AB22" s="269">
        <v>424</v>
      </c>
      <c r="AC22" s="269">
        <v>565</v>
      </c>
      <c r="AD22" s="269">
        <v>481</v>
      </c>
      <c r="AE22" s="269">
        <v>655</v>
      </c>
      <c r="AF22" s="269">
        <v>694</v>
      </c>
      <c r="AG22" s="269">
        <v>652</v>
      </c>
      <c r="AH22" s="441">
        <v>348</v>
      </c>
      <c r="AI22" s="441">
        <v>370</v>
      </c>
      <c r="AJ22" s="441"/>
      <c r="AK22" s="441"/>
    </row>
    <row r="23" spans="1:37">
      <c r="A23" s="978"/>
      <c r="B23" s="987"/>
      <c r="C23" s="103" t="s">
        <v>298</v>
      </c>
      <c r="D23" s="254"/>
      <c r="E23" s="254"/>
      <c r="F23" s="254"/>
      <c r="G23" s="254"/>
      <c r="H23" s="254"/>
      <c r="I23" s="259"/>
      <c r="J23" s="259"/>
      <c r="K23" s="259"/>
      <c r="L23" s="259"/>
      <c r="M23" s="259"/>
      <c r="N23" s="259"/>
      <c r="O23" s="259"/>
      <c r="P23" s="259"/>
      <c r="Q23" s="259"/>
      <c r="R23" s="259"/>
      <c r="S23" s="24"/>
      <c r="T23" s="978"/>
      <c r="U23" s="987"/>
      <c r="V23" s="103" t="s">
        <v>298</v>
      </c>
      <c r="W23" s="255">
        <v>97</v>
      </c>
      <c r="X23" s="255">
        <v>142</v>
      </c>
      <c r="Y23" s="255">
        <v>196</v>
      </c>
      <c r="Z23" s="255">
        <v>265</v>
      </c>
      <c r="AA23" s="255">
        <v>502</v>
      </c>
      <c r="AB23" s="269">
        <v>484</v>
      </c>
      <c r="AC23" s="269">
        <v>484</v>
      </c>
      <c r="AD23" s="441">
        <v>561</v>
      </c>
      <c r="AE23" s="441">
        <v>1983</v>
      </c>
      <c r="AF23" s="269">
        <v>2020</v>
      </c>
      <c r="AG23" s="269">
        <v>942</v>
      </c>
      <c r="AH23" s="441">
        <v>596</v>
      </c>
      <c r="AI23" s="441">
        <v>515</v>
      </c>
      <c r="AJ23" s="441"/>
      <c r="AK23" s="441"/>
    </row>
    <row r="24" spans="1:37">
      <c r="A24" s="978"/>
      <c r="B24" s="988"/>
      <c r="C24" s="103" t="s">
        <v>71</v>
      </c>
      <c r="D24" s="254"/>
      <c r="E24" s="254"/>
      <c r="F24" s="254"/>
      <c r="G24" s="254"/>
      <c r="H24" s="254"/>
      <c r="I24" s="259"/>
      <c r="J24" s="259"/>
      <c r="K24" s="259"/>
      <c r="L24" s="259"/>
      <c r="M24" s="259"/>
      <c r="N24" s="259"/>
      <c r="O24" s="259"/>
      <c r="P24" s="259"/>
      <c r="Q24" s="259"/>
      <c r="R24" s="259"/>
      <c r="S24" s="24"/>
      <c r="T24" s="978"/>
      <c r="U24" s="988"/>
      <c r="V24" s="103" t="s">
        <v>71</v>
      </c>
      <c r="W24" s="255">
        <v>158</v>
      </c>
      <c r="X24" s="255">
        <v>294</v>
      </c>
      <c r="Y24" s="255">
        <v>386</v>
      </c>
      <c r="Z24" s="255">
        <v>559</v>
      </c>
      <c r="AA24" s="255">
        <v>965</v>
      </c>
      <c r="AB24" s="269">
        <v>908</v>
      </c>
      <c r="AC24" s="269">
        <v>1049</v>
      </c>
      <c r="AD24" s="269">
        <v>1042</v>
      </c>
      <c r="AE24" s="269">
        <v>2638</v>
      </c>
      <c r="AF24" s="269">
        <v>2714</v>
      </c>
      <c r="AG24" s="269">
        <v>1594</v>
      </c>
      <c r="AH24" s="441">
        <v>944</v>
      </c>
      <c r="AI24" s="441">
        <v>885</v>
      </c>
      <c r="AJ24" s="441"/>
      <c r="AK24" s="441"/>
    </row>
    <row r="25" spans="1:37">
      <c r="A25" s="978"/>
      <c r="B25" s="986" t="s">
        <v>419</v>
      </c>
      <c r="C25" s="103" t="s">
        <v>299</v>
      </c>
      <c r="D25" s="254"/>
      <c r="E25" s="254"/>
      <c r="F25" s="254"/>
      <c r="G25" s="254"/>
      <c r="H25" s="254"/>
      <c r="I25" s="259"/>
      <c r="J25" s="259"/>
      <c r="K25" s="259"/>
      <c r="L25" s="259"/>
      <c r="M25" s="259"/>
      <c r="N25" s="259"/>
      <c r="O25" s="259"/>
      <c r="P25" s="259"/>
      <c r="Q25" s="259"/>
      <c r="R25" s="259"/>
      <c r="S25" s="24"/>
      <c r="T25" s="978"/>
      <c r="U25" s="986" t="s">
        <v>419</v>
      </c>
      <c r="V25" s="103" t="s">
        <v>299</v>
      </c>
      <c r="W25" s="255">
        <v>259</v>
      </c>
      <c r="X25" s="255">
        <v>282</v>
      </c>
      <c r="Y25" s="255">
        <v>172</v>
      </c>
      <c r="Z25" s="255">
        <v>425</v>
      </c>
      <c r="AA25" s="255">
        <v>349</v>
      </c>
      <c r="AB25" s="269">
        <v>347</v>
      </c>
      <c r="AC25" s="269">
        <v>489</v>
      </c>
      <c r="AD25" s="441">
        <v>433</v>
      </c>
      <c r="AE25" s="441">
        <v>499</v>
      </c>
      <c r="AF25" s="269">
        <v>442</v>
      </c>
      <c r="AG25" s="269">
        <v>578</v>
      </c>
      <c r="AH25" s="441">
        <v>544</v>
      </c>
      <c r="AI25" s="441">
        <v>384</v>
      </c>
      <c r="AJ25" s="441"/>
      <c r="AK25" s="441"/>
    </row>
    <row r="26" spans="1:37">
      <c r="A26" s="978"/>
      <c r="B26" s="987"/>
      <c r="C26" s="103" t="s">
        <v>298</v>
      </c>
      <c r="D26" s="254"/>
      <c r="E26" s="254"/>
      <c r="F26" s="254"/>
      <c r="G26" s="254"/>
      <c r="H26" s="254"/>
      <c r="I26" s="259"/>
      <c r="J26" s="259"/>
      <c r="K26" s="259"/>
      <c r="L26" s="259"/>
      <c r="M26" s="259"/>
      <c r="N26" s="259"/>
      <c r="O26" s="259"/>
      <c r="P26" s="259"/>
      <c r="Q26" s="259"/>
      <c r="R26" s="259"/>
      <c r="S26" s="24"/>
      <c r="T26" s="978"/>
      <c r="U26" s="987"/>
      <c r="V26" s="103" t="s">
        <v>298</v>
      </c>
      <c r="W26" s="255">
        <v>50</v>
      </c>
      <c r="X26" s="255">
        <v>139</v>
      </c>
      <c r="Y26" s="255">
        <v>87</v>
      </c>
      <c r="Z26" s="255">
        <v>89</v>
      </c>
      <c r="AA26" s="255">
        <v>104</v>
      </c>
      <c r="AB26" s="269">
        <v>191</v>
      </c>
      <c r="AC26" s="269">
        <v>131</v>
      </c>
      <c r="AD26" s="441">
        <v>169</v>
      </c>
      <c r="AE26" s="441">
        <v>191</v>
      </c>
      <c r="AF26" s="269">
        <v>226</v>
      </c>
      <c r="AG26" s="269">
        <v>227</v>
      </c>
      <c r="AH26" s="441">
        <v>217</v>
      </c>
      <c r="AI26" s="441">
        <v>203</v>
      </c>
      <c r="AJ26" s="441"/>
      <c r="AK26" s="441"/>
    </row>
    <row r="27" spans="1:37">
      <c r="A27" s="978"/>
      <c r="B27" s="988"/>
      <c r="C27" s="103" t="s">
        <v>71</v>
      </c>
      <c r="D27" s="254"/>
      <c r="E27" s="254"/>
      <c r="F27" s="254"/>
      <c r="G27" s="254"/>
      <c r="H27" s="254"/>
      <c r="I27" s="259"/>
      <c r="J27" s="259"/>
      <c r="K27" s="259"/>
      <c r="L27" s="259"/>
      <c r="M27" s="259"/>
      <c r="N27" s="259"/>
      <c r="O27" s="259"/>
      <c r="P27" s="259"/>
      <c r="Q27" s="259"/>
      <c r="R27" s="259"/>
      <c r="S27" s="24"/>
      <c r="T27" s="978"/>
      <c r="U27" s="988"/>
      <c r="V27" s="103" t="s">
        <v>71</v>
      </c>
      <c r="W27" s="255">
        <v>309</v>
      </c>
      <c r="X27" s="255">
        <v>421</v>
      </c>
      <c r="Y27" s="255">
        <v>259</v>
      </c>
      <c r="Z27" s="255">
        <v>514</v>
      </c>
      <c r="AA27" s="255">
        <v>453</v>
      </c>
      <c r="AB27" s="269">
        <v>538</v>
      </c>
      <c r="AC27" s="269">
        <v>620</v>
      </c>
      <c r="AD27" s="269">
        <v>602</v>
      </c>
      <c r="AE27" s="269">
        <v>690</v>
      </c>
      <c r="AF27" s="269">
        <v>668</v>
      </c>
      <c r="AG27" s="269">
        <v>805</v>
      </c>
      <c r="AH27" s="441">
        <v>761</v>
      </c>
      <c r="AI27" s="441">
        <v>587</v>
      </c>
      <c r="AJ27" s="441"/>
      <c r="AK27" s="441"/>
    </row>
    <row r="28" spans="1:37">
      <c r="A28" s="978"/>
      <c r="B28" s="986" t="s">
        <v>426</v>
      </c>
      <c r="C28" s="103" t="s">
        <v>299</v>
      </c>
      <c r="D28" s="254"/>
      <c r="E28" s="254"/>
      <c r="F28" s="254"/>
      <c r="G28" s="254"/>
      <c r="H28" s="254"/>
      <c r="I28" s="259"/>
      <c r="J28" s="259"/>
      <c r="K28" s="259"/>
      <c r="L28" s="259"/>
      <c r="M28" s="259"/>
      <c r="N28" s="259"/>
      <c r="O28" s="259"/>
      <c r="P28" s="259"/>
      <c r="Q28" s="259"/>
      <c r="R28" s="259"/>
      <c r="S28" s="24"/>
      <c r="T28" s="978"/>
      <c r="U28" s="986" t="s">
        <v>426</v>
      </c>
      <c r="V28" s="103" t="s">
        <v>299</v>
      </c>
      <c r="W28" s="255">
        <v>60</v>
      </c>
      <c r="X28" s="255"/>
      <c r="Y28" s="255"/>
      <c r="Z28" s="255"/>
      <c r="AA28" s="255"/>
      <c r="AB28" s="269"/>
      <c r="AC28" s="269"/>
      <c r="AD28" s="269"/>
      <c r="AE28" s="269"/>
      <c r="AF28" s="269"/>
      <c r="AG28" s="269"/>
      <c r="AH28" s="269"/>
      <c r="AI28" s="269"/>
      <c r="AJ28" s="269"/>
      <c r="AK28" s="269"/>
    </row>
    <row r="29" spans="1:37">
      <c r="A29" s="978"/>
      <c r="B29" s="987"/>
      <c r="C29" s="103" t="s">
        <v>298</v>
      </c>
      <c r="D29" s="254"/>
      <c r="E29" s="254"/>
      <c r="F29" s="254"/>
      <c r="G29" s="254"/>
      <c r="H29" s="254"/>
      <c r="I29" s="259"/>
      <c r="J29" s="259"/>
      <c r="K29" s="259"/>
      <c r="L29" s="259"/>
      <c r="M29" s="259"/>
      <c r="N29" s="259"/>
      <c r="O29" s="259"/>
      <c r="P29" s="259"/>
      <c r="Q29" s="259"/>
      <c r="R29" s="259"/>
      <c r="S29" s="24"/>
      <c r="T29" s="978"/>
      <c r="U29" s="987"/>
      <c r="V29" s="103" t="s">
        <v>298</v>
      </c>
      <c r="W29" s="255">
        <v>46</v>
      </c>
      <c r="X29" s="255"/>
      <c r="Y29" s="255"/>
      <c r="Z29" s="255"/>
      <c r="AA29" s="255"/>
      <c r="AB29" s="269"/>
      <c r="AC29" s="269"/>
      <c r="AD29" s="269"/>
      <c r="AE29" s="269"/>
      <c r="AF29" s="269"/>
      <c r="AG29" s="269"/>
      <c r="AH29" s="269"/>
      <c r="AI29" s="269"/>
      <c r="AJ29" s="269"/>
      <c r="AK29" s="269"/>
    </row>
    <row r="30" spans="1:37">
      <c r="A30" s="978"/>
      <c r="B30" s="988"/>
      <c r="C30" s="103" t="s">
        <v>71</v>
      </c>
      <c r="D30" s="254"/>
      <c r="E30" s="254"/>
      <c r="F30" s="254"/>
      <c r="G30" s="254"/>
      <c r="H30" s="254"/>
      <c r="I30" s="259"/>
      <c r="J30" s="259"/>
      <c r="K30" s="259"/>
      <c r="L30" s="259"/>
      <c r="M30" s="259"/>
      <c r="N30" s="259"/>
      <c r="O30" s="259"/>
      <c r="P30" s="259"/>
      <c r="Q30" s="259"/>
      <c r="R30" s="259"/>
      <c r="S30" s="24"/>
      <c r="T30" s="978"/>
      <c r="U30" s="988"/>
      <c r="V30" s="103" t="s">
        <v>71</v>
      </c>
      <c r="W30" s="255">
        <v>106</v>
      </c>
      <c r="X30" s="255"/>
      <c r="Y30" s="255"/>
      <c r="Z30" s="255"/>
      <c r="AA30" s="255"/>
      <c r="AB30" s="269"/>
      <c r="AC30" s="269"/>
      <c r="AD30" s="269"/>
      <c r="AE30" s="269"/>
      <c r="AF30" s="269"/>
      <c r="AG30" s="269"/>
      <c r="AH30" s="269"/>
      <c r="AI30" s="269"/>
      <c r="AJ30" s="269"/>
      <c r="AK30" s="269"/>
    </row>
    <row r="31" spans="1:37" s="51" customFormat="1">
      <c r="A31" s="978"/>
      <c r="B31" s="986" t="s">
        <v>71</v>
      </c>
      <c r="C31" s="103" t="s">
        <v>299</v>
      </c>
      <c r="D31" s="256"/>
      <c r="E31" s="256"/>
      <c r="F31" s="256"/>
      <c r="G31" s="256"/>
      <c r="H31" s="256"/>
      <c r="I31" s="260"/>
      <c r="J31" s="260"/>
      <c r="K31" s="260"/>
      <c r="L31" s="260"/>
      <c r="M31" s="260"/>
      <c r="N31" s="260"/>
      <c r="O31" s="260"/>
      <c r="P31" s="260"/>
      <c r="Q31" s="260"/>
      <c r="R31" s="260"/>
      <c r="S31" s="29"/>
      <c r="T31" s="978"/>
      <c r="U31" s="986" t="s">
        <v>432</v>
      </c>
      <c r="V31" s="103" t="s">
        <v>299</v>
      </c>
      <c r="W31" s="255"/>
      <c r="X31" s="255"/>
      <c r="Y31" s="255"/>
      <c r="Z31" s="255"/>
      <c r="AA31" s="255">
        <v>0</v>
      </c>
      <c r="AB31" s="269"/>
      <c r="AC31" s="269"/>
      <c r="AD31" s="269"/>
      <c r="AE31" s="269"/>
      <c r="AF31" s="269"/>
      <c r="AG31" s="269"/>
      <c r="AH31" s="269"/>
      <c r="AI31" s="269"/>
      <c r="AJ31" s="269"/>
      <c r="AK31" s="269"/>
    </row>
    <row r="32" spans="1:37" s="51" customFormat="1">
      <c r="A32" s="978"/>
      <c r="B32" s="987"/>
      <c r="C32" s="103" t="s">
        <v>298</v>
      </c>
      <c r="D32" s="256"/>
      <c r="E32" s="256"/>
      <c r="F32" s="256"/>
      <c r="G32" s="256"/>
      <c r="H32" s="256"/>
      <c r="I32" s="260"/>
      <c r="J32" s="260"/>
      <c r="K32" s="260"/>
      <c r="L32" s="260"/>
      <c r="M32" s="260"/>
      <c r="N32" s="260"/>
      <c r="O32" s="260"/>
      <c r="P32" s="260"/>
      <c r="Q32" s="260"/>
      <c r="R32" s="260"/>
      <c r="S32" s="29"/>
      <c r="T32" s="978"/>
      <c r="U32" s="987"/>
      <c r="V32" s="103" t="s">
        <v>298</v>
      </c>
      <c r="W32" s="255"/>
      <c r="X32" s="255"/>
      <c r="Y32" s="255"/>
      <c r="Z32" s="255"/>
      <c r="AA32" s="255">
        <v>2</v>
      </c>
      <c r="AB32" s="269"/>
      <c r="AC32" s="269"/>
      <c r="AD32" s="269"/>
      <c r="AE32" s="269"/>
      <c r="AF32" s="269"/>
      <c r="AG32" s="269"/>
      <c r="AH32" s="269"/>
      <c r="AI32" s="269"/>
      <c r="AJ32" s="269"/>
      <c r="AK32" s="269"/>
    </row>
    <row r="33" spans="1:37" s="51" customFormat="1">
      <c r="A33" s="979"/>
      <c r="B33" s="988"/>
      <c r="C33" s="103" t="s">
        <v>71</v>
      </c>
      <c r="D33" s="256"/>
      <c r="E33" s="256"/>
      <c r="F33" s="256"/>
      <c r="G33" s="256"/>
      <c r="H33" s="256"/>
      <c r="I33" s="260"/>
      <c r="J33" s="260"/>
      <c r="K33" s="260"/>
      <c r="L33" s="260"/>
      <c r="M33" s="260"/>
      <c r="N33" s="260"/>
      <c r="O33" s="260"/>
      <c r="P33" s="260"/>
      <c r="Q33" s="260"/>
      <c r="R33" s="260"/>
      <c r="S33" s="29"/>
      <c r="T33" s="978"/>
      <c r="U33" s="988"/>
      <c r="V33" s="103" t="s">
        <v>71</v>
      </c>
      <c r="W33" s="255"/>
      <c r="X33" s="255"/>
      <c r="Y33" s="255"/>
      <c r="Z33" s="255"/>
      <c r="AA33" s="255">
        <v>2</v>
      </c>
      <c r="AB33" s="269"/>
      <c r="AC33" s="269"/>
      <c r="AD33" s="269"/>
      <c r="AE33" s="269"/>
      <c r="AF33" s="269"/>
      <c r="AG33" s="269"/>
      <c r="AH33" s="269"/>
      <c r="AI33" s="269"/>
      <c r="AJ33" s="269"/>
      <c r="AK33" s="269"/>
    </row>
    <row r="34" spans="1:37">
      <c r="A34" s="978" t="s">
        <v>176</v>
      </c>
      <c r="B34" s="987" t="s">
        <v>404</v>
      </c>
      <c r="C34" s="244" t="s">
        <v>299</v>
      </c>
      <c r="D34" s="273">
        <v>153</v>
      </c>
      <c r="E34" s="273">
        <v>537</v>
      </c>
      <c r="F34" s="273">
        <v>289</v>
      </c>
      <c r="G34" s="278">
        <v>197</v>
      </c>
      <c r="H34" s="278">
        <v>528</v>
      </c>
      <c r="I34" s="279"/>
      <c r="J34" s="279"/>
      <c r="K34" s="279"/>
      <c r="L34" s="279"/>
      <c r="M34" s="279"/>
      <c r="N34" s="279"/>
      <c r="O34" s="279"/>
      <c r="P34" s="279"/>
      <c r="Q34" s="279"/>
      <c r="R34" s="279"/>
      <c r="S34" s="24"/>
      <c r="T34" s="978"/>
      <c r="U34" s="986" t="s">
        <v>71</v>
      </c>
      <c r="V34" s="103" t="s">
        <v>299</v>
      </c>
      <c r="W34" s="258">
        <v>7384</v>
      </c>
      <c r="X34" s="258">
        <v>3514</v>
      </c>
      <c r="Y34" s="258">
        <v>7388</v>
      </c>
      <c r="Z34" s="258">
        <v>5654</v>
      </c>
      <c r="AA34" s="258">
        <v>7484</v>
      </c>
      <c r="AB34" s="271">
        <v>8142</v>
      </c>
      <c r="AC34" s="271">
        <v>10165</v>
      </c>
      <c r="AD34" s="271">
        <v>10202</v>
      </c>
      <c r="AE34" s="271">
        <v>16269</v>
      </c>
      <c r="AF34" s="271">
        <v>11072</v>
      </c>
      <c r="AG34" s="271">
        <v>11413</v>
      </c>
      <c r="AH34" s="271">
        <v>11713</v>
      </c>
      <c r="AI34" s="271">
        <v>8903</v>
      </c>
      <c r="AJ34" s="271"/>
      <c r="AK34" s="271"/>
    </row>
    <row r="35" spans="1:37">
      <c r="A35" s="978"/>
      <c r="B35" s="987"/>
      <c r="C35" s="103" t="s">
        <v>298</v>
      </c>
      <c r="D35" s="255">
        <v>1156</v>
      </c>
      <c r="E35" s="255">
        <v>773</v>
      </c>
      <c r="F35" s="255">
        <v>689</v>
      </c>
      <c r="G35" s="280">
        <v>488</v>
      </c>
      <c r="H35" s="280">
        <v>1618</v>
      </c>
      <c r="I35" s="281"/>
      <c r="J35" s="281"/>
      <c r="K35" s="281"/>
      <c r="L35" s="281"/>
      <c r="M35" s="281"/>
      <c r="N35" s="281"/>
      <c r="O35" s="281"/>
      <c r="P35" s="281"/>
      <c r="Q35" s="281"/>
      <c r="R35" s="281"/>
      <c r="S35" s="24"/>
      <c r="T35" s="978"/>
      <c r="U35" s="987"/>
      <c r="V35" s="103" t="s">
        <v>298</v>
      </c>
      <c r="W35" s="258">
        <v>6021</v>
      </c>
      <c r="X35" s="258">
        <v>2522</v>
      </c>
      <c r="Y35" s="258">
        <v>3900</v>
      </c>
      <c r="Z35" s="258">
        <v>4601</v>
      </c>
      <c r="AA35" s="258">
        <v>5649</v>
      </c>
      <c r="AB35" s="271">
        <v>6370</v>
      </c>
      <c r="AC35" s="271">
        <v>8079</v>
      </c>
      <c r="AD35" s="271">
        <v>8995</v>
      </c>
      <c r="AE35" s="271">
        <v>17498</v>
      </c>
      <c r="AF35" s="271">
        <v>11514</v>
      </c>
      <c r="AG35" s="271">
        <v>10432</v>
      </c>
      <c r="AH35" s="271">
        <v>11465</v>
      </c>
      <c r="AI35" s="271">
        <v>8736</v>
      </c>
      <c r="AJ35" s="271"/>
      <c r="AK35" s="271"/>
    </row>
    <row r="36" spans="1:37" ht="15" thickBot="1">
      <c r="A36" s="978"/>
      <c r="B36" s="988"/>
      <c r="C36" s="103" t="s">
        <v>71</v>
      </c>
      <c r="D36" s="255">
        <v>1309</v>
      </c>
      <c r="E36" s="255">
        <v>1310</v>
      </c>
      <c r="F36" s="255">
        <v>978</v>
      </c>
      <c r="G36" s="280">
        <v>685</v>
      </c>
      <c r="H36" s="280">
        <v>2146</v>
      </c>
      <c r="I36" s="281"/>
      <c r="J36" s="281"/>
      <c r="K36" s="281"/>
      <c r="L36" s="281"/>
      <c r="M36" s="281"/>
      <c r="N36" s="281"/>
      <c r="O36" s="281"/>
      <c r="P36" s="281"/>
      <c r="Q36" s="281"/>
      <c r="R36" s="281"/>
      <c r="S36" s="24"/>
      <c r="T36" s="991"/>
      <c r="U36" s="990"/>
      <c r="V36" s="243" t="s">
        <v>71</v>
      </c>
      <c r="W36" s="262">
        <v>13405</v>
      </c>
      <c r="X36" s="262">
        <v>6036</v>
      </c>
      <c r="Y36" s="262">
        <v>11288</v>
      </c>
      <c r="Z36" s="262">
        <v>10255</v>
      </c>
      <c r="AA36" s="262">
        <v>13131</v>
      </c>
      <c r="AB36" s="276">
        <v>14512</v>
      </c>
      <c r="AC36" s="276">
        <v>18244</v>
      </c>
      <c r="AD36" s="276">
        <v>19197</v>
      </c>
      <c r="AE36" s="276">
        <v>33767</v>
      </c>
      <c r="AF36" s="276">
        <v>22586</v>
      </c>
      <c r="AG36" s="276">
        <v>21845</v>
      </c>
      <c r="AH36" s="276">
        <v>23178</v>
      </c>
      <c r="AI36" s="276">
        <v>17639</v>
      </c>
      <c r="AJ36" s="276"/>
      <c r="AK36" s="276"/>
    </row>
    <row r="37" spans="1:37">
      <c r="A37" s="978"/>
      <c r="B37" s="986" t="s">
        <v>407</v>
      </c>
      <c r="C37" s="103" t="s">
        <v>299</v>
      </c>
      <c r="D37" s="255">
        <v>82</v>
      </c>
      <c r="E37" s="255">
        <v>99</v>
      </c>
      <c r="F37" s="255">
        <v>80</v>
      </c>
      <c r="G37" s="280">
        <v>92</v>
      </c>
      <c r="H37" s="280">
        <v>47</v>
      </c>
      <c r="I37" s="281"/>
      <c r="J37" s="281"/>
      <c r="K37" s="281"/>
      <c r="L37" s="281"/>
      <c r="M37" s="281"/>
      <c r="N37" s="281"/>
      <c r="O37" s="281"/>
      <c r="P37" s="281"/>
      <c r="Q37" s="281"/>
      <c r="R37" s="281"/>
      <c r="S37" s="24"/>
      <c r="T37" s="136" t="s">
        <v>185</v>
      </c>
      <c r="W37" s="24"/>
      <c r="X37" s="24"/>
      <c r="Y37" s="24"/>
    </row>
    <row r="38" spans="1:37">
      <c r="A38" s="978"/>
      <c r="B38" s="987"/>
      <c r="C38" s="103" t="s">
        <v>298</v>
      </c>
      <c r="D38" s="255">
        <v>271</v>
      </c>
      <c r="E38" s="255">
        <v>376</v>
      </c>
      <c r="F38" s="255">
        <v>418</v>
      </c>
      <c r="G38" s="280">
        <v>341</v>
      </c>
      <c r="H38" s="280">
        <v>272</v>
      </c>
      <c r="I38" s="281"/>
      <c r="J38" s="281"/>
      <c r="K38" s="281"/>
      <c r="L38" s="281"/>
      <c r="M38" s="281"/>
      <c r="N38" s="281"/>
      <c r="O38" s="281"/>
      <c r="P38" s="281"/>
      <c r="Q38" s="281"/>
      <c r="R38" s="281"/>
      <c r="S38" s="24"/>
      <c r="T38" s="24"/>
      <c r="U38" s="24"/>
      <c r="V38" s="24"/>
      <c r="W38" s="24"/>
      <c r="X38" s="24"/>
      <c r="Y38" s="24"/>
    </row>
    <row r="39" spans="1:37" ht="15" customHeight="1">
      <c r="A39" s="978"/>
      <c r="B39" s="988"/>
      <c r="C39" s="103" t="s">
        <v>71</v>
      </c>
      <c r="D39" s="255">
        <v>353</v>
      </c>
      <c r="E39" s="255">
        <v>475</v>
      </c>
      <c r="F39" s="255">
        <v>498</v>
      </c>
      <c r="G39" s="280">
        <v>433</v>
      </c>
      <c r="H39" s="280">
        <v>319</v>
      </c>
      <c r="I39" s="281"/>
      <c r="J39" s="281"/>
      <c r="K39" s="281"/>
      <c r="L39" s="281"/>
      <c r="M39" s="281"/>
      <c r="N39" s="281"/>
      <c r="O39" s="281"/>
      <c r="P39" s="281"/>
      <c r="Q39" s="281"/>
      <c r="R39" s="281"/>
      <c r="S39" s="24"/>
      <c r="T39" s="899" t="s">
        <v>427</v>
      </c>
      <c r="U39" s="899"/>
      <c r="V39" s="899"/>
      <c r="W39" s="899"/>
      <c r="X39" s="899"/>
      <c r="Y39" s="899"/>
      <c r="Z39" s="899"/>
      <c r="AA39" s="899"/>
      <c r="AB39" s="899"/>
      <c r="AC39" s="899"/>
      <c r="AD39" s="899"/>
      <c r="AE39" s="899"/>
      <c r="AF39" s="899"/>
    </row>
    <row r="40" spans="1:37" ht="20.100000000000001" customHeight="1">
      <c r="A40" s="978"/>
      <c r="B40" s="986" t="s">
        <v>423</v>
      </c>
      <c r="C40" s="103" t="s">
        <v>299</v>
      </c>
      <c r="D40" s="255">
        <v>515</v>
      </c>
      <c r="E40" s="255">
        <v>1032</v>
      </c>
      <c r="F40" s="255">
        <v>722</v>
      </c>
      <c r="G40" s="280">
        <v>888</v>
      </c>
      <c r="H40" s="280">
        <v>689</v>
      </c>
      <c r="I40" s="281"/>
      <c r="J40" s="281"/>
      <c r="K40" s="281"/>
      <c r="L40" s="281"/>
      <c r="M40" s="281"/>
      <c r="N40" s="281"/>
      <c r="O40" s="281"/>
      <c r="P40" s="281"/>
      <c r="Q40" s="281"/>
      <c r="R40" s="281"/>
      <c r="S40" s="24"/>
      <c r="T40" s="899"/>
      <c r="U40" s="899"/>
      <c r="V40" s="899"/>
      <c r="W40" s="899"/>
      <c r="X40" s="899"/>
      <c r="Y40" s="899"/>
      <c r="Z40" s="899"/>
      <c r="AA40" s="899"/>
      <c r="AB40" s="899"/>
      <c r="AC40" s="899"/>
      <c r="AD40" s="899"/>
      <c r="AE40" s="899"/>
      <c r="AF40" s="899"/>
    </row>
    <row r="41" spans="1:37" ht="20.100000000000001" customHeight="1">
      <c r="A41" s="978"/>
      <c r="B41" s="987"/>
      <c r="C41" s="103" t="s">
        <v>298</v>
      </c>
      <c r="D41" s="255">
        <v>891</v>
      </c>
      <c r="E41" s="255">
        <v>1587</v>
      </c>
      <c r="F41" s="255">
        <v>1259</v>
      </c>
      <c r="G41" s="280">
        <v>1630</v>
      </c>
      <c r="H41" s="280">
        <v>1466</v>
      </c>
      <c r="I41" s="281"/>
      <c r="J41" s="281"/>
      <c r="K41" s="281"/>
      <c r="L41" s="281"/>
      <c r="M41" s="281"/>
      <c r="N41" s="281"/>
      <c r="O41" s="281"/>
      <c r="P41" s="281"/>
      <c r="Q41" s="281"/>
      <c r="R41" s="281"/>
      <c r="S41" s="24"/>
      <c r="T41" s="899"/>
      <c r="U41" s="899"/>
      <c r="V41" s="899"/>
      <c r="W41" s="899"/>
      <c r="X41" s="899"/>
      <c r="Y41" s="899"/>
      <c r="Z41" s="899"/>
      <c r="AA41" s="899"/>
      <c r="AB41" s="899"/>
      <c r="AC41" s="899"/>
      <c r="AD41" s="899"/>
      <c r="AE41" s="899"/>
      <c r="AF41" s="899"/>
    </row>
    <row r="42" spans="1:37" ht="20.100000000000001" customHeight="1">
      <c r="A42" s="978"/>
      <c r="B42" s="988"/>
      <c r="C42" s="103" t="s">
        <v>71</v>
      </c>
      <c r="D42" s="255">
        <v>1406</v>
      </c>
      <c r="E42" s="255">
        <v>2619</v>
      </c>
      <c r="F42" s="255">
        <v>1981</v>
      </c>
      <c r="G42" s="280">
        <v>2518</v>
      </c>
      <c r="H42" s="280">
        <v>2155</v>
      </c>
      <c r="I42" s="281"/>
      <c r="J42" s="281"/>
      <c r="K42" s="281"/>
      <c r="L42" s="281"/>
      <c r="M42" s="281"/>
      <c r="N42" s="281"/>
      <c r="O42" s="281"/>
      <c r="P42" s="281"/>
      <c r="Q42" s="281"/>
      <c r="R42" s="281"/>
      <c r="S42" s="24"/>
      <c r="T42" s="874" t="s">
        <v>428</v>
      </c>
      <c r="U42" s="874"/>
      <c r="V42" s="874"/>
      <c r="W42" s="874"/>
      <c r="X42" s="874"/>
      <c r="Y42" s="874"/>
      <c r="Z42" s="874"/>
      <c r="AA42" s="874"/>
      <c r="AB42" s="874"/>
      <c r="AC42" s="874"/>
      <c r="AD42" s="874"/>
      <c r="AE42" s="874"/>
      <c r="AF42" s="874"/>
    </row>
    <row r="43" spans="1:37" ht="15" customHeight="1">
      <c r="A43" s="978"/>
      <c r="B43" s="986" t="s">
        <v>405</v>
      </c>
      <c r="C43" s="103" t="s">
        <v>299</v>
      </c>
      <c r="D43" s="255">
        <v>289</v>
      </c>
      <c r="E43" s="255">
        <v>505</v>
      </c>
      <c r="F43" s="255">
        <v>351</v>
      </c>
      <c r="G43" s="280">
        <v>426</v>
      </c>
      <c r="H43" s="280">
        <v>471</v>
      </c>
      <c r="I43" s="281"/>
      <c r="J43" s="281"/>
      <c r="K43" s="281"/>
      <c r="L43" s="281"/>
      <c r="M43" s="281"/>
      <c r="N43" s="281"/>
      <c r="O43" s="281"/>
      <c r="P43" s="281"/>
      <c r="Q43" s="281"/>
      <c r="R43" s="281"/>
      <c r="S43" s="24"/>
      <c r="T43" s="874"/>
      <c r="U43" s="874"/>
      <c r="V43" s="874"/>
      <c r="W43" s="874"/>
      <c r="X43" s="874"/>
      <c r="Y43" s="874"/>
      <c r="Z43" s="874"/>
      <c r="AA43" s="874"/>
      <c r="AB43" s="874"/>
      <c r="AC43" s="874"/>
      <c r="AD43" s="874"/>
      <c r="AE43" s="874"/>
      <c r="AF43" s="874"/>
    </row>
    <row r="44" spans="1:37">
      <c r="A44" s="978"/>
      <c r="B44" s="987"/>
      <c r="C44" s="103" t="s">
        <v>298</v>
      </c>
      <c r="D44" s="255">
        <v>265</v>
      </c>
      <c r="E44" s="255">
        <v>380</v>
      </c>
      <c r="F44" s="255">
        <v>379</v>
      </c>
      <c r="G44" s="280">
        <v>378</v>
      </c>
      <c r="H44" s="280">
        <v>461</v>
      </c>
      <c r="I44" s="281"/>
      <c r="J44" s="281"/>
      <c r="K44" s="281"/>
      <c r="L44" s="281"/>
      <c r="M44" s="281"/>
      <c r="N44" s="281"/>
      <c r="O44" s="281"/>
      <c r="P44" s="281"/>
      <c r="Q44" s="281"/>
      <c r="R44" s="281"/>
      <c r="S44" s="24"/>
      <c r="T44" s="874"/>
      <c r="U44" s="874"/>
      <c r="V44" s="874"/>
      <c r="W44" s="874"/>
      <c r="X44" s="874"/>
      <c r="Y44" s="874"/>
      <c r="Z44" s="874"/>
      <c r="AA44" s="874"/>
      <c r="AB44" s="874"/>
      <c r="AC44" s="874"/>
      <c r="AD44" s="874"/>
      <c r="AE44" s="874"/>
      <c r="AF44" s="874"/>
    </row>
    <row r="45" spans="1:37" ht="15" customHeight="1">
      <c r="A45" s="978"/>
      <c r="B45" s="988"/>
      <c r="C45" s="103" t="s">
        <v>71</v>
      </c>
      <c r="D45" s="255">
        <v>554</v>
      </c>
      <c r="E45" s="255">
        <v>885</v>
      </c>
      <c r="F45" s="255">
        <v>730</v>
      </c>
      <c r="G45" s="280">
        <v>804</v>
      </c>
      <c r="H45" s="280">
        <v>932</v>
      </c>
      <c r="I45" s="281"/>
      <c r="J45" s="281"/>
      <c r="K45" s="281"/>
      <c r="L45" s="281"/>
      <c r="M45" s="281"/>
      <c r="N45" s="281"/>
      <c r="O45" s="281"/>
      <c r="P45" s="281"/>
      <c r="Q45" s="281"/>
      <c r="R45" s="281"/>
      <c r="S45" s="24"/>
      <c r="T45" s="139" t="s">
        <v>186</v>
      </c>
      <c r="U45" s="139"/>
      <c r="V45" s="139"/>
      <c r="W45" s="139"/>
      <c r="X45" s="139"/>
      <c r="Y45" s="139"/>
      <c r="Z45" s="139"/>
      <c r="AA45" s="139"/>
      <c r="AB45" s="139"/>
      <c r="AC45" s="139"/>
      <c r="AD45" s="139"/>
      <c r="AE45" s="139"/>
      <c r="AF45" s="139"/>
    </row>
    <row r="46" spans="1:37" ht="20.100000000000001" customHeight="1">
      <c r="A46" s="978"/>
      <c r="B46" s="986" t="s">
        <v>424</v>
      </c>
      <c r="C46" s="103" t="s">
        <v>299</v>
      </c>
      <c r="D46" s="255">
        <v>154</v>
      </c>
      <c r="E46" s="255">
        <v>293</v>
      </c>
      <c r="F46" s="255">
        <v>358</v>
      </c>
      <c r="G46" s="280">
        <v>336</v>
      </c>
      <c r="H46" s="280">
        <v>423</v>
      </c>
      <c r="I46" s="281"/>
      <c r="J46" s="281"/>
      <c r="K46" s="281"/>
      <c r="L46" s="281"/>
      <c r="M46" s="281"/>
      <c r="N46" s="281"/>
      <c r="O46" s="281"/>
      <c r="P46" s="281"/>
      <c r="Q46" s="281"/>
      <c r="R46" s="281"/>
      <c r="S46" s="24"/>
      <c r="T46" s="138"/>
      <c r="U46" s="138"/>
      <c r="V46" s="138"/>
      <c r="W46" s="138"/>
      <c r="X46" s="138"/>
      <c r="Y46" s="138"/>
      <c r="Z46" s="138"/>
      <c r="AA46" s="138"/>
      <c r="AB46" s="138"/>
      <c r="AC46" s="138"/>
      <c r="AD46" s="138"/>
      <c r="AE46" s="138"/>
      <c r="AF46" s="138"/>
    </row>
    <row r="47" spans="1:37" ht="20.100000000000001" customHeight="1">
      <c r="A47" s="978"/>
      <c r="B47" s="987"/>
      <c r="C47" s="103" t="s">
        <v>298</v>
      </c>
      <c r="D47" s="255">
        <v>104</v>
      </c>
      <c r="E47" s="255">
        <v>101</v>
      </c>
      <c r="F47" s="255">
        <v>124</v>
      </c>
      <c r="G47" s="280">
        <v>149</v>
      </c>
      <c r="H47" s="280">
        <v>159</v>
      </c>
      <c r="I47" s="281"/>
      <c r="J47" s="281"/>
      <c r="K47" s="281"/>
      <c r="L47" s="281"/>
      <c r="M47" s="281"/>
      <c r="N47" s="281"/>
      <c r="O47" s="281"/>
      <c r="P47" s="281"/>
      <c r="Q47" s="281"/>
      <c r="R47" s="281"/>
      <c r="S47" s="24"/>
      <c r="T47" s="28"/>
      <c r="U47" s="28"/>
      <c r="V47" s="28"/>
      <c r="W47" s="28"/>
      <c r="X47" s="28"/>
      <c r="Y47" s="28"/>
      <c r="Z47" s="28"/>
      <c r="AA47" s="28"/>
      <c r="AB47" s="28"/>
      <c r="AC47" s="28"/>
      <c r="AD47" s="28"/>
      <c r="AE47" s="28"/>
      <c r="AF47" s="28"/>
    </row>
    <row r="48" spans="1:37" ht="20.100000000000001" customHeight="1">
      <c r="A48" s="978"/>
      <c r="B48" s="988"/>
      <c r="C48" s="103" t="s">
        <v>71</v>
      </c>
      <c r="D48" s="255">
        <v>258</v>
      </c>
      <c r="E48" s="255">
        <v>394</v>
      </c>
      <c r="F48" s="255">
        <v>482</v>
      </c>
      <c r="G48" s="280">
        <v>485</v>
      </c>
      <c r="H48" s="280">
        <v>582</v>
      </c>
      <c r="I48" s="281"/>
      <c r="J48" s="281"/>
      <c r="K48" s="281"/>
      <c r="L48" s="281"/>
      <c r="M48" s="281"/>
      <c r="N48" s="281"/>
      <c r="O48" s="281"/>
      <c r="P48" s="281"/>
      <c r="Q48" s="281"/>
      <c r="R48" s="281"/>
      <c r="S48" s="24"/>
      <c r="T48" s="28"/>
      <c r="U48" s="28"/>
      <c r="V48" s="28"/>
      <c r="W48" s="28"/>
      <c r="X48" s="28"/>
      <c r="Y48" s="28"/>
      <c r="Z48" s="28"/>
      <c r="AA48" s="28"/>
      <c r="AB48" s="28"/>
      <c r="AC48" s="28"/>
      <c r="AD48" s="28"/>
      <c r="AE48" s="28"/>
      <c r="AF48" s="28"/>
    </row>
    <row r="49" spans="1:19">
      <c r="A49" s="978"/>
      <c r="B49" s="986" t="s">
        <v>403</v>
      </c>
      <c r="C49" s="103" t="s">
        <v>299</v>
      </c>
      <c r="D49" s="255">
        <v>36</v>
      </c>
      <c r="E49" s="255">
        <v>27</v>
      </c>
      <c r="F49" s="255">
        <v>22</v>
      </c>
      <c r="G49" s="280">
        <v>28</v>
      </c>
      <c r="H49" s="280">
        <v>37</v>
      </c>
      <c r="I49" s="281"/>
      <c r="J49" s="281"/>
      <c r="K49" s="281"/>
      <c r="L49" s="281"/>
      <c r="M49" s="281"/>
      <c r="N49" s="281"/>
      <c r="O49" s="281"/>
      <c r="P49" s="281"/>
      <c r="Q49" s="281"/>
      <c r="R49" s="281"/>
      <c r="S49" s="24"/>
    </row>
    <row r="50" spans="1:19">
      <c r="A50" s="978"/>
      <c r="B50" s="987"/>
      <c r="C50" s="103" t="s">
        <v>298</v>
      </c>
      <c r="D50" s="255">
        <v>41</v>
      </c>
      <c r="E50" s="255">
        <v>82</v>
      </c>
      <c r="F50" s="255">
        <v>44</v>
      </c>
      <c r="G50" s="280">
        <v>47</v>
      </c>
      <c r="H50" s="280">
        <v>50</v>
      </c>
      <c r="I50" s="281"/>
      <c r="J50" s="281"/>
      <c r="K50" s="281"/>
      <c r="L50" s="281"/>
      <c r="M50" s="281"/>
      <c r="N50" s="281"/>
      <c r="O50" s="281"/>
      <c r="P50" s="281"/>
      <c r="Q50" s="281"/>
      <c r="R50" s="281"/>
      <c r="S50" s="24"/>
    </row>
    <row r="51" spans="1:19">
      <c r="A51" s="978"/>
      <c r="B51" s="988"/>
      <c r="C51" s="103" t="s">
        <v>71</v>
      </c>
      <c r="D51" s="255">
        <v>77</v>
      </c>
      <c r="E51" s="255">
        <v>109</v>
      </c>
      <c r="F51" s="255">
        <v>66</v>
      </c>
      <c r="G51" s="280">
        <v>75</v>
      </c>
      <c r="H51" s="280">
        <v>87</v>
      </c>
      <c r="I51" s="281"/>
      <c r="J51" s="281"/>
      <c r="K51" s="281"/>
      <c r="L51" s="281"/>
      <c r="M51" s="281"/>
      <c r="N51" s="281"/>
      <c r="O51" s="281"/>
      <c r="P51" s="281"/>
      <c r="Q51" s="281"/>
      <c r="R51" s="281"/>
      <c r="S51" s="24"/>
    </row>
    <row r="52" spans="1:19">
      <c r="A52" s="978"/>
      <c r="B52" s="986" t="s">
        <v>425</v>
      </c>
      <c r="C52" s="103" t="s">
        <v>299</v>
      </c>
      <c r="D52" s="255">
        <v>150</v>
      </c>
      <c r="E52" s="255">
        <v>113</v>
      </c>
      <c r="F52" s="255">
        <v>135</v>
      </c>
      <c r="G52" s="280">
        <v>110</v>
      </c>
      <c r="H52" s="280">
        <v>111</v>
      </c>
      <c r="I52" s="281"/>
      <c r="J52" s="281"/>
      <c r="K52" s="281"/>
      <c r="L52" s="281"/>
      <c r="M52" s="281"/>
      <c r="N52" s="281"/>
      <c r="O52" s="281"/>
      <c r="P52" s="281"/>
      <c r="Q52" s="281"/>
      <c r="R52" s="281"/>
      <c r="S52" s="24"/>
    </row>
    <row r="53" spans="1:19">
      <c r="A53" s="978"/>
      <c r="B53" s="987"/>
      <c r="C53" s="103" t="s">
        <v>298</v>
      </c>
      <c r="D53" s="255">
        <v>155</v>
      </c>
      <c r="E53" s="255">
        <v>118</v>
      </c>
      <c r="F53" s="255">
        <v>206</v>
      </c>
      <c r="G53" s="280">
        <v>133</v>
      </c>
      <c r="H53" s="280">
        <v>166</v>
      </c>
      <c r="I53" s="281"/>
      <c r="J53" s="281"/>
      <c r="K53" s="281"/>
      <c r="L53" s="281"/>
      <c r="M53" s="281"/>
      <c r="N53" s="281"/>
      <c r="O53" s="281"/>
      <c r="P53" s="281"/>
      <c r="Q53" s="281"/>
      <c r="R53" s="281"/>
      <c r="S53" s="24"/>
    </row>
    <row r="54" spans="1:19">
      <c r="A54" s="978"/>
      <c r="B54" s="988"/>
      <c r="C54" s="103" t="s">
        <v>71</v>
      </c>
      <c r="D54" s="255">
        <v>305</v>
      </c>
      <c r="E54" s="255">
        <v>231</v>
      </c>
      <c r="F54" s="255">
        <v>341</v>
      </c>
      <c r="G54" s="280">
        <v>243</v>
      </c>
      <c r="H54" s="280">
        <v>277</v>
      </c>
      <c r="I54" s="281"/>
      <c r="J54" s="281"/>
      <c r="K54" s="281"/>
      <c r="L54" s="281"/>
      <c r="M54" s="281"/>
      <c r="N54" s="281"/>
      <c r="O54" s="281"/>
      <c r="P54" s="281"/>
      <c r="Q54" s="281"/>
      <c r="R54" s="281"/>
      <c r="S54" s="24"/>
    </row>
    <row r="55" spans="1:19">
      <c r="A55" s="978"/>
      <c r="B55" s="986" t="s">
        <v>419</v>
      </c>
      <c r="C55" s="103" t="s">
        <v>299</v>
      </c>
      <c r="D55" s="255">
        <v>24</v>
      </c>
      <c r="E55" s="255">
        <v>121</v>
      </c>
      <c r="F55" s="255">
        <v>70</v>
      </c>
      <c r="G55" s="280">
        <v>238</v>
      </c>
      <c r="H55" s="280">
        <v>62</v>
      </c>
      <c r="I55" s="281"/>
      <c r="J55" s="281"/>
      <c r="K55" s="281"/>
      <c r="L55" s="281"/>
      <c r="M55" s="281"/>
      <c r="N55" s="281"/>
      <c r="O55" s="281"/>
      <c r="P55" s="281"/>
      <c r="Q55" s="281"/>
      <c r="R55" s="281"/>
      <c r="S55" s="24"/>
    </row>
    <row r="56" spans="1:19">
      <c r="A56" s="978"/>
      <c r="B56" s="987"/>
      <c r="C56" s="103" t="s">
        <v>298</v>
      </c>
      <c r="D56" s="255">
        <v>22</v>
      </c>
      <c r="E56" s="255">
        <v>114</v>
      </c>
      <c r="F56" s="255">
        <v>118</v>
      </c>
      <c r="G56" s="280">
        <v>140</v>
      </c>
      <c r="H56" s="280">
        <v>106</v>
      </c>
      <c r="I56" s="281"/>
      <c r="J56" s="281"/>
      <c r="K56" s="281"/>
      <c r="L56" s="281"/>
      <c r="M56" s="281"/>
      <c r="N56" s="281"/>
      <c r="O56" s="281"/>
      <c r="P56" s="281"/>
      <c r="Q56" s="281"/>
      <c r="R56" s="281"/>
      <c r="S56" s="24"/>
    </row>
    <row r="57" spans="1:19">
      <c r="A57" s="978"/>
      <c r="B57" s="988"/>
      <c r="C57" s="103" t="s">
        <v>71</v>
      </c>
      <c r="D57" s="255">
        <v>46</v>
      </c>
      <c r="E57" s="255">
        <v>235</v>
      </c>
      <c r="F57" s="255">
        <v>188</v>
      </c>
      <c r="G57" s="280">
        <v>378</v>
      </c>
      <c r="H57" s="280">
        <v>168</v>
      </c>
      <c r="I57" s="281"/>
      <c r="J57" s="281"/>
      <c r="K57" s="281"/>
      <c r="L57" s="281"/>
      <c r="M57" s="281"/>
      <c r="N57" s="281"/>
      <c r="O57" s="281"/>
      <c r="P57" s="281"/>
      <c r="Q57" s="281"/>
      <c r="R57" s="281"/>
      <c r="S57" s="24"/>
    </row>
    <row r="58" spans="1:19">
      <c r="A58" s="978"/>
      <c r="B58" s="986" t="s">
        <v>426</v>
      </c>
      <c r="C58" s="103" t="s">
        <v>299</v>
      </c>
      <c r="D58" s="255">
        <v>17</v>
      </c>
      <c r="E58" s="255"/>
      <c r="F58" s="255"/>
      <c r="G58" s="255"/>
      <c r="H58" s="280"/>
      <c r="I58" s="281"/>
      <c r="J58" s="281"/>
      <c r="K58" s="281"/>
      <c r="L58" s="281"/>
      <c r="M58" s="281"/>
      <c r="N58" s="281"/>
      <c r="O58" s="281"/>
      <c r="P58" s="281"/>
      <c r="Q58" s="281"/>
      <c r="R58" s="281"/>
      <c r="S58" s="24"/>
    </row>
    <row r="59" spans="1:19">
      <c r="A59" s="978"/>
      <c r="B59" s="987"/>
      <c r="C59" s="103" t="s">
        <v>298</v>
      </c>
      <c r="D59" s="255">
        <v>78</v>
      </c>
      <c r="E59" s="255"/>
      <c r="F59" s="255"/>
      <c r="G59" s="255"/>
      <c r="H59" s="280"/>
      <c r="I59" s="281"/>
      <c r="J59" s="281"/>
      <c r="K59" s="281"/>
      <c r="L59" s="281"/>
      <c r="M59" s="281"/>
      <c r="N59" s="281"/>
      <c r="O59" s="281"/>
      <c r="P59" s="281"/>
      <c r="Q59" s="281"/>
      <c r="R59" s="281"/>
      <c r="S59" s="24"/>
    </row>
    <row r="60" spans="1:19">
      <c r="A60" s="978"/>
      <c r="B60" s="988"/>
      <c r="C60" s="103" t="s">
        <v>71</v>
      </c>
      <c r="D60" s="255">
        <v>95</v>
      </c>
      <c r="E60" s="255"/>
      <c r="F60" s="255"/>
      <c r="G60" s="255"/>
      <c r="H60" s="280"/>
      <c r="I60" s="281"/>
      <c r="J60" s="281"/>
      <c r="K60" s="281"/>
      <c r="L60" s="281"/>
      <c r="M60" s="281"/>
      <c r="N60" s="281"/>
      <c r="O60" s="281"/>
      <c r="P60" s="281"/>
      <c r="Q60" s="281"/>
      <c r="R60" s="281"/>
      <c r="S60" s="24"/>
    </row>
    <row r="61" spans="1:19" s="51" customFormat="1">
      <c r="A61" s="978"/>
      <c r="B61" s="986" t="s">
        <v>71</v>
      </c>
      <c r="C61" s="103" t="s">
        <v>299</v>
      </c>
      <c r="D61" s="258">
        <v>1420</v>
      </c>
      <c r="E61" s="258">
        <v>2727</v>
      </c>
      <c r="F61" s="258">
        <v>2027</v>
      </c>
      <c r="G61" s="258">
        <v>2315</v>
      </c>
      <c r="H61" s="258">
        <v>2368</v>
      </c>
      <c r="I61" s="271"/>
      <c r="J61" s="271"/>
      <c r="K61" s="271"/>
      <c r="L61" s="271"/>
      <c r="M61" s="271"/>
      <c r="N61" s="271"/>
      <c r="O61" s="271"/>
      <c r="P61" s="271"/>
      <c r="Q61" s="271"/>
      <c r="R61" s="271"/>
      <c r="S61" s="29"/>
    </row>
    <row r="62" spans="1:19" s="51" customFormat="1">
      <c r="A62" s="978"/>
      <c r="B62" s="987"/>
      <c r="C62" s="103" t="s">
        <v>298</v>
      </c>
      <c r="D62" s="258">
        <v>2983</v>
      </c>
      <c r="E62" s="258">
        <v>3531</v>
      </c>
      <c r="F62" s="258">
        <v>3237</v>
      </c>
      <c r="G62" s="258">
        <v>3306</v>
      </c>
      <c r="H62" s="258">
        <v>4298</v>
      </c>
      <c r="I62" s="271"/>
      <c r="J62" s="271"/>
      <c r="K62" s="271"/>
      <c r="L62" s="271"/>
      <c r="M62" s="271"/>
      <c r="N62" s="271"/>
      <c r="O62" s="271"/>
      <c r="P62" s="271"/>
      <c r="Q62" s="271"/>
      <c r="R62" s="271"/>
      <c r="S62" s="29"/>
    </row>
    <row r="63" spans="1:19" s="51" customFormat="1" ht="15" thickBot="1">
      <c r="A63" s="991"/>
      <c r="B63" s="990"/>
      <c r="C63" s="243" t="s">
        <v>71</v>
      </c>
      <c r="D63" s="262">
        <v>4403</v>
      </c>
      <c r="E63" s="262">
        <v>6258</v>
      </c>
      <c r="F63" s="262">
        <v>5264</v>
      </c>
      <c r="G63" s="262">
        <v>5621</v>
      </c>
      <c r="H63" s="262">
        <v>6666</v>
      </c>
      <c r="I63" s="276"/>
      <c r="J63" s="276"/>
      <c r="K63" s="276"/>
      <c r="L63" s="276"/>
      <c r="M63" s="276"/>
      <c r="N63" s="276"/>
      <c r="O63" s="276"/>
      <c r="P63" s="276"/>
      <c r="Q63" s="276"/>
      <c r="R63" s="276"/>
      <c r="S63" s="29"/>
    </row>
    <row r="64" spans="1:19">
      <c r="S64" s="24"/>
    </row>
    <row r="65" spans="19:19">
      <c r="S65" s="24"/>
    </row>
    <row r="66" spans="19:19">
      <c r="S66" s="24"/>
    </row>
    <row r="67" spans="19:19">
      <c r="S67" s="24"/>
    </row>
    <row r="68" spans="19:19">
      <c r="S68" s="24"/>
    </row>
    <row r="69" spans="19:19">
      <c r="S69" s="24"/>
    </row>
    <row r="70" spans="19:19">
      <c r="S70" s="24"/>
    </row>
    <row r="71" spans="19:19">
      <c r="S71" s="24"/>
    </row>
    <row r="72" spans="19:19">
      <c r="S72" s="24"/>
    </row>
    <row r="73" spans="19:19">
      <c r="S73" s="24"/>
    </row>
    <row r="74" spans="19:19">
      <c r="S74" s="24"/>
    </row>
    <row r="75" spans="19:19">
      <c r="S75" s="24"/>
    </row>
    <row r="76" spans="19:19">
      <c r="S76" s="24"/>
    </row>
    <row r="77" spans="19:19">
      <c r="S77" s="24"/>
    </row>
    <row r="78" spans="19:19">
      <c r="S78" s="24"/>
    </row>
    <row r="79" spans="19:19">
      <c r="S79" s="24"/>
    </row>
    <row r="80" spans="19:19">
      <c r="S80" s="24"/>
    </row>
    <row r="81" spans="19:19">
      <c r="S81" s="24"/>
    </row>
    <row r="82" spans="19:19">
      <c r="S82" s="24"/>
    </row>
    <row r="83" spans="19:19">
      <c r="S83" s="24"/>
    </row>
    <row r="84" spans="19:19">
      <c r="S84" s="24"/>
    </row>
    <row r="85" spans="19:19">
      <c r="S85" s="24"/>
    </row>
    <row r="86" spans="19:19">
      <c r="S86" s="24"/>
    </row>
    <row r="87" spans="19:19">
      <c r="S87" s="24"/>
    </row>
    <row r="88" spans="19:19">
      <c r="S88" s="24"/>
    </row>
    <row r="89" spans="19:19">
      <c r="S89" s="24"/>
    </row>
    <row r="90" spans="19:19">
      <c r="S90" s="24"/>
    </row>
    <row r="91" spans="19:19" s="51" customFormat="1">
      <c r="S91" s="29"/>
    </row>
    <row r="92" spans="19:19" s="51" customFormat="1">
      <c r="S92" s="29"/>
    </row>
    <row r="93" spans="19:19" s="51" customFormat="1">
      <c r="S93" s="29"/>
    </row>
    <row r="94" spans="19:19" ht="15" customHeight="1"/>
    <row r="95" spans="19:19" ht="15" customHeight="1"/>
    <row r="96" spans="19:19" ht="15" customHeight="1"/>
    <row r="97" ht="15" customHeight="1"/>
    <row r="98" ht="15" customHeight="1"/>
  </sheetData>
  <mergeCells count="36">
    <mergeCell ref="B52:B54"/>
    <mergeCell ref="B55:B57"/>
    <mergeCell ref="B58:B60"/>
    <mergeCell ref="B61:B63"/>
    <mergeCell ref="A34:A63"/>
    <mergeCell ref="B34:B36"/>
    <mergeCell ref="B46:B48"/>
    <mergeCell ref="B49:B51"/>
    <mergeCell ref="U34:U36"/>
    <mergeCell ref="B37:B39"/>
    <mergeCell ref="T39:AF41"/>
    <mergeCell ref="B40:B42"/>
    <mergeCell ref="T42:AF44"/>
    <mergeCell ref="B43:B45"/>
    <mergeCell ref="B25:B27"/>
    <mergeCell ref="U25:U27"/>
    <mergeCell ref="B28:B30"/>
    <mergeCell ref="U28:U30"/>
    <mergeCell ref="B31:B33"/>
    <mergeCell ref="U31:U33"/>
    <mergeCell ref="A4:A33"/>
    <mergeCell ref="B4:B6"/>
    <mergeCell ref="T4:T36"/>
    <mergeCell ref="U4:U6"/>
    <mergeCell ref="B7:B9"/>
    <mergeCell ref="U7:U9"/>
    <mergeCell ref="B10:B12"/>
    <mergeCell ref="U10:U12"/>
    <mergeCell ref="B13:B15"/>
    <mergeCell ref="U13:U15"/>
    <mergeCell ref="B16:B18"/>
    <mergeCell ref="U16:U18"/>
    <mergeCell ref="B19:B21"/>
    <mergeCell ref="U19:U21"/>
    <mergeCell ref="B22:B24"/>
    <mergeCell ref="U22:U24"/>
  </mergeCells>
  <hyperlinks>
    <hyperlink ref="AM3" location="'TC1'!A1" display="Back to Content Page" xr:uid="{3C24DB34-EA7E-439A-B9AC-72F78907B39A}"/>
  </hyperlinks>
  <printOptions horizontalCentered="1" verticalCentered="1"/>
  <pageMargins left="0.7" right="0.7" top="0.75" bottom="0.75" header="0.3" footer="0.3"/>
  <pageSetup scale="47" orientation="landscape" r:id="rId1"/>
  <headerFoot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M99"/>
  <sheetViews>
    <sheetView topLeftCell="AD1" zoomScale="108" zoomScaleNormal="108" workbookViewId="0">
      <selection activeCell="AM3" sqref="AM3"/>
    </sheetView>
  </sheetViews>
  <sheetFormatPr defaultColWidth="9.21875" defaultRowHeight="14.4"/>
  <cols>
    <col min="1" max="1" width="13.21875" customWidth="1"/>
    <col min="2" max="2" width="17.5546875" customWidth="1"/>
    <col min="3" max="3" width="9.21875" customWidth="1"/>
    <col min="4" max="4" width="8" customWidth="1"/>
    <col min="5" max="5" width="6.5546875" customWidth="1"/>
    <col min="6" max="6" width="6.44140625" customWidth="1"/>
    <col min="7" max="7" width="6.5546875" customWidth="1"/>
    <col min="8" max="18" width="7.5546875" customWidth="1"/>
    <col min="19" max="19" width="2.44140625" customWidth="1"/>
    <col min="20" max="20" width="8.44140625" customWidth="1"/>
    <col min="21" max="21" width="16.5546875" customWidth="1"/>
    <col min="23" max="37" width="7.77734375" customWidth="1"/>
  </cols>
  <sheetData>
    <row r="1" spans="1:39">
      <c r="A1" s="16" t="s">
        <v>429</v>
      </c>
      <c r="B1" s="24"/>
      <c r="C1" s="24"/>
      <c r="D1" s="24"/>
      <c r="E1" s="24"/>
      <c r="F1" s="24"/>
      <c r="G1" s="24"/>
      <c r="H1" s="24"/>
      <c r="I1" s="24"/>
      <c r="J1" s="24"/>
      <c r="K1" s="24"/>
      <c r="L1" s="24"/>
      <c r="M1" s="24"/>
      <c r="N1" s="24"/>
      <c r="O1" s="24"/>
      <c r="P1" s="24"/>
      <c r="Q1" s="24"/>
      <c r="R1" s="24"/>
      <c r="S1" s="24"/>
    </row>
    <row r="2" spans="1:39" ht="15" thickBot="1">
      <c r="A2" s="24"/>
      <c r="B2" s="24"/>
      <c r="C2" s="24"/>
      <c r="D2" s="24"/>
      <c r="E2" s="24"/>
      <c r="F2" s="24"/>
      <c r="G2" s="24"/>
      <c r="H2" s="24"/>
      <c r="I2" s="24"/>
      <c r="J2" s="24"/>
      <c r="K2" s="24"/>
      <c r="L2" s="24"/>
      <c r="M2" s="24"/>
      <c r="N2" s="24"/>
      <c r="O2" s="24"/>
      <c r="P2" s="24"/>
      <c r="Q2" s="24"/>
      <c r="R2" s="24"/>
      <c r="S2" s="24"/>
    </row>
    <row r="3" spans="1:39" ht="27.6">
      <c r="A3" s="235" t="s">
        <v>187</v>
      </c>
      <c r="B3" s="236" t="s">
        <v>422</v>
      </c>
      <c r="C3" s="237"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4"/>
      <c r="T3" s="235" t="s">
        <v>187</v>
      </c>
      <c r="U3" s="236" t="s">
        <v>422</v>
      </c>
      <c r="V3" s="237" t="s">
        <v>297</v>
      </c>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M3" s="856" t="s">
        <v>166</v>
      </c>
    </row>
    <row r="4" spans="1:39">
      <c r="A4" s="977" t="s">
        <v>278</v>
      </c>
      <c r="B4" s="986" t="s">
        <v>404</v>
      </c>
      <c r="C4" s="103" t="s">
        <v>299</v>
      </c>
      <c r="D4" s="255"/>
      <c r="E4" s="255"/>
      <c r="F4" s="255"/>
      <c r="G4" s="255">
        <v>115</v>
      </c>
      <c r="H4" s="255">
        <v>143</v>
      </c>
      <c r="I4" s="269"/>
      <c r="J4" s="269"/>
      <c r="K4" s="269"/>
      <c r="L4" s="269"/>
      <c r="M4" s="269"/>
      <c r="N4" s="269"/>
      <c r="O4" s="269"/>
      <c r="P4" s="269"/>
      <c r="Q4" s="269"/>
      <c r="R4" s="269"/>
      <c r="S4" s="24"/>
      <c r="T4" s="983" t="s">
        <v>180</v>
      </c>
      <c r="U4" s="986" t="s">
        <v>404</v>
      </c>
      <c r="V4" s="103" t="s">
        <v>299</v>
      </c>
      <c r="W4" s="255">
        <v>9582</v>
      </c>
      <c r="X4" s="255">
        <v>9942</v>
      </c>
      <c r="Y4" s="255">
        <v>9368.75</v>
      </c>
      <c r="Z4" s="255"/>
      <c r="AA4" s="255"/>
      <c r="AB4" s="269"/>
      <c r="AC4" s="269"/>
      <c r="AD4" s="269"/>
      <c r="AE4" s="269"/>
      <c r="AF4" s="269"/>
      <c r="AG4" s="269"/>
      <c r="AH4" s="269"/>
      <c r="AI4" s="269"/>
      <c r="AJ4" s="269"/>
      <c r="AK4" s="269"/>
    </row>
    <row r="5" spans="1:39">
      <c r="A5" s="978"/>
      <c r="B5" s="987"/>
      <c r="C5" s="103" t="s">
        <v>298</v>
      </c>
      <c r="D5" s="255"/>
      <c r="E5" s="255"/>
      <c r="F5" s="255"/>
      <c r="G5" s="255">
        <v>360</v>
      </c>
      <c r="H5" s="255">
        <v>559</v>
      </c>
      <c r="I5" s="269"/>
      <c r="J5" s="269"/>
      <c r="K5" s="269"/>
      <c r="L5" s="269"/>
      <c r="M5" s="269"/>
      <c r="N5" s="269"/>
      <c r="O5" s="269"/>
      <c r="P5" s="269"/>
      <c r="Q5" s="269"/>
      <c r="R5" s="269"/>
      <c r="S5" s="24"/>
      <c r="T5" s="984"/>
      <c r="U5" s="987"/>
      <c r="V5" s="103" t="s">
        <v>298</v>
      </c>
      <c r="W5" s="255">
        <v>29258</v>
      </c>
      <c r="X5" s="255">
        <v>29055</v>
      </c>
      <c r="Y5" s="255">
        <v>26102</v>
      </c>
      <c r="Z5" s="255"/>
      <c r="AA5" s="255"/>
      <c r="AB5" s="269"/>
      <c r="AC5" s="269"/>
      <c r="AD5" s="269"/>
      <c r="AE5" s="269"/>
      <c r="AF5" s="269"/>
      <c r="AG5" s="269"/>
      <c r="AH5" s="269"/>
      <c r="AI5" s="269"/>
      <c r="AJ5" s="269"/>
      <c r="AK5" s="269"/>
    </row>
    <row r="6" spans="1:39">
      <c r="A6" s="978"/>
      <c r="B6" s="988"/>
      <c r="C6" s="103" t="s">
        <v>71</v>
      </c>
      <c r="D6" s="255"/>
      <c r="E6" s="255"/>
      <c r="F6" s="255"/>
      <c r="G6" s="255">
        <v>475</v>
      </c>
      <c r="H6" s="255">
        <v>702</v>
      </c>
      <c r="I6" s="269"/>
      <c r="J6" s="269"/>
      <c r="K6" s="269"/>
      <c r="L6" s="269"/>
      <c r="M6" s="269"/>
      <c r="N6" s="269"/>
      <c r="O6" s="269"/>
      <c r="P6" s="269"/>
      <c r="Q6" s="269"/>
      <c r="R6" s="269"/>
      <c r="S6" s="24"/>
      <c r="T6" s="984"/>
      <c r="U6" s="988"/>
      <c r="V6" s="103" t="s">
        <v>71</v>
      </c>
      <c r="W6" s="255">
        <v>38840</v>
      </c>
      <c r="X6" s="255">
        <v>38997</v>
      </c>
      <c r="Y6" s="255">
        <v>35470.75</v>
      </c>
      <c r="Z6" s="255"/>
      <c r="AA6" s="255"/>
      <c r="AB6" s="269"/>
      <c r="AC6" s="269"/>
      <c r="AD6" s="269"/>
      <c r="AE6" s="269"/>
      <c r="AF6" s="269"/>
      <c r="AG6" s="269"/>
      <c r="AH6" s="269"/>
      <c r="AI6" s="269"/>
      <c r="AJ6" s="269"/>
      <c r="AK6" s="269"/>
    </row>
    <row r="7" spans="1:39">
      <c r="A7" s="978"/>
      <c r="B7" s="986" t="s">
        <v>407</v>
      </c>
      <c r="C7" s="103" t="s">
        <v>299</v>
      </c>
      <c r="D7" s="255"/>
      <c r="E7" s="255"/>
      <c r="F7" s="255"/>
      <c r="G7" s="255">
        <v>87</v>
      </c>
      <c r="H7" s="255">
        <v>135</v>
      </c>
      <c r="I7" s="269"/>
      <c r="J7" s="269"/>
      <c r="K7" s="269"/>
      <c r="L7" s="269"/>
      <c r="M7" s="269"/>
      <c r="N7" s="269"/>
      <c r="O7" s="269"/>
      <c r="P7" s="269"/>
      <c r="Q7" s="269"/>
      <c r="R7" s="269"/>
      <c r="S7" s="24"/>
      <c r="T7" s="984"/>
      <c r="U7" s="986" t="s">
        <v>407</v>
      </c>
      <c r="V7" s="103" t="s">
        <v>299</v>
      </c>
      <c r="W7" s="255">
        <v>2414</v>
      </c>
      <c r="X7" s="255">
        <v>2596</v>
      </c>
      <c r="Y7" s="255">
        <v>2717.8330000000001</v>
      </c>
      <c r="Z7" s="255"/>
      <c r="AA7" s="255"/>
      <c r="AB7" s="269"/>
      <c r="AC7" s="269"/>
      <c r="AD7" s="269"/>
      <c r="AE7" s="269"/>
      <c r="AF7" s="269"/>
      <c r="AG7" s="269"/>
      <c r="AH7" s="269"/>
      <c r="AI7" s="269"/>
      <c r="AJ7" s="269"/>
      <c r="AK7" s="269"/>
    </row>
    <row r="8" spans="1:39">
      <c r="A8" s="978"/>
      <c r="B8" s="987"/>
      <c r="C8" s="103" t="s">
        <v>298</v>
      </c>
      <c r="D8" s="255"/>
      <c r="E8" s="255"/>
      <c r="F8" s="255"/>
      <c r="G8" s="255">
        <v>224</v>
      </c>
      <c r="H8" s="255">
        <v>285</v>
      </c>
      <c r="I8" s="269"/>
      <c r="J8" s="269"/>
      <c r="K8" s="269"/>
      <c r="L8" s="269"/>
      <c r="M8" s="269"/>
      <c r="N8" s="269"/>
      <c r="O8" s="269"/>
      <c r="P8" s="269"/>
      <c r="Q8" s="269"/>
      <c r="R8" s="269"/>
      <c r="S8" s="24"/>
      <c r="T8" s="984"/>
      <c r="U8" s="987"/>
      <c r="V8" s="103" t="s">
        <v>298</v>
      </c>
      <c r="W8" s="255">
        <v>4023</v>
      </c>
      <c r="X8" s="255">
        <v>4160</v>
      </c>
      <c r="Y8" s="255">
        <v>4853.1660000000002</v>
      </c>
      <c r="Z8" s="255"/>
      <c r="AA8" s="255"/>
      <c r="AB8" s="269"/>
      <c r="AC8" s="269"/>
      <c r="AD8" s="269"/>
      <c r="AE8" s="269"/>
      <c r="AF8" s="269"/>
      <c r="AG8" s="269"/>
      <c r="AH8" s="269"/>
      <c r="AI8" s="269"/>
      <c r="AJ8" s="269"/>
      <c r="AK8" s="269"/>
    </row>
    <row r="9" spans="1:39">
      <c r="A9" s="978"/>
      <c r="B9" s="988"/>
      <c r="C9" s="103" t="s">
        <v>71</v>
      </c>
      <c r="D9" s="255"/>
      <c r="E9" s="255"/>
      <c r="F9" s="255"/>
      <c r="G9" s="255">
        <v>311</v>
      </c>
      <c r="H9" s="255">
        <v>420</v>
      </c>
      <c r="I9" s="269"/>
      <c r="J9" s="269"/>
      <c r="K9" s="269"/>
      <c r="L9" s="269"/>
      <c r="M9" s="269"/>
      <c r="N9" s="269"/>
      <c r="O9" s="269"/>
      <c r="P9" s="269"/>
      <c r="Q9" s="269"/>
      <c r="R9" s="269"/>
      <c r="S9" s="24"/>
      <c r="T9" s="984"/>
      <c r="U9" s="988"/>
      <c r="V9" s="103" t="s">
        <v>71</v>
      </c>
      <c r="W9" s="255">
        <v>6437</v>
      </c>
      <c r="X9" s="255">
        <v>6756</v>
      </c>
      <c r="Y9" s="255">
        <v>7570.9989999999998</v>
      </c>
      <c r="Z9" s="255"/>
      <c r="AA9" s="255"/>
      <c r="AB9" s="269"/>
      <c r="AC9" s="269"/>
      <c r="AD9" s="269"/>
      <c r="AE9" s="269"/>
      <c r="AF9" s="269"/>
      <c r="AG9" s="269"/>
      <c r="AH9" s="269"/>
      <c r="AI9" s="269"/>
      <c r="AJ9" s="269"/>
      <c r="AK9" s="269"/>
    </row>
    <row r="10" spans="1:39" ht="20.100000000000001" customHeight="1">
      <c r="A10" s="978"/>
      <c r="B10" s="986" t="s">
        <v>423</v>
      </c>
      <c r="C10" s="103" t="s">
        <v>299</v>
      </c>
      <c r="D10" s="255"/>
      <c r="E10" s="255"/>
      <c r="F10" s="255"/>
      <c r="G10" s="255">
        <v>999</v>
      </c>
      <c r="H10" s="255">
        <v>990</v>
      </c>
      <c r="I10" s="269"/>
      <c r="J10" s="269"/>
      <c r="K10" s="269"/>
      <c r="L10" s="269"/>
      <c r="M10" s="269"/>
      <c r="N10" s="269"/>
      <c r="O10" s="269"/>
      <c r="P10" s="269"/>
      <c r="Q10" s="269"/>
      <c r="R10" s="269"/>
      <c r="S10" s="24"/>
      <c r="T10" s="984"/>
      <c r="U10" s="986" t="s">
        <v>423</v>
      </c>
      <c r="V10" s="103" t="s">
        <v>299</v>
      </c>
      <c r="W10" s="255">
        <v>26415</v>
      </c>
      <c r="X10" s="255">
        <v>27884</v>
      </c>
      <c r="Y10" s="255">
        <v>29245.417000000001</v>
      </c>
      <c r="Z10" s="255"/>
      <c r="AA10" s="255"/>
      <c r="AB10" s="269"/>
      <c r="AC10" s="269"/>
      <c r="AD10" s="269"/>
      <c r="AE10" s="269"/>
      <c r="AF10" s="269"/>
      <c r="AG10" s="269"/>
      <c r="AH10" s="269"/>
      <c r="AI10" s="269"/>
      <c r="AJ10" s="269"/>
      <c r="AK10" s="269"/>
    </row>
    <row r="11" spans="1:39" ht="20.100000000000001" customHeight="1">
      <c r="A11" s="978"/>
      <c r="B11" s="987"/>
      <c r="C11" s="103" t="s">
        <v>298</v>
      </c>
      <c r="D11" s="255"/>
      <c r="E11" s="255"/>
      <c r="F11" s="255"/>
      <c r="G11" s="255">
        <v>1992</v>
      </c>
      <c r="H11" s="255">
        <v>2001</v>
      </c>
      <c r="I11" s="269"/>
      <c r="J11" s="269"/>
      <c r="K11" s="269"/>
      <c r="L11" s="269"/>
      <c r="M11" s="269"/>
      <c r="N11" s="269"/>
      <c r="O11" s="269"/>
      <c r="P11" s="269"/>
      <c r="Q11" s="269"/>
      <c r="R11" s="269"/>
      <c r="S11" s="24"/>
      <c r="T11" s="984"/>
      <c r="U11" s="987"/>
      <c r="V11" s="103" t="s">
        <v>298</v>
      </c>
      <c r="W11" s="255">
        <v>38983</v>
      </c>
      <c r="X11" s="255">
        <v>41293</v>
      </c>
      <c r="Y11" s="255">
        <v>44843.082999999999</v>
      </c>
      <c r="Z11" s="255"/>
      <c r="AA11" s="255"/>
      <c r="AB11" s="269"/>
      <c r="AC11" s="269"/>
      <c r="AD11" s="269"/>
      <c r="AE11" s="269"/>
      <c r="AF11" s="269"/>
      <c r="AG11" s="269"/>
      <c r="AH11" s="269"/>
      <c r="AI11" s="269"/>
      <c r="AJ11" s="269"/>
      <c r="AK11" s="269"/>
    </row>
    <row r="12" spans="1:39" ht="20.100000000000001" customHeight="1">
      <c r="A12" s="978"/>
      <c r="B12" s="988"/>
      <c r="C12" s="103" t="s">
        <v>71</v>
      </c>
      <c r="D12" s="255"/>
      <c r="E12" s="255"/>
      <c r="F12" s="255"/>
      <c r="G12" s="255">
        <v>2991</v>
      </c>
      <c r="H12" s="255">
        <v>2991</v>
      </c>
      <c r="I12" s="269"/>
      <c r="J12" s="269"/>
      <c r="K12" s="269"/>
      <c r="L12" s="269"/>
      <c r="M12" s="269"/>
      <c r="N12" s="269"/>
      <c r="O12" s="269"/>
      <c r="P12" s="269"/>
      <c r="Q12" s="269"/>
      <c r="R12" s="269"/>
      <c r="S12" s="24"/>
      <c r="T12" s="984"/>
      <c r="U12" s="988"/>
      <c r="V12" s="103" t="s">
        <v>71</v>
      </c>
      <c r="W12" s="255">
        <v>65398</v>
      </c>
      <c r="X12" s="255">
        <v>69177</v>
      </c>
      <c r="Y12" s="255">
        <v>74088.5</v>
      </c>
      <c r="Z12" s="255"/>
      <c r="AA12" s="255"/>
      <c r="AB12" s="269"/>
      <c r="AC12" s="269"/>
      <c r="AD12" s="269"/>
      <c r="AE12" s="269"/>
      <c r="AF12" s="269"/>
      <c r="AG12" s="269"/>
      <c r="AH12" s="269"/>
      <c r="AI12" s="269"/>
      <c r="AJ12" s="269"/>
      <c r="AK12" s="269"/>
    </row>
    <row r="13" spans="1:39">
      <c r="A13" s="978"/>
      <c r="B13" s="986" t="s">
        <v>405</v>
      </c>
      <c r="C13" s="103" t="s">
        <v>299</v>
      </c>
      <c r="D13" s="255"/>
      <c r="E13" s="255"/>
      <c r="F13" s="255"/>
      <c r="G13" s="255">
        <v>194</v>
      </c>
      <c r="H13" s="255">
        <v>322</v>
      </c>
      <c r="I13" s="269"/>
      <c r="J13" s="269"/>
      <c r="K13" s="269"/>
      <c r="L13" s="269"/>
      <c r="M13" s="269"/>
      <c r="N13" s="269"/>
      <c r="O13" s="269"/>
      <c r="P13" s="269"/>
      <c r="Q13" s="269"/>
      <c r="R13" s="269"/>
      <c r="S13" s="24"/>
      <c r="T13" s="984"/>
      <c r="U13" s="986" t="s">
        <v>405</v>
      </c>
      <c r="V13" s="103" t="s">
        <v>299</v>
      </c>
      <c r="W13" s="255">
        <v>7562</v>
      </c>
      <c r="X13" s="255">
        <v>7998</v>
      </c>
      <c r="Y13" s="255">
        <v>9064.5830000000005</v>
      </c>
      <c r="Z13" s="255"/>
      <c r="AA13" s="255"/>
      <c r="AB13" s="269"/>
      <c r="AC13" s="269"/>
      <c r="AD13" s="269"/>
      <c r="AE13" s="269"/>
      <c r="AF13" s="269"/>
      <c r="AG13" s="269"/>
      <c r="AH13" s="269"/>
      <c r="AI13" s="269"/>
      <c r="AJ13" s="269"/>
      <c r="AK13" s="269"/>
    </row>
    <row r="14" spans="1:39">
      <c r="A14" s="978"/>
      <c r="B14" s="987"/>
      <c r="C14" s="103" t="s">
        <v>298</v>
      </c>
      <c r="D14" s="255"/>
      <c r="E14" s="255"/>
      <c r="F14" s="255"/>
      <c r="G14" s="255">
        <v>152</v>
      </c>
      <c r="H14" s="255">
        <v>304</v>
      </c>
      <c r="I14" s="269"/>
      <c r="J14" s="269"/>
      <c r="K14" s="269"/>
      <c r="L14" s="269"/>
      <c r="M14" s="269"/>
      <c r="N14" s="269"/>
      <c r="O14" s="269"/>
      <c r="P14" s="269"/>
      <c r="Q14" s="269"/>
      <c r="R14" s="269"/>
      <c r="S14" s="24"/>
      <c r="T14" s="984"/>
      <c r="U14" s="987"/>
      <c r="V14" s="103" t="s">
        <v>298</v>
      </c>
      <c r="W14" s="255">
        <v>7088</v>
      </c>
      <c r="X14" s="255">
        <v>7938</v>
      </c>
      <c r="Y14" s="255">
        <v>9194.1669999999995</v>
      </c>
      <c r="Z14" s="255"/>
      <c r="AA14" s="255"/>
      <c r="AB14" s="269"/>
      <c r="AC14" s="269"/>
      <c r="AD14" s="269"/>
      <c r="AE14" s="269"/>
      <c r="AF14" s="269"/>
      <c r="AG14" s="269"/>
      <c r="AH14" s="269"/>
      <c r="AI14" s="269"/>
      <c r="AJ14" s="269"/>
      <c r="AK14" s="269"/>
    </row>
    <row r="15" spans="1:39">
      <c r="A15" s="978"/>
      <c r="B15" s="988"/>
      <c r="C15" s="103" t="s">
        <v>71</v>
      </c>
      <c r="D15" s="255"/>
      <c r="E15" s="255"/>
      <c r="F15" s="255"/>
      <c r="G15" s="255">
        <v>346</v>
      </c>
      <c r="H15" s="255">
        <v>626</v>
      </c>
      <c r="I15" s="269"/>
      <c r="J15" s="269"/>
      <c r="K15" s="269"/>
      <c r="L15" s="269"/>
      <c r="M15" s="269"/>
      <c r="N15" s="269"/>
      <c r="O15" s="269"/>
      <c r="P15" s="269"/>
      <c r="Q15" s="269"/>
      <c r="R15" s="269"/>
      <c r="S15" s="24"/>
      <c r="T15" s="984"/>
      <c r="U15" s="988"/>
      <c r="V15" s="103" t="s">
        <v>71</v>
      </c>
      <c r="W15" s="255">
        <v>14650</v>
      </c>
      <c r="X15" s="255">
        <v>15936</v>
      </c>
      <c r="Y15" s="255">
        <v>18258.75</v>
      </c>
      <c r="Z15" s="255"/>
      <c r="AA15" s="255"/>
      <c r="AB15" s="269"/>
      <c r="AC15" s="269"/>
      <c r="AD15" s="269"/>
      <c r="AE15" s="269"/>
      <c r="AF15" s="269"/>
      <c r="AG15" s="269"/>
      <c r="AH15" s="269"/>
      <c r="AI15" s="269"/>
      <c r="AJ15" s="269"/>
      <c r="AK15" s="269"/>
    </row>
    <row r="16" spans="1:39" ht="20.100000000000001" customHeight="1">
      <c r="A16" s="978"/>
      <c r="B16" s="986" t="s">
        <v>424</v>
      </c>
      <c r="C16" s="103" t="s">
        <v>299</v>
      </c>
      <c r="D16" s="255"/>
      <c r="E16" s="255"/>
      <c r="F16" s="255"/>
      <c r="G16" s="255">
        <v>73</v>
      </c>
      <c r="H16" s="255">
        <v>81</v>
      </c>
      <c r="I16" s="269"/>
      <c r="J16" s="269"/>
      <c r="K16" s="269"/>
      <c r="L16" s="269"/>
      <c r="M16" s="269"/>
      <c r="N16" s="269"/>
      <c r="O16" s="269"/>
      <c r="P16" s="269"/>
      <c r="Q16" s="269"/>
      <c r="R16" s="269"/>
      <c r="S16" s="24"/>
      <c r="T16" s="984"/>
      <c r="U16" s="986" t="s">
        <v>424</v>
      </c>
      <c r="V16" s="103" t="s">
        <v>299</v>
      </c>
      <c r="W16" s="255">
        <v>9683</v>
      </c>
      <c r="X16" s="255">
        <v>10237</v>
      </c>
      <c r="Y16" s="255">
        <v>10539.333000000001</v>
      </c>
      <c r="Z16" s="255"/>
      <c r="AA16" s="255"/>
      <c r="AB16" s="269"/>
      <c r="AC16" s="269"/>
      <c r="AD16" s="269"/>
      <c r="AE16" s="269"/>
      <c r="AF16" s="269"/>
      <c r="AG16" s="269"/>
      <c r="AH16" s="269"/>
      <c r="AI16" s="269"/>
      <c r="AJ16" s="269"/>
      <c r="AK16" s="269"/>
    </row>
    <row r="17" spans="1:37" ht="20.100000000000001" customHeight="1">
      <c r="A17" s="978"/>
      <c r="B17" s="987"/>
      <c r="C17" s="103" t="s">
        <v>298</v>
      </c>
      <c r="D17" s="255"/>
      <c r="E17" s="255"/>
      <c r="F17" s="255"/>
      <c r="G17" s="255">
        <v>79</v>
      </c>
      <c r="H17" s="255">
        <v>97</v>
      </c>
      <c r="I17" s="269"/>
      <c r="J17" s="269"/>
      <c r="K17" s="269"/>
      <c r="L17" s="269"/>
      <c r="M17" s="269"/>
      <c r="N17" s="269"/>
      <c r="O17" s="269"/>
      <c r="P17" s="269"/>
      <c r="Q17" s="269"/>
      <c r="R17" s="269"/>
      <c r="S17" s="24"/>
      <c r="T17" s="984"/>
      <c r="U17" s="987"/>
      <c r="V17" s="103" t="s">
        <v>298</v>
      </c>
      <c r="W17" s="255">
        <v>3691</v>
      </c>
      <c r="X17" s="255">
        <v>4037</v>
      </c>
      <c r="Y17" s="255">
        <v>4211.25</v>
      </c>
      <c r="Z17" s="255"/>
      <c r="AA17" s="255"/>
      <c r="AB17" s="269"/>
      <c r="AC17" s="269"/>
      <c r="AD17" s="269"/>
      <c r="AE17" s="269"/>
      <c r="AF17" s="269"/>
      <c r="AG17" s="269"/>
      <c r="AH17" s="269"/>
      <c r="AI17" s="269"/>
      <c r="AJ17" s="269"/>
      <c r="AK17" s="269"/>
    </row>
    <row r="18" spans="1:37" ht="20.100000000000001" customHeight="1">
      <c r="A18" s="978"/>
      <c r="B18" s="988"/>
      <c r="C18" s="103" t="s">
        <v>71</v>
      </c>
      <c r="D18" s="255"/>
      <c r="E18" s="255"/>
      <c r="F18" s="255"/>
      <c r="G18" s="255">
        <v>152</v>
      </c>
      <c r="H18" s="255">
        <v>178</v>
      </c>
      <c r="I18" s="269"/>
      <c r="J18" s="269"/>
      <c r="K18" s="269"/>
      <c r="L18" s="269"/>
      <c r="M18" s="269"/>
      <c r="N18" s="269"/>
      <c r="O18" s="269"/>
      <c r="P18" s="269"/>
      <c r="Q18" s="269"/>
      <c r="R18" s="269"/>
      <c r="S18" s="24"/>
      <c r="T18" s="984"/>
      <c r="U18" s="988"/>
      <c r="V18" s="103" t="s">
        <v>71</v>
      </c>
      <c r="W18" s="255">
        <v>13374</v>
      </c>
      <c r="X18" s="255">
        <v>14274</v>
      </c>
      <c r="Y18" s="255">
        <v>14750.583000000001</v>
      </c>
      <c r="Z18" s="255"/>
      <c r="AA18" s="255"/>
      <c r="AB18" s="269"/>
      <c r="AC18" s="269"/>
      <c r="AD18" s="269"/>
      <c r="AE18" s="269"/>
      <c r="AF18" s="269"/>
      <c r="AG18" s="269"/>
      <c r="AH18" s="269"/>
      <c r="AI18" s="269"/>
      <c r="AJ18" s="269"/>
      <c r="AK18" s="269"/>
    </row>
    <row r="19" spans="1:37">
      <c r="A19" s="978"/>
      <c r="B19" s="986" t="s">
        <v>403</v>
      </c>
      <c r="C19" s="103" t="s">
        <v>299</v>
      </c>
      <c r="D19" s="255"/>
      <c r="E19" s="255"/>
      <c r="F19" s="255"/>
      <c r="G19" s="255">
        <v>95</v>
      </c>
      <c r="H19" s="255">
        <v>76</v>
      </c>
      <c r="I19" s="269"/>
      <c r="J19" s="269"/>
      <c r="K19" s="269"/>
      <c r="L19" s="269"/>
      <c r="M19" s="269"/>
      <c r="N19" s="269"/>
      <c r="O19" s="269"/>
      <c r="P19" s="269"/>
      <c r="Q19" s="269"/>
      <c r="R19" s="269"/>
      <c r="S19" s="24"/>
      <c r="T19" s="984"/>
      <c r="U19" s="986" t="s">
        <v>403</v>
      </c>
      <c r="V19" s="103" t="s">
        <v>299</v>
      </c>
      <c r="W19" s="255">
        <v>1401</v>
      </c>
      <c r="X19" s="255">
        <v>1635</v>
      </c>
      <c r="Y19" s="255">
        <v>1727.1669999999999</v>
      </c>
      <c r="Z19" s="255"/>
      <c r="AA19" s="255"/>
      <c r="AB19" s="269"/>
      <c r="AC19" s="269"/>
      <c r="AD19" s="269"/>
      <c r="AE19" s="269"/>
      <c r="AF19" s="269"/>
      <c r="AG19" s="269"/>
      <c r="AH19" s="269"/>
      <c r="AI19" s="269"/>
      <c r="AJ19" s="269"/>
      <c r="AK19" s="269"/>
    </row>
    <row r="20" spans="1:37">
      <c r="A20" s="978"/>
      <c r="B20" s="987"/>
      <c r="C20" s="103" t="s">
        <v>298</v>
      </c>
      <c r="D20" s="255"/>
      <c r="E20" s="255"/>
      <c r="F20" s="255"/>
      <c r="G20" s="255">
        <v>92</v>
      </c>
      <c r="H20" s="255">
        <v>69</v>
      </c>
      <c r="I20" s="269"/>
      <c r="J20" s="269"/>
      <c r="K20" s="269"/>
      <c r="L20" s="269"/>
      <c r="M20" s="269"/>
      <c r="N20" s="269"/>
      <c r="O20" s="269"/>
      <c r="P20" s="269"/>
      <c r="Q20" s="269"/>
      <c r="R20" s="269"/>
      <c r="S20" s="24"/>
      <c r="T20" s="984"/>
      <c r="U20" s="987"/>
      <c r="V20" s="103" t="s">
        <v>298</v>
      </c>
      <c r="W20" s="255">
        <v>1210</v>
      </c>
      <c r="X20" s="255">
        <v>1382</v>
      </c>
      <c r="Y20" s="255">
        <v>1592.75</v>
      </c>
      <c r="Z20" s="255"/>
      <c r="AA20" s="255"/>
      <c r="AB20" s="269"/>
      <c r="AC20" s="269"/>
      <c r="AD20" s="269"/>
      <c r="AE20" s="269"/>
      <c r="AF20" s="269"/>
      <c r="AG20" s="269"/>
      <c r="AH20" s="269"/>
      <c r="AI20" s="269"/>
      <c r="AJ20" s="269"/>
      <c r="AK20" s="269"/>
    </row>
    <row r="21" spans="1:37">
      <c r="A21" s="978"/>
      <c r="B21" s="988"/>
      <c r="C21" s="103" t="s">
        <v>71</v>
      </c>
      <c r="D21" s="255"/>
      <c r="E21" s="255"/>
      <c r="F21" s="255"/>
      <c r="G21" s="255">
        <v>187</v>
      </c>
      <c r="H21" s="255">
        <v>145</v>
      </c>
      <c r="I21" s="269"/>
      <c r="J21" s="269"/>
      <c r="K21" s="269"/>
      <c r="L21" s="269"/>
      <c r="M21" s="269"/>
      <c r="N21" s="269"/>
      <c r="O21" s="269"/>
      <c r="P21" s="269"/>
      <c r="Q21" s="269"/>
      <c r="R21" s="269"/>
      <c r="S21" s="24"/>
      <c r="T21" s="984"/>
      <c r="U21" s="988"/>
      <c r="V21" s="103" t="s">
        <v>71</v>
      </c>
      <c r="W21" s="255">
        <v>2611</v>
      </c>
      <c r="X21" s="255">
        <v>3017</v>
      </c>
      <c r="Y21" s="255">
        <v>3319.9169999999999</v>
      </c>
      <c r="Z21" s="255"/>
      <c r="AA21" s="255"/>
      <c r="AB21" s="269"/>
      <c r="AC21" s="269"/>
      <c r="AD21" s="269"/>
      <c r="AE21" s="269"/>
      <c r="AF21" s="269"/>
      <c r="AG21" s="269"/>
      <c r="AH21" s="269"/>
      <c r="AI21" s="269"/>
      <c r="AJ21" s="269"/>
      <c r="AK21" s="269"/>
    </row>
    <row r="22" spans="1:37">
      <c r="A22" s="978"/>
      <c r="B22" s="986" t="s">
        <v>425</v>
      </c>
      <c r="C22" s="103" t="s">
        <v>299</v>
      </c>
      <c r="D22" s="255"/>
      <c r="E22" s="255"/>
      <c r="F22" s="255"/>
      <c r="G22" s="255">
        <v>208</v>
      </c>
      <c r="H22" s="255">
        <v>448</v>
      </c>
      <c r="I22" s="269"/>
      <c r="J22" s="269"/>
      <c r="K22" s="269"/>
      <c r="L22" s="269"/>
      <c r="M22" s="269"/>
      <c r="N22" s="269"/>
      <c r="O22" s="269"/>
      <c r="P22" s="269"/>
      <c r="Q22" s="269"/>
      <c r="R22" s="269"/>
      <c r="S22" s="24"/>
      <c r="T22" s="984"/>
      <c r="U22" s="986" t="s">
        <v>425</v>
      </c>
      <c r="V22" s="103" t="s">
        <v>299</v>
      </c>
      <c r="W22" s="255">
        <v>3036</v>
      </c>
      <c r="X22" s="255">
        <v>3215</v>
      </c>
      <c r="Y22" s="255">
        <v>3261.5</v>
      </c>
      <c r="Z22" s="255"/>
      <c r="AA22" s="255"/>
      <c r="AB22" s="269"/>
      <c r="AC22" s="269"/>
      <c r="AD22" s="269"/>
      <c r="AE22" s="269"/>
      <c r="AF22" s="269"/>
      <c r="AG22" s="269"/>
      <c r="AH22" s="269"/>
      <c r="AI22" s="269"/>
      <c r="AJ22" s="269"/>
      <c r="AK22" s="269"/>
    </row>
    <row r="23" spans="1:37">
      <c r="A23" s="978"/>
      <c r="B23" s="987"/>
      <c r="C23" s="103" t="s">
        <v>298</v>
      </c>
      <c r="D23" s="255"/>
      <c r="E23" s="255"/>
      <c r="F23" s="255"/>
      <c r="G23" s="255">
        <v>465</v>
      </c>
      <c r="H23" s="255">
        <v>559</v>
      </c>
      <c r="I23" s="269"/>
      <c r="J23" s="269"/>
      <c r="K23" s="269"/>
      <c r="L23" s="269"/>
      <c r="M23" s="269"/>
      <c r="N23" s="269"/>
      <c r="O23" s="269"/>
      <c r="P23" s="269"/>
      <c r="Q23" s="269"/>
      <c r="R23" s="269"/>
      <c r="S23" s="24"/>
      <c r="T23" s="984"/>
      <c r="U23" s="987"/>
      <c r="V23" s="103" t="s">
        <v>298</v>
      </c>
      <c r="W23" s="255">
        <v>8309</v>
      </c>
      <c r="X23" s="255">
        <v>8580</v>
      </c>
      <c r="Y23" s="255">
        <v>8696.3330000000005</v>
      </c>
      <c r="Z23" s="255"/>
      <c r="AA23" s="255"/>
      <c r="AB23" s="269"/>
      <c r="AC23" s="269"/>
      <c r="AD23" s="269"/>
      <c r="AE23" s="269"/>
      <c r="AF23" s="269"/>
      <c r="AG23" s="269"/>
      <c r="AH23" s="269"/>
      <c r="AI23" s="269"/>
      <c r="AJ23" s="269"/>
      <c r="AK23" s="269"/>
    </row>
    <row r="24" spans="1:37">
      <c r="A24" s="978"/>
      <c r="B24" s="988"/>
      <c r="C24" s="103" t="s">
        <v>71</v>
      </c>
      <c r="D24" s="255"/>
      <c r="E24" s="255"/>
      <c r="F24" s="255"/>
      <c r="G24" s="255">
        <v>673</v>
      </c>
      <c r="H24" s="255" t="s">
        <v>433</v>
      </c>
      <c r="I24" s="269"/>
      <c r="J24" s="269"/>
      <c r="K24" s="269"/>
      <c r="L24" s="269"/>
      <c r="M24" s="269"/>
      <c r="N24" s="269"/>
      <c r="O24" s="269"/>
      <c r="P24" s="269"/>
      <c r="Q24" s="269"/>
      <c r="R24" s="269"/>
      <c r="S24" s="24"/>
      <c r="T24" s="984"/>
      <c r="U24" s="988"/>
      <c r="V24" s="103" t="s">
        <v>71</v>
      </c>
      <c r="W24" s="255">
        <v>11345</v>
      </c>
      <c r="X24" s="255">
        <v>11795</v>
      </c>
      <c r="Y24" s="255">
        <v>11957.833000000001</v>
      </c>
      <c r="Z24" s="255"/>
      <c r="AA24" s="255"/>
      <c r="AB24" s="269"/>
      <c r="AC24" s="269"/>
      <c r="AD24" s="269"/>
      <c r="AE24" s="269"/>
      <c r="AF24" s="269"/>
      <c r="AG24" s="269"/>
      <c r="AH24" s="269"/>
      <c r="AI24" s="269"/>
      <c r="AJ24" s="269"/>
      <c r="AK24" s="269"/>
    </row>
    <row r="25" spans="1:37">
      <c r="A25" s="978"/>
      <c r="B25" s="986" t="s">
        <v>419</v>
      </c>
      <c r="C25" s="103" t="s">
        <v>299</v>
      </c>
      <c r="D25" s="255"/>
      <c r="E25" s="255"/>
      <c r="F25" s="255"/>
      <c r="G25" s="255">
        <v>30</v>
      </c>
      <c r="H25" s="255">
        <v>37</v>
      </c>
      <c r="I25" s="269"/>
      <c r="J25" s="269"/>
      <c r="K25" s="269"/>
      <c r="L25" s="269"/>
      <c r="M25" s="269"/>
      <c r="N25" s="269"/>
      <c r="O25" s="269"/>
      <c r="P25" s="269"/>
      <c r="Q25" s="269"/>
      <c r="R25" s="269"/>
      <c r="S25" s="24"/>
      <c r="T25" s="984"/>
      <c r="U25" s="986" t="s">
        <v>419</v>
      </c>
      <c r="V25" s="103" t="s">
        <v>299</v>
      </c>
      <c r="W25" s="255">
        <v>61</v>
      </c>
      <c r="X25" s="255">
        <v>96</v>
      </c>
      <c r="Y25" s="255">
        <v>112.417</v>
      </c>
      <c r="Z25" s="255"/>
      <c r="AA25" s="255"/>
      <c r="AB25" s="269"/>
      <c r="AC25" s="269"/>
      <c r="AD25" s="269"/>
      <c r="AE25" s="269"/>
      <c r="AF25" s="269"/>
      <c r="AG25" s="269"/>
      <c r="AH25" s="269"/>
      <c r="AI25" s="269"/>
      <c r="AJ25" s="269"/>
      <c r="AK25" s="269"/>
    </row>
    <row r="26" spans="1:37">
      <c r="A26" s="978"/>
      <c r="B26" s="987"/>
      <c r="C26" s="103" t="s">
        <v>298</v>
      </c>
      <c r="D26" s="255"/>
      <c r="E26" s="255"/>
      <c r="F26" s="255"/>
      <c r="G26" s="255">
        <v>56</v>
      </c>
      <c r="H26" s="255">
        <v>101</v>
      </c>
      <c r="I26" s="269"/>
      <c r="J26" s="269"/>
      <c r="K26" s="269"/>
      <c r="L26" s="269"/>
      <c r="M26" s="269"/>
      <c r="N26" s="269"/>
      <c r="O26" s="269"/>
      <c r="P26" s="269"/>
      <c r="Q26" s="269"/>
      <c r="R26" s="269"/>
      <c r="S26" s="24"/>
      <c r="T26" s="984"/>
      <c r="U26" s="987"/>
      <c r="V26" s="103" t="s">
        <v>298</v>
      </c>
      <c r="W26" s="255">
        <v>410</v>
      </c>
      <c r="X26" s="255">
        <v>453</v>
      </c>
      <c r="Y26" s="255">
        <v>448.25</v>
      </c>
      <c r="Z26" s="255"/>
      <c r="AA26" s="255"/>
      <c r="AB26" s="269"/>
      <c r="AC26" s="269"/>
      <c r="AD26" s="269"/>
      <c r="AE26" s="269"/>
      <c r="AF26" s="269"/>
      <c r="AG26" s="269"/>
      <c r="AH26" s="269"/>
      <c r="AI26" s="269"/>
      <c r="AJ26" s="269"/>
      <c r="AK26" s="269"/>
    </row>
    <row r="27" spans="1:37">
      <c r="A27" s="978"/>
      <c r="B27" s="988"/>
      <c r="C27" s="103" t="s">
        <v>71</v>
      </c>
      <c r="D27" s="255"/>
      <c r="E27" s="255"/>
      <c r="F27" s="255"/>
      <c r="G27" s="255">
        <v>86</v>
      </c>
      <c r="H27" s="255">
        <v>138</v>
      </c>
      <c r="I27" s="269"/>
      <c r="J27" s="269"/>
      <c r="K27" s="269"/>
      <c r="L27" s="269"/>
      <c r="M27" s="269"/>
      <c r="N27" s="269"/>
      <c r="O27" s="269"/>
      <c r="P27" s="269"/>
      <c r="Q27" s="269"/>
      <c r="R27" s="269"/>
      <c r="S27" s="24"/>
      <c r="T27" s="984"/>
      <c r="U27" s="988"/>
      <c r="V27" s="103" t="s">
        <v>71</v>
      </c>
      <c r="W27" s="255">
        <v>471</v>
      </c>
      <c r="X27" s="255">
        <v>549</v>
      </c>
      <c r="Y27" s="255">
        <v>560.66700000000003</v>
      </c>
      <c r="Z27" s="255"/>
      <c r="AA27" s="255"/>
      <c r="AB27" s="269"/>
      <c r="AC27" s="269"/>
      <c r="AD27" s="269"/>
      <c r="AE27" s="269"/>
      <c r="AF27" s="269"/>
      <c r="AG27" s="269"/>
      <c r="AH27" s="269"/>
      <c r="AI27" s="269"/>
      <c r="AJ27" s="269"/>
      <c r="AK27" s="269"/>
    </row>
    <row r="28" spans="1:37">
      <c r="A28" s="978"/>
      <c r="B28" s="986" t="s">
        <v>426</v>
      </c>
      <c r="C28" s="103" t="s">
        <v>299</v>
      </c>
      <c r="D28" s="255"/>
      <c r="E28" s="255"/>
      <c r="F28" s="255"/>
      <c r="G28" s="255"/>
      <c r="H28" s="255"/>
      <c r="I28" s="269"/>
      <c r="J28" s="269"/>
      <c r="K28" s="269"/>
      <c r="L28" s="269"/>
      <c r="M28" s="269"/>
      <c r="N28" s="269"/>
      <c r="O28" s="269"/>
      <c r="P28" s="269"/>
      <c r="Q28" s="269"/>
      <c r="R28" s="269"/>
      <c r="S28" s="24"/>
      <c r="T28" s="984"/>
      <c r="U28" s="986" t="s">
        <v>434</v>
      </c>
      <c r="V28" s="103" t="s">
        <v>299</v>
      </c>
      <c r="W28" s="255">
        <v>106</v>
      </c>
      <c r="X28" s="255">
        <v>67</v>
      </c>
      <c r="Y28" s="255">
        <v>0.99999999999900524</v>
      </c>
      <c r="Z28" s="255"/>
      <c r="AA28" s="255"/>
      <c r="AB28" s="269"/>
      <c r="AC28" s="269"/>
      <c r="AD28" s="269"/>
      <c r="AE28" s="269"/>
      <c r="AF28" s="269"/>
      <c r="AG28" s="269"/>
      <c r="AH28" s="269"/>
      <c r="AI28" s="269"/>
      <c r="AJ28" s="269"/>
      <c r="AK28" s="269"/>
    </row>
    <row r="29" spans="1:37">
      <c r="A29" s="978"/>
      <c r="B29" s="987"/>
      <c r="C29" s="103" t="s">
        <v>298</v>
      </c>
      <c r="D29" s="255"/>
      <c r="E29" s="255"/>
      <c r="F29" s="255"/>
      <c r="G29" s="255"/>
      <c r="H29" s="255"/>
      <c r="I29" s="269"/>
      <c r="J29" s="269"/>
      <c r="K29" s="269"/>
      <c r="L29" s="269"/>
      <c r="M29" s="269"/>
      <c r="N29" s="269"/>
      <c r="O29" s="269"/>
      <c r="P29" s="269"/>
      <c r="Q29" s="269"/>
      <c r="R29" s="269"/>
      <c r="S29" s="24"/>
      <c r="T29" s="984"/>
      <c r="U29" s="987"/>
      <c r="V29" s="103" t="s">
        <v>298</v>
      </c>
      <c r="W29" s="255">
        <v>90</v>
      </c>
      <c r="X29" s="255">
        <v>54</v>
      </c>
      <c r="Y29" s="255">
        <v>1.0000000038417056E-3</v>
      </c>
      <c r="Z29" s="255"/>
      <c r="AA29" s="255"/>
      <c r="AB29" s="269"/>
      <c r="AC29" s="269"/>
      <c r="AD29" s="269"/>
      <c r="AE29" s="269"/>
      <c r="AF29" s="269"/>
      <c r="AG29" s="269"/>
      <c r="AH29" s="269"/>
      <c r="AI29" s="269"/>
      <c r="AJ29" s="269"/>
      <c r="AK29" s="269"/>
    </row>
    <row r="30" spans="1:37">
      <c r="A30" s="978"/>
      <c r="B30" s="988"/>
      <c r="C30" s="103" t="s">
        <v>71</v>
      </c>
      <c r="D30" s="255"/>
      <c r="E30" s="255"/>
      <c r="F30" s="255"/>
      <c r="G30" s="255"/>
      <c r="H30" s="255"/>
      <c r="I30" s="269"/>
      <c r="J30" s="269"/>
      <c r="K30" s="269"/>
      <c r="L30" s="269"/>
      <c r="M30" s="269"/>
      <c r="N30" s="269"/>
      <c r="O30" s="269"/>
      <c r="P30" s="269"/>
      <c r="Q30" s="269"/>
      <c r="R30" s="269"/>
      <c r="S30" s="24"/>
      <c r="T30" s="984"/>
      <c r="U30" s="988"/>
      <c r="V30" s="103" t="s">
        <v>71</v>
      </c>
      <c r="W30" s="255">
        <v>199</v>
      </c>
      <c r="X30" s="255">
        <v>127</v>
      </c>
      <c r="Y30" s="255">
        <v>10.001000000003273</v>
      </c>
      <c r="Z30" s="255"/>
      <c r="AA30" s="255"/>
      <c r="AB30" s="269"/>
      <c r="AC30" s="269"/>
      <c r="AD30" s="269"/>
      <c r="AE30" s="269"/>
      <c r="AF30" s="269"/>
      <c r="AG30" s="269"/>
      <c r="AH30" s="269"/>
      <c r="AI30" s="269"/>
      <c r="AJ30" s="269"/>
      <c r="AK30" s="269"/>
    </row>
    <row r="31" spans="1:37" s="51" customFormat="1">
      <c r="A31" s="978"/>
      <c r="B31" s="986" t="s">
        <v>71</v>
      </c>
      <c r="C31" s="103" t="s">
        <v>299</v>
      </c>
      <c r="D31" s="258"/>
      <c r="E31" s="258"/>
      <c r="F31" s="258"/>
      <c r="G31" s="258" t="s">
        <v>435</v>
      </c>
      <c r="H31" s="258" t="s">
        <v>436</v>
      </c>
      <c r="I31" s="271"/>
      <c r="J31" s="271"/>
      <c r="K31" s="271"/>
      <c r="L31" s="271"/>
      <c r="M31" s="271"/>
      <c r="N31" s="271"/>
      <c r="O31" s="271"/>
      <c r="P31" s="271"/>
      <c r="Q31" s="271"/>
      <c r="R31" s="271"/>
      <c r="S31" s="29"/>
      <c r="T31" s="984"/>
      <c r="U31" s="986" t="s">
        <v>71</v>
      </c>
      <c r="V31" s="103" t="s">
        <v>299</v>
      </c>
      <c r="W31" s="258">
        <v>60260</v>
      </c>
      <c r="X31" s="258">
        <v>63670</v>
      </c>
      <c r="Y31" s="258">
        <v>66038</v>
      </c>
      <c r="Z31" s="258"/>
      <c r="AA31" s="258"/>
      <c r="AB31" s="271"/>
      <c r="AC31" s="271"/>
      <c r="AD31" s="271"/>
      <c r="AE31" s="271"/>
      <c r="AF31" s="271"/>
      <c r="AG31" s="271"/>
      <c r="AH31" s="271"/>
      <c r="AI31" s="271"/>
      <c r="AJ31" s="271"/>
      <c r="AK31" s="271"/>
    </row>
    <row r="32" spans="1:37" s="51" customFormat="1">
      <c r="A32" s="978"/>
      <c r="B32" s="987"/>
      <c r="C32" s="103" t="s">
        <v>298</v>
      </c>
      <c r="D32" s="258"/>
      <c r="E32" s="258"/>
      <c r="F32" s="258"/>
      <c r="G32" s="258" t="s">
        <v>437</v>
      </c>
      <c r="H32" s="258" t="s">
        <v>438</v>
      </c>
      <c r="I32" s="271"/>
      <c r="J32" s="271"/>
      <c r="K32" s="271"/>
      <c r="L32" s="271"/>
      <c r="M32" s="271"/>
      <c r="N32" s="271"/>
      <c r="O32" s="271"/>
      <c r="P32" s="271"/>
      <c r="Q32" s="271"/>
      <c r="R32" s="271"/>
      <c r="S32" s="29"/>
      <c r="T32" s="984"/>
      <c r="U32" s="987"/>
      <c r="V32" s="103" t="s">
        <v>298</v>
      </c>
      <c r="W32" s="258">
        <v>93062</v>
      </c>
      <c r="X32" s="258">
        <v>96952</v>
      </c>
      <c r="Y32" s="258">
        <v>99941</v>
      </c>
      <c r="Z32" s="258"/>
      <c r="AA32" s="258"/>
      <c r="AB32" s="271"/>
      <c r="AC32" s="271"/>
      <c r="AD32" s="271"/>
      <c r="AE32" s="271"/>
      <c r="AF32" s="271"/>
      <c r="AG32" s="271"/>
      <c r="AH32" s="271"/>
      <c r="AI32" s="271"/>
      <c r="AJ32" s="271"/>
      <c r="AK32" s="271"/>
    </row>
    <row r="33" spans="1:37" s="51" customFormat="1" ht="15" thickBot="1">
      <c r="A33" s="979"/>
      <c r="B33" s="988"/>
      <c r="C33" s="103" t="s">
        <v>71</v>
      </c>
      <c r="D33" s="258"/>
      <c r="E33" s="258"/>
      <c r="F33" s="258"/>
      <c r="G33" s="258" t="s">
        <v>439</v>
      </c>
      <c r="H33" s="258">
        <v>5787</v>
      </c>
      <c r="I33" s="271"/>
      <c r="J33" s="271"/>
      <c r="K33" s="271"/>
      <c r="L33" s="271"/>
      <c r="M33" s="271"/>
      <c r="N33" s="271"/>
      <c r="O33" s="271"/>
      <c r="P33" s="271"/>
      <c r="Q33" s="271"/>
      <c r="R33" s="271"/>
      <c r="S33" s="29"/>
      <c r="T33" s="985"/>
      <c r="U33" s="990"/>
      <c r="V33" s="243" t="s">
        <v>71</v>
      </c>
      <c r="W33" s="262">
        <v>153325</v>
      </c>
      <c r="X33" s="262">
        <v>160628</v>
      </c>
      <c r="Y33" s="262">
        <v>165988</v>
      </c>
      <c r="Z33" s="262"/>
      <c r="AA33" s="262"/>
      <c r="AB33" s="276"/>
      <c r="AC33" s="276"/>
      <c r="AD33" s="276"/>
      <c r="AE33" s="276"/>
      <c r="AF33" s="276"/>
      <c r="AG33" s="276"/>
      <c r="AH33" s="276"/>
      <c r="AI33" s="276"/>
      <c r="AJ33" s="276"/>
      <c r="AK33" s="276"/>
    </row>
    <row r="34" spans="1:37">
      <c r="A34" s="978" t="s">
        <v>179</v>
      </c>
      <c r="B34" s="987" t="s">
        <v>404</v>
      </c>
      <c r="C34" s="244" t="s">
        <v>299</v>
      </c>
      <c r="D34" s="273"/>
      <c r="E34" s="273"/>
      <c r="F34" s="273"/>
      <c r="G34" s="273"/>
      <c r="H34" s="273"/>
      <c r="I34" s="274">
        <v>7</v>
      </c>
      <c r="J34" s="269"/>
      <c r="K34" s="269"/>
      <c r="L34" s="269"/>
      <c r="M34" s="269"/>
      <c r="N34" s="269"/>
      <c r="O34" s="269"/>
      <c r="P34" s="269"/>
      <c r="Q34" s="269"/>
      <c r="R34" s="269"/>
      <c r="S34" s="24"/>
    </row>
    <row r="35" spans="1:37">
      <c r="A35" s="978"/>
      <c r="B35" s="987"/>
      <c r="C35" s="103" t="s">
        <v>298</v>
      </c>
      <c r="D35" s="255"/>
      <c r="E35" s="255"/>
      <c r="F35" s="255"/>
      <c r="G35" s="255"/>
      <c r="H35" s="255"/>
      <c r="I35" s="269">
        <v>40</v>
      </c>
      <c r="J35" s="269"/>
      <c r="K35" s="269"/>
      <c r="L35" s="269"/>
      <c r="M35" s="269"/>
      <c r="N35" s="269"/>
      <c r="O35" s="269"/>
      <c r="P35" s="269"/>
      <c r="Q35" s="269"/>
      <c r="R35" s="269"/>
      <c r="S35" s="24"/>
    </row>
    <row r="36" spans="1:37">
      <c r="A36" s="978"/>
      <c r="B36" s="988"/>
      <c r="C36" s="103" t="s">
        <v>71</v>
      </c>
      <c r="D36" s="255">
        <v>389</v>
      </c>
      <c r="E36" s="255"/>
      <c r="F36" s="255"/>
      <c r="G36" s="255"/>
      <c r="H36" s="255"/>
      <c r="I36" s="269">
        <v>47</v>
      </c>
      <c r="J36" s="269"/>
      <c r="K36" s="269"/>
      <c r="L36" s="269"/>
      <c r="M36" s="269"/>
      <c r="N36" s="269"/>
      <c r="O36" s="269"/>
      <c r="P36" s="269"/>
      <c r="Q36" s="269"/>
      <c r="R36" s="269"/>
      <c r="S36" s="24"/>
    </row>
    <row r="37" spans="1:37">
      <c r="A37" s="978"/>
      <c r="B37" s="986" t="s">
        <v>407</v>
      </c>
      <c r="C37" s="103" t="s">
        <v>299</v>
      </c>
      <c r="D37" s="255"/>
      <c r="E37" s="255"/>
      <c r="F37" s="255"/>
      <c r="G37" s="255"/>
      <c r="H37" s="255"/>
      <c r="I37" s="269">
        <v>31</v>
      </c>
      <c r="J37" s="269"/>
      <c r="K37" s="269"/>
      <c r="L37" s="269"/>
      <c r="M37" s="269"/>
      <c r="N37" s="269"/>
      <c r="O37" s="269"/>
      <c r="P37" s="269"/>
      <c r="Q37" s="269"/>
      <c r="R37" s="269"/>
      <c r="S37" s="24"/>
      <c r="T37" s="136" t="s">
        <v>185</v>
      </c>
      <c r="W37" s="24"/>
      <c r="X37" s="24"/>
      <c r="Y37" s="24"/>
    </row>
    <row r="38" spans="1:37">
      <c r="A38" s="978"/>
      <c r="B38" s="987"/>
      <c r="C38" s="103" t="s">
        <v>298</v>
      </c>
      <c r="D38" s="255"/>
      <c r="E38" s="255"/>
      <c r="F38" s="255"/>
      <c r="G38" s="255"/>
      <c r="H38" s="255"/>
      <c r="I38" s="269">
        <v>51</v>
      </c>
      <c r="J38" s="269"/>
      <c r="K38" s="269"/>
      <c r="L38" s="269"/>
      <c r="M38" s="269"/>
      <c r="N38" s="269"/>
      <c r="O38" s="269"/>
      <c r="P38" s="269"/>
      <c r="Q38" s="269"/>
      <c r="R38" s="269"/>
      <c r="S38" s="24"/>
      <c r="T38" s="24"/>
      <c r="U38" s="24"/>
      <c r="V38" s="24"/>
      <c r="W38" s="24"/>
      <c r="X38" s="24"/>
      <c r="Y38" s="24"/>
    </row>
    <row r="39" spans="1:37" ht="15" customHeight="1">
      <c r="A39" s="978"/>
      <c r="B39" s="988"/>
      <c r="C39" s="103" t="s">
        <v>71</v>
      </c>
      <c r="D39" s="255">
        <v>139</v>
      </c>
      <c r="E39" s="255">
        <v>108</v>
      </c>
      <c r="F39" s="255">
        <v>168</v>
      </c>
      <c r="G39" s="255"/>
      <c r="H39" s="255"/>
      <c r="I39" s="269">
        <v>82</v>
      </c>
      <c r="J39" s="269"/>
      <c r="K39" s="269"/>
      <c r="L39" s="269"/>
      <c r="M39" s="269"/>
      <c r="N39" s="269"/>
      <c r="O39" s="269"/>
      <c r="P39" s="269"/>
      <c r="Q39" s="269"/>
      <c r="R39" s="269"/>
      <c r="S39" s="24"/>
      <c r="T39" s="899" t="s">
        <v>427</v>
      </c>
      <c r="U39" s="899"/>
      <c r="V39" s="899"/>
      <c r="W39" s="899"/>
      <c r="X39" s="899"/>
      <c r="Y39" s="899"/>
      <c r="Z39" s="899"/>
      <c r="AA39" s="899"/>
      <c r="AB39" s="899"/>
      <c r="AC39" s="899"/>
      <c r="AD39" s="899"/>
      <c r="AE39" s="899"/>
      <c r="AF39" s="899"/>
    </row>
    <row r="40" spans="1:37" ht="15" customHeight="1">
      <c r="A40" s="978"/>
      <c r="B40" s="986" t="s">
        <v>423</v>
      </c>
      <c r="C40" s="103" t="s">
        <v>299</v>
      </c>
      <c r="D40" s="255"/>
      <c r="E40" s="255"/>
      <c r="F40" s="255"/>
      <c r="G40" s="255"/>
      <c r="H40" s="255"/>
      <c r="I40" s="269">
        <v>66</v>
      </c>
      <c r="J40" s="269"/>
      <c r="K40" s="269"/>
      <c r="L40" s="269"/>
      <c r="M40" s="269"/>
      <c r="N40" s="269"/>
      <c r="O40" s="269"/>
      <c r="P40" s="269"/>
      <c r="Q40" s="269"/>
      <c r="R40" s="269"/>
      <c r="S40" s="24"/>
      <c r="T40" s="899"/>
      <c r="U40" s="899"/>
      <c r="V40" s="899"/>
      <c r="W40" s="899"/>
      <c r="X40" s="899"/>
      <c r="Y40" s="899"/>
      <c r="Z40" s="899"/>
      <c r="AA40" s="899"/>
      <c r="AB40" s="899"/>
      <c r="AC40" s="899"/>
      <c r="AD40" s="899"/>
      <c r="AE40" s="899"/>
      <c r="AF40" s="899"/>
    </row>
    <row r="41" spans="1:37">
      <c r="A41" s="978"/>
      <c r="B41" s="987"/>
      <c r="C41" s="103" t="s">
        <v>298</v>
      </c>
      <c r="D41" s="255"/>
      <c r="E41" s="255"/>
      <c r="F41" s="255"/>
      <c r="G41" s="255"/>
      <c r="H41" s="255"/>
      <c r="I41" s="269">
        <v>293</v>
      </c>
      <c r="J41" s="269"/>
      <c r="K41" s="269"/>
      <c r="L41" s="269"/>
      <c r="M41" s="269"/>
      <c r="N41" s="269"/>
      <c r="O41" s="269"/>
      <c r="P41" s="269"/>
      <c r="Q41" s="269"/>
      <c r="R41" s="269"/>
      <c r="S41" s="24"/>
      <c r="T41" s="899"/>
      <c r="U41" s="899"/>
      <c r="V41" s="899"/>
      <c r="W41" s="899"/>
      <c r="X41" s="899"/>
      <c r="Y41" s="899"/>
      <c r="Z41" s="899"/>
      <c r="AA41" s="899"/>
      <c r="AB41" s="899"/>
      <c r="AC41" s="899"/>
      <c r="AD41" s="899"/>
      <c r="AE41" s="899"/>
      <c r="AF41" s="899"/>
    </row>
    <row r="42" spans="1:37" ht="15" customHeight="1">
      <c r="A42" s="978"/>
      <c r="B42" s="988"/>
      <c r="C42" s="103" t="s">
        <v>71</v>
      </c>
      <c r="D42" s="255">
        <v>218</v>
      </c>
      <c r="E42" s="255">
        <v>271</v>
      </c>
      <c r="F42" s="255">
        <v>295</v>
      </c>
      <c r="G42" s="255"/>
      <c r="H42" s="255"/>
      <c r="I42" s="269">
        <v>359</v>
      </c>
      <c r="J42" s="269"/>
      <c r="K42" s="269"/>
      <c r="L42" s="269"/>
      <c r="M42" s="269"/>
      <c r="N42" s="269"/>
      <c r="O42" s="269"/>
      <c r="P42" s="269"/>
      <c r="Q42" s="269"/>
      <c r="R42" s="269"/>
      <c r="S42" s="24"/>
      <c r="T42" s="874" t="s">
        <v>428</v>
      </c>
      <c r="U42" s="874"/>
      <c r="V42" s="874"/>
      <c r="W42" s="874"/>
      <c r="X42" s="874"/>
      <c r="Y42" s="874"/>
      <c r="Z42" s="874"/>
      <c r="AA42" s="874"/>
      <c r="AB42" s="874"/>
      <c r="AC42" s="874"/>
      <c r="AD42" s="874"/>
      <c r="AE42" s="874"/>
      <c r="AF42" s="874"/>
    </row>
    <row r="43" spans="1:37" ht="15" customHeight="1">
      <c r="A43" s="978"/>
      <c r="B43" s="986" t="s">
        <v>405</v>
      </c>
      <c r="C43" s="103" t="s">
        <v>299</v>
      </c>
      <c r="D43" s="255"/>
      <c r="E43" s="255"/>
      <c r="F43" s="255"/>
      <c r="G43" s="255"/>
      <c r="H43" s="255"/>
      <c r="I43" s="269">
        <v>34</v>
      </c>
      <c r="J43" s="269"/>
      <c r="K43" s="269"/>
      <c r="L43" s="269"/>
      <c r="M43" s="269"/>
      <c r="N43" s="269"/>
      <c r="O43" s="269"/>
      <c r="P43" s="269"/>
      <c r="Q43" s="269"/>
      <c r="R43" s="269"/>
      <c r="S43" s="24"/>
      <c r="T43" s="874"/>
      <c r="U43" s="874"/>
      <c r="V43" s="874"/>
      <c r="W43" s="874"/>
      <c r="X43" s="874"/>
      <c r="Y43" s="874"/>
      <c r="Z43" s="874"/>
      <c r="AA43" s="874"/>
      <c r="AB43" s="874"/>
      <c r="AC43" s="874"/>
      <c r="AD43" s="874"/>
      <c r="AE43" s="874"/>
      <c r="AF43" s="874"/>
    </row>
    <row r="44" spans="1:37">
      <c r="A44" s="978"/>
      <c r="B44" s="987"/>
      <c r="C44" s="103" t="s">
        <v>298</v>
      </c>
      <c r="D44" s="255"/>
      <c r="E44" s="255"/>
      <c r="F44" s="255"/>
      <c r="G44" s="255"/>
      <c r="H44" s="255"/>
      <c r="I44" s="269">
        <v>15</v>
      </c>
      <c r="J44" s="269"/>
      <c r="K44" s="269"/>
      <c r="L44" s="269"/>
      <c r="M44" s="269"/>
      <c r="N44" s="269"/>
      <c r="O44" s="269"/>
      <c r="P44" s="269"/>
      <c r="Q44" s="269"/>
      <c r="R44" s="269"/>
      <c r="S44" s="24"/>
      <c r="T44" s="874"/>
      <c r="U44" s="874"/>
      <c r="V44" s="874"/>
      <c r="W44" s="874"/>
      <c r="X44" s="874"/>
      <c r="Y44" s="874"/>
      <c r="Z44" s="874"/>
      <c r="AA44" s="874"/>
      <c r="AB44" s="874"/>
      <c r="AC44" s="874"/>
      <c r="AD44" s="874"/>
      <c r="AE44" s="874"/>
      <c r="AF44" s="874"/>
    </row>
    <row r="45" spans="1:37" ht="15" customHeight="1">
      <c r="A45" s="978"/>
      <c r="B45" s="988"/>
      <c r="C45" s="103" t="s">
        <v>71</v>
      </c>
      <c r="D45" s="255">
        <v>306</v>
      </c>
      <c r="E45" s="255">
        <v>299</v>
      </c>
      <c r="F45" s="255">
        <v>344</v>
      </c>
      <c r="G45" s="255"/>
      <c r="H45" s="255"/>
      <c r="I45" s="269">
        <v>49</v>
      </c>
      <c r="J45" s="269"/>
      <c r="K45" s="269"/>
      <c r="L45" s="269"/>
      <c r="M45" s="269"/>
      <c r="N45" s="269"/>
      <c r="O45" s="269"/>
      <c r="P45" s="269"/>
      <c r="Q45" s="269"/>
      <c r="R45" s="269"/>
      <c r="S45" s="24"/>
      <c r="T45" s="139" t="s">
        <v>186</v>
      </c>
      <c r="U45" s="139"/>
      <c r="V45" s="139"/>
      <c r="W45" s="139"/>
      <c r="X45" s="139"/>
      <c r="Y45" s="139"/>
      <c r="Z45" s="139"/>
      <c r="AA45" s="139"/>
      <c r="AB45" s="139"/>
      <c r="AC45" s="139"/>
      <c r="AD45" s="139"/>
      <c r="AE45" s="139"/>
      <c r="AF45" s="139"/>
    </row>
    <row r="46" spans="1:37" ht="20.100000000000001" customHeight="1">
      <c r="A46" s="978"/>
      <c r="B46" s="986" t="s">
        <v>424</v>
      </c>
      <c r="C46" s="103" t="s">
        <v>299</v>
      </c>
      <c r="D46" s="255"/>
      <c r="E46" s="255"/>
      <c r="F46" s="255"/>
      <c r="G46" s="255"/>
      <c r="H46" s="255"/>
      <c r="I46" s="269">
        <v>175</v>
      </c>
      <c r="J46" s="269"/>
      <c r="K46" s="269"/>
      <c r="L46" s="269"/>
      <c r="M46" s="269"/>
      <c r="N46" s="269"/>
      <c r="O46" s="269"/>
      <c r="P46" s="269"/>
      <c r="Q46" s="269"/>
      <c r="R46" s="269"/>
      <c r="S46" s="24"/>
      <c r="T46" s="138"/>
      <c r="U46" s="138"/>
      <c r="V46" s="138"/>
      <c r="W46" s="138"/>
      <c r="X46" s="138"/>
      <c r="Y46" s="138"/>
      <c r="Z46" s="138"/>
      <c r="AA46" s="138"/>
      <c r="AB46" s="138"/>
      <c r="AC46" s="138"/>
      <c r="AD46" s="138"/>
      <c r="AE46" s="138"/>
      <c r="AF46" s="138"/>
    </row>
    <row r="47" spans="1:37" ht="20.100000000000001" customHeight="1">
      <c r="A47" s="978"/>
      <c r="B47" s="987"/>
      <c r="C47" s="103" t="s">
        <v>298</v>
      </c>
      <c r="D47" s="255"/>
      <c r="E47" s="255"/>
      <c r="F47" s="255"/>
      <c r="G47" s="255"/>
      <c r="H47" s="255"/>
      <c r="I47" s="269">
        <v>35</v>
      </c>
      <c r="J47" s="269"/>
      <c r="K47" s="269"/>
      <c r="L47" s="269"/>
      <c r="M47" s="269"/>
      <c r="N47" s="269"/>
      <c r="O47" s="269"/>
      <c r="P47" s="269"/>
      <c r="Q47" s="269"/>
      <c r="R47" s="269"/>
      <c r="S47" s="24"/>
      <c r="T47" s="28"/>
      <c r="U47" s="28"/>
      <c r="V47" s="28"/>
      <c r="W47" s="28"/>
      <c r="X47" s="28"/>
      <c r="Y47" s="28"/>
      <c r="Z47" s="28"/>
      <c r="AA47" s="28"/>
      <c r="AB47" s="28"/>
      <c r="AC47" s="28"/>
      <c r="AD47" s="28"/>
      <c r="AE47" s="28"/>
      <c r="AF47" s="28"/>
    </row>
    <row r="48" spans="1:37" ht="20.100000000000001" customHeight="1">
      <c r="A48" s="978"/>
      <c r="B48" s="988"/>
      <c r="C48" s="103" t="s">
        <v>71</v>
      </c>
      <c r="D48" s="255">
        <v>573</v>
      </c>
      <c r="E48" s="255">
        <v>411</v>
      </c>
      <c r="F48" s="255">
        <v>416</v>
      </c>
      <c r="G48" s="255"/>
      <c r="H48" s="255"/>
      <c r="I48" s="269">
        <v>210</v>
      </c>
      <c r="J48" s="269"/>
      <c r="K48" s="269"/>
      <c r="L48" s="269"/>
      <c r="M48" s="269"/>
      <c r="N48" s="269"/>
      <c r="O48" s="269"/>
      <c r="P48" s="269"/>
      <c r="Q48" s="269"/>
      <c r="R48" s="269"/>
      <c r="S48" s="24"/>
      <c r="T48" s="28"/>
      <c r="U48" s="28"/>
      <c r="V48" s="28"/>
      <c r="W48" s="28"/>
      <c r="X48" s="28"/>
      <c r="Y48" s="28"/>
      <c r="Z48" s="28"/>
      <c r="AA48" s="28"/>
      <c r="AB48" s="28"/>
      <c r="AC48" s="28"/>
      <c r="AD48" s="28"/>
      <c r="AE48" s="28"/>
      <c r="AF48" s="28"/>
    </row>
    <row r="49" spans="1:19">
      <c r="A49" s="978"/>
      <c r="B49" s="986" t="s">
        <v>403</v>
      </c>
      <c r="C49" s="103" t="s">
        <v>299</v>
      </c>
      <c r="D49" s="255"/>
      <c r="E49" s="255"/>
      <c r="F49" s="255"/>
      <c r="G49" s="255"/>
      <c r="H49" s="255"/>
      <c r="I49" s="269">
        <v>74</v>
      </c>
      <c r="J49" s="269"/>
      <c r="K49" s="269"/>
      <c r="L49" s="269"/>
      <c r="M49" s="269"/>
      <c r="N49" s="269"/>
      <c r="O49" s="269"/>
      <c r="P49" s="269"/>
      <c r="Q49" s="269"/>
      <c r="R49" s="269"/>
      <c r="S49" s="24"/>
    </row>
    <row r="50" spans="1:19">
      <c r="A50" s="978"/>
      <c r="B50" s="987"/>
      <c r="C50" s="103" t="s">
        <v>298</v>
      </c>
      <c r="D50" s="255"/>
      <c r="E50" s="255"/>
      <c r="F50" s="255"/>
      <c r="G50" s="255"/>
      <c r="H50" s="255"/>
      <c r="I50" s="269">
        <v>29</v>
      </c>
      <c r="J50" s="269"/>
      <c r="K50" s="269"/>
      <c r="L50" s="269"/>
      <c r="M50" s="269"/>
      <c r="N50" s="269"/>
      <c r="O50" s="269"/>
      <c r="P50" s="269"/>
      <c r="Q50" s="269"/>
      <c r="R50" s="269"/>
      <c r="S50" s="24"/>
    </row>
    <row r="51" spans="1:19">
      <c r="A51" s="978"/>
      <c r="B51" s="988"/>
      <c r="C51" s="103" t="s">
        <v>71</v>
      </c>
      <c r="D51" s="255">
        <v>95</v>
      </c>
      <c r="E51" s="255">
        <v>47</v>
      </c>
      <c r="F51" s="255">
        <v>83</v>
      </c>
      <c r="G51" s="255"/>
      <c r="H51" s="255"/>
      <c r="I51" s="269">
        <v>103</v>
      </c>
      <c r="J51" s="269"/>
      <c r="K51" s="269"/>
      <c r="L51" s="269"/>
      <c r="M51" s="269"/>
      <c r="N51" s="269"/>
      <c r="O51" s="269"/>
      <c r="P51" s="269"/>
      <c r="Q51" s="269"/>
      <c r="R51" s="269"/>
      <c r="S51" s="24"/>
    </row>
    <row r="52" spans="1:19">
      <c r="A52" s="978"/>
      <c r="B52" s="986" t="s">
        <v>425</v>
      </c>
      <c r="C52" s="103" t="s">
        <v>299</v>
      </c>
      <c r="D52" s="255"/>
      <c r="E52" s="255"/>
      <c r="F52" s="255"/>
      <c r="G52" s="255"/>
      <c r="H52" s="255"/>
      <c r="I52" s="269">
        <v>14</v>
      </c>
      <c r="J52" s="269"/>
      <c r="K52" s="269"/>
      <c r="L52" s="269"/>
      <c r="M52" s="269"/>
      <c r="N52" s="269"/>
      <c r="O52" s="269"/>
      <c r="P52" s="269"/>
      <c r="Q52" s="269"/>
      <c r="R52" s="269"/>
      <c r="S52" s="24"/>
    </row>
    <row r="53" spans="1:19">
      <c r="A53" s="978"/>
      <c r="B53" s="987"/>
      <c r="C53" s="103" t="s">
        <v>298</v>
      </c>
      <c r="D53" s="255"/>
      <c r="E53" s="255"/>
      <c r="F53" s="255"/>
      <c r="G53" s="255"/>
      <c r="H53" s="255"/>
      <c r="I53" s="269">
        <v>73</v>
      </c>
      <c r="J53" s="269"/>
      <c r="K53" s="269"/>
      <c r="L53" s="269"/>
      <c r="M53" s="269"/>
      <c r="N53" s="269"/>
      <c r="O53" s="269"/>
      <c r="P53" s="269"/>
      <c r="Q53" s="269"/>
      <c r="R53" s="269"/>
      <c r="S53" s="24"/>
    </row>
    <row r="54" spans="1:19">
      <c r="A54" s="978"/>
      <c r="B54" s="988"/>
      <c r="C54" s="103" t="s">
        <v>71</v>
      </c>
      <c r="D54" s="255">
        <v>154</v>
      </c>
      <c r="E54" s="255">
        <v>196</v>
      </c>
      <c r="F54" s="255">
        <v>211</v>
      </c>
      <c r="G54" s="255"/>
      <c r="H54" s="255"/>
      <c r="I54" s="269">
        <v>87</v>
      </c>
      <c r="J54" s="269"/>
      <c r="K54" s="269"/>
      <c r="L54" s="269"/>
      <c r="M54" s="269"/>
      <c r="N54" s="269"/>
      <c r="O54" s="269"/>
      <c r="P54" s="269"/>
      <c r="Q54" s="269"/>
      <c r="R54" s="269"/>
      <c r="S54" s="24"/>
    </row>
    <row r="55" spans="1:19">
      <c r="A55" s="978"/>
      <c r="B55" s="986" t="s">
        <v>419</v>
      </c>
      <c r="C55" s="103" t="s">
        <v>299</v>
      </c>
      <c r="D55" s="255"/>
      <c r="E55" s="255"/>
      <c r="F55" s="255"/>
      <c r="G55" s="255"/>
      <c r="H55" s="255"/>
      <c r="I55" s="269">
        <v>34</v>
      </c>
      <c r="J55" s="269"/>
      <c r="K55" s="269"/>
      <c r="L55" s="269"/>
      <c r="M55" s="269"/>
      <c r="N55" s="269"/>
      <c r="O55" s="269"/>
      <c r="P55" s="269"/>
      <c r="Q55" s="269"/>
      <c r="R55" s="269"/>
      <c r="S55" s="24"/>
    </row>
    <row r="56" spans="1:19">
      <c r="A56" s="978"/>
      <c r="B56" s="987"/>
      <c r="C56" s="103" t="s">
        <v>298</v>
      </c>
      <c r="D56" s="255"/>
      <c r="E56" s="255"/>
      <c r="F56" s="255"/>
      <c r="G56" s="255"/>
      <c r="H56" s="255"/>
      <c r="I56" s="269">
        <v>153</v>
      </c>
      <c r="J56" s="269"/>
      <c r="K56" s="269"/>
      <c r="L56" s="269"/>
      <c r="M56" s="269"/>
      <c r="N56" s="269"/>
      <c r="O56" s="269"/>
      <c r="P56" s="269"/>
      <c r="Q56" s="269"/>
      <c r="R56" s="269"/>
      <c r="S56" s="24"/>
    </row>
    <row r="57" spans="1:19">
      <c r="A57" s="978"/>
      <c r="B57" s="988"/>
      <c r="C57" s="103" t="s">
        <v>71</v>
      </c>
      <c r="D57" s="255">
        <v>456</v>
      </c>
      <c r="E57" s="255">
        <v>409</v>
      </c>
      <c r="F57" s="255">
        <v>397</v>
      </c>
      <c r="G57" s="255"/>
      <c r="H57" s="255"/>
      <c r="I57" s="269">
        <v>187</v>
      </c>
      <c r="J57" s="269"/>
      <c r="K57" s="269"/>
      <c r="L57" s="269"/>
      <c r="M57" s="269"/>
      <c r="N57" s="269"/>
      <c r="O57" s="269"/>
      <c r="P57" s="269"/>
      <c r="Q57" s="269"/>
      <c r="R57" s="269"/>
      <c r="S57" s="24"/>
    </row>
    <row r="58" spans="1:19" s="46" customFormat="1" ht="14.25" customHeight="1">
      <c r="A58" s="978"/>
      <c r="B58" s="986" t="s">
        <v>426</v>
      </c>
      <c r="C58" s="103" t="s">
        <v>299</v>
      </c>
      <c r="D58" s="255"/>
      <c r="E58" s="255"/>
      <c r="F58" s="255"/>
      <c r="G58" s="255"/>
      <c r="H58" s="255"/>
      <c r="I58" s="269">
        <v>0</v>
      </c>
      <c r="J58" s="269"/>
      <c r="K58" s="269"/>
      <c r="L58" s="269"/>
      <c r="M58" s="269"/>
      <c r="N58" s="269"/>
      <c r="O58" s="269"/>
      <c r="P58" s="269"/>
      <c r="Q58" s="269"/>
      <c r="R58" s="269"/>
      <c r="S58" s="246"/>
    </row>
    <row r="59" spans="1:19" s="46" customFormat="1" ht="13.8">
      <c r="A59" s="978"/>
      <c r="B59" s="987"/>
      <c r="C59" s="103" t="s">
        <v>298</v>
      </c>
      <c r="D59" s="255"/>
      <c r="E59" s="255"/>
      <c r="F59" s="255"/>
      <c r="G59" s="255"/>
      <c r="H59" s="255"/>
      <c r="I59" s="269">
        <v>0</v>
      </c>
      <c r="J59" s="269"/>
      <c r="K59" s="269"/>
      <c r="L59" s="269"/>
      <c r="M59" s="269"/>
      <c r="N59" s="269"/>
      <c r="O59" s="269"/>
      <c r="P59" s="269"/>
      <c r="Q59" s="269"/>
      <c r="R59" s="269"/>
      <c r="S59" s="246"/>
    </row>
    <row r="60" spans="1:19" s="46" customFormat="1" ht="13.8">
      <c r="A60" s="978"/>
      <c r="B60" s="988"/>
      <c r="C60" s="103" t="s">
        <v>71</v>
      </c>
      <c r="D60" s="255" t="s">
        <v>440</v>
      </c>
      <c r="E60" s="255" t="s">
        <v>440</v>
      </c>
      <c r="F60" s="255" t="s">
        <v>440</v>
      </c>
      <c r="G60" s="255" t="s">
        <v>440</v>
      </c>
      <c r="H60" s="255"/>
      <c r="I60" s="269">
        <v>0</v>
      </c>
      <c r="J60" s="269"/>
      <c r="K60" s="269"/>
      <c r="L60" s="269"/>
      <c r="M60" s="269"/>
      <c r="N60" s="269"/>
      <c r="O60" s="269"/>
      <c r="P60" s="269"/>
      <c r="Q60" s="269"/>
      <c r="R60" s="269"/>
      <c r="S60" s="246"/>
    </row>
    <row r="61" spans="1:19" s="51" customFormat="1">
      <c r="A61" s="978"/>
      <c r="B61" s="986" t="s">
        <v>71</v>
      </c>
      <c r="C61" s="103" t="s">
        <v>299</v>
      </c>
      <c r="D61" s="258"/>
      <c r="E61" s="258"/>
      <c r="F61" s="258"/>
      <c r="G61" s="258"/>
      <c r="H61" s="258"/>
      <c r="I61" s="271">
        <v>435</v>
      </c>
      <c r="J61" s="271"/>
      <c r="K61" s="271"/>
      <c r="L61" s="271"/>
      <c r="M61" s="271"/>
      <c r="N61" s="271"/>
      <c r="O61" s="271"/>
      <c r="P61" s="271"/>
      <c r="Q61" s="271"/>
      <c r="R61" s="271"/>
      <c r="S61" s="29"/>
    </row>
    <row r="62" spans="1:19" s="51" customFormat="1">
      <c r="A62" s="978"/>
      <c r="B62" s="987"/>
      <c r="C62" s="103" t="s">
        <v>298</v>
      </c>
      <c r="D62" s="258"/>
      <c r="E62" s="258"/>
      <c r="F62" s="258"/>
      <c r="G62" s="258"/>
      <c r="H62" s="258"/>
      <c r="I62" s="271">
        <v>689</v>
      </c>
      <c r="J62" s="271"/>
      <c r="K62" s="271"/>
      <c r="L62" s="271"/>
      <c r="M62" s="271"/>
      <c r="N62" s="271"/>
      <c r="O62" s="271"/>
      <c r="P62" s="271"/>
      <c r="Q62" s="271"/>
      <c r="R62" s="271"/>
      <c r="S62" s="29"/>
    </row>
    <row r="63" spans="1:19" s="51" customFormat="1" ht="15" thickBot="1">
      <c r="A63" s="991"/>
      <c r="B63" s="990"/>
      <c r="C63" s="243" t="s">
        <v>71</v>
      </c>
      <c r="D63" s="262">
        <v>2330</v>
      </c>
      <c r="E63" s="262"/>
      <c r="F63" s="262"/>
      <c r="G63" s="262"/>
      <c r="H63" s="262"/>
      <c r="I63" s="276">
        <v>1124</v>
      </c>
      <c r="J63" s="276"/>
      <c r="K63" s="276"/>
      <c r="L63" s="276"/>
      <c r="M63" s="276"/>
      <c r="N63" s="276"/>
      <c r="O63" s="276"/>
      <c r="P63" s="276"/>
      <c r="Q63" s="276"/>
      <c r="R63" s="276"/>
      <c r="S63" s="29"/>
    </row>
    <row r="64" spans="1:19">
      <c r="S64" s="24"/>
    </row>
    <row r="65" spans="19:19">
      <c r="S65" s="24"/>
    </row>
    <row r="66" spans="19:19">
      <c r="S66" s="24"/>
    </row>
    <row r="67" spans="19:19">
      <c r="S67" s="24"/>
    </row>
    <row r="68" spans="19:19">
      <c r="S68" s="24"/>
    </row>
    <row r="69" spans="19:19">
      <c r="S69" s="24"/>
    </row>
    <row r="70" spans="19:19" ht="15" customHeight="1">
      <c r="S70" s="24"/>
    </row>
    <row r="71" spans="19:19">
      <c r="S71" s="24"/>
    </row>
    <row r="72" spans="19:19">
      <c r="S72" s="24"/>
    </row>
    <row r="73" spans="19:19">
      <c r="S73" s="24"/>
    </row>
    <row r="74" spans="19:19">
      <c r="S74" s="24"/>
    </row>
    <row r="75" spans="19:19">
      <c r="S75" s="24"/>
    </row>
    <row r="76" spans="19:19" ht="15" customHeight="1">
      <c r="S76" s="24"/>
    </row>
    <row r="77" spans="19:19">
      <c r="S77" s="24"/>
    </row>
    <row r="78" spans="19:19">
      <c r="S78" s="24"/>
    </row>
    <row r="79" spans="19:19">
      <c r="S79" s="24"/>
    </row>
    <row r="80" spans="19:19">
      <c r="S80" s="24"/>
    </row>
    <row r="81" spans="19:19">
      <c r="S81" s="24"/>
    </row>
    <row r="82" spans="19:19">
      <c r="S82" s="24"/>
    </row>
    <row r="83" spans="19:19">
      <c r="S83" s="24"/>
    </row>
    <row r="84" spans="19:19">
      <c r="S84" s="24"/>
    </row>
    <row r="85" spans="19:19">
      <c r="S85" s="24"/>
    </row>
    <row r="86" spans="19:19">
      <c r="S86" s="24"/>
    </row>
    <row r="87" spans="19:19">
      <c r="S87" s="24"/>
    </row>
    <row r="88" spans="19:19">
      <c r="S88" s="24"/>
    </row>
    <row r="89" spans="19:19">
      <c r="S89" s="24"/>
    </row>
    <row r="90" spans="19:19">
      <c r="S90" s="24"/>
    </row>
    <row r="91" spans="19:19" s="51" customFormat="1">
      <c r="S91" s="29"/>
    </row>
    <row r="92" spans="19:19" s="51" customFormat="1">
      <c r="S92" s="29"/>
    </row>
    <row r="93" spans="19:19" s="51" customFormat="1">
      <c r="S93" s="29"/>
    </row>
    <row r="94" spans="19:19" ht="15" customHeight="1"/>
    <row r="95" spans="19:19" ht="15" customHeight="1"/>
    <row r="96" spans="19:19" ht="15" customHeight="1"/>
    <row r="97" ht="15" customHeight="1"/>
    <row r="98" ht="15" customHeight="1"/>
    <row r="99" ht="15" customHeight="1"/>
  </sheetData>
  <mergeCells count="35">
    <mergeCell ref="B55:B57"/>
    <mergeCell ref="B58:B60"/>
    <mergeCell ref="B61:B63"/>
    <mergeCell ref="A34:A63"/>
    <mergeCell ref="B34:B36"/>
    <mergeCell ref="B37:B39"/>
    <mergeCell ref="B49:B51"/>
    <mergeCell ref="B52:B54"/>
    <mergeCell ref="T39:AF41"/>
    <mergeCell ref="B40:B42"/>
    <mergeCell ref="T42:AF44"/>
    <mergeCell ref="B43:B45"/>
    <mergeCell ref="B46:B48"/>
    <mergeCell ref="B25:B27"/>
    <mergeCell ref="U25:U27"/>
    <mergeCell ref="B28:B30"/>
    <mergeCell ref="U28:U30"/>
    <mergeCell ref="B31:B33"/>
    <mergeCell ref="U31:U33"/>
    <mergeCell ref="A4:A33"/>
    <mergeCell ref="B4:B6"/>
    <mergeCell ref="T4:T33"/>
    <mergeCell ref="U4:U6"/>
    <mergeCell ref="B7:B9"/>
    <mergeCell ref="U7:U9"/>
    <mergeCell ref="B10:B12"/>
    <mergeCell ref="U10:U12"/>
    <mergeCell ref="B13:B15"/>
    <mergeCell ref="U13:U15"/>
    <mergeCell ref="B16:B18"/>
    <mergeCell ref="U16:U18"/>
    <mergeCell ref="B19:B21"/>
    <mergeCell ref="U19:U21"/>
    <mergeCell ref="B22:B24"/>
    <mergeCell ref="U22:U24"/>
  </mergeCells>
  <hyperlinks>
    <hyperlink ref="AM3" location="'TC1'!A1" display="Back to Content Page" xr:uid="{05186CE9-C046-4073-AB06-907D02B0891B}"/>
  </hyperlinks>
  <printOptions horizontalCentered="1" verticalCentered="1"/>
  <pageMargins left="0.7" right="0.7" top="0.75" bottom="0.75" header="0.3" footer="0.3"/>
  <pageSetup scale="47" orientation="landscape"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M88"/>
  <sheetViews>
    <sheetView topLeftCell="U1" zoomScale="108" zoomScaleNormal="108" workbookViewId="0">
      <selection activeCell="AM3" sqref="AM3"/>
    </sheetView>
  </sheetViews>
  <sheetFormatPr defaultColWidth="9.21875" defaultRowHeight="14.4"/>
  <cols>
    <col min="1" max="1" width="12.44140625" customWidth="1"/>
    <col min="2" max="2" width="20.77734375" customWidth="1"/>
    <col min="3" max="3" width="9" customWidth="1"/>
    <col min="4" max="18" width="7" customWidth="1"/>
    <col min="19" max="19" width="6.77734375" customWidth="1"/>
    <col min="20" max="20" width="12.21875" customWidth="1"/>
    <col min="21" max="21" width="19.21875" customWidth="1"/>
    <col min="22" max="22" width="9" customWidth="1"/>
    <col min="23" max="26" width="7.44140625" customWidth="1"/>
    <col min="27" max="31" width="7" customWidth="1"/>
    <col min="32" max="37" width="7.21875" customWidth="1"/>
  </cols>
  <sheetData>
    <row r="1" spans="1:39">
      <c r="A1" s="16" t="s">
        <v>441</v>
      </c>
      <c r="B1" s="24"/>
      <c r="C1" s="24"/>
      <c r="D1" s="24"/>
      <c r="E1" s="24"/>
      <c r="F1" s="24"/>
      <c r="G1" s="24"/>
      <c r="H1" s="24"/>
      <c r="I1" s="24"/>
      <c r="J1" s="24"/>
      <c r="K1" s="24"/>
      <c r="L1" s="24"/>
      <c r="M1" s="24"/>
      <c r="N1" s="24"/>
      <c r="O1" s="24"/>
      <c r="P1" s="24"/>
      <c r="Q1" s="24"/>
      <c r="R1" s="24"/>
      <c r="S1" s="24"/>
    </row>
    <row r="2" spans="1:39" ht="15" thickBot="1">
      <c r="A2" s="24"/>
      <c r="B2" s="24"/>
      <c r="C2" s="24"/>
      <c r="D2" s="24"/>
      <c r="E2" s="24"/>
      <c r="F2" s="24"/>
      <c r="G2" s="24"/>
      <c r="H2" s="24"/>
      <c r="I2" s="24"/>
      <c r="J2" s="24"/>
      <c r="K2" s="24"/>
      <c r="L2" s="24"/>
      <c r="M2" s="24"/>
      <c r="N2" s="24"/>
      <c r="O2" s="24"/>
      <c r="P2" s="24"/>
      <c r="Q2" s="24"/>
      <c r="R2" s="24"/>
      <c r="S2" s="24"/>
    </row>
    <row r="3" spans="1:39" ht="27.6">
      <c r="A3" s="235" t="s">
        <v>187</v>
      </c>
      <c r="B3" s="236" t="s">
        <v>422</v>
      </c>
      <c r="C3" s="237" t="s">
        <v>297</v>
      </c>
      <c r="D3" s="226">
        <v>2010</v>
      </c>
      <c r="E3" s="226">
        <v>2011</v>
      </c>
      <c r="F3" s="226">
        <v>2012</v>
      </c>
      <c r="G3" s="226">
        <v>2013</v>
      </c>
      <c r="H3" s="226">
        <v>2014</v>
      </c>
      <c r="I3" s="253">
        <v>2015</v>
      </c>
      <c r="J3" s="253">
        <v>2016</v>
      </c>
      <c r="K3" s="253">
        <v>2017</v>
      </c>
      <c r="L3" s="253">
        <v>2018</v>
      </c>
      <c r="M3" s="253">
        <v>2019</v>
      </c>
      <c r="N3" s="253">
        <v>2020</v>
      </c>
      <c r="O3" s="253">
        <v>2021</v>
      </c>
      <c r="P3" s="253">
        <v>2022</v>
      </c>
      <c r="Q3" s="253">
        <v>2023</v>
      </c>
      <c r="R3" s="253">
        <v>2024</v>
      </c>
      <c r="S3" s="24"/>
      <c r="T3" s="235" t="s">
        <v>187</v>
      </c>
      <c r="U3" s="236" t="s">
        <v>422</v>
      </c>
      <c r="V3" s="237" t="s">
        <v>297</v>
      </c>
      <c r="W3" s="226">
        <v>2010</v>
      </c>
      <c r="X3" s="226">
        <v>2011</v>
      </c>
      <c r="Y3" s="226">
        <v>2012</v>
      </c>
      <c r="Z3" s="226">
        <v>2013</v>
      </c>
      <c r="AA3" s="226">
        <v>2014</v>
      </c>
      <c r="AB3" s="253">
        <v>2015</v>
      </c>
      <c r="AC3" s="253">
        <v>2016</v>
      </c>
      <c r="AD3" s="253">
        <v>2017</v>
      </c>
      <c r="AE3" s="253">
        <v>2018</v>
      </c>
      <c r="AF3" s="253">
        <v>2019</v>
      </c>
      <c r="AG3" s="253">
        <v>2020</v>
      </c>
      <c r="AH3" s="253">
        <v>2021</v>
      </c>
      <c r="AI3" s="253">
        <v>2022</v>
      </c>
      <c r="AJ3" s="253">
        <v>2023</v>
      </c>
      <c r="AK3" s="253">
        <v>2024</v>
      </c>
      <c r="AM3" s="856" t="s">
        <v>166</v>
      </c>
    </row>
    <row r="4" spans="1:39">
      <c r="A4" s="983" t="s">
        <v>190</v>
      </c>
      <c r="B4" s="980" t="s">
        <v>404</v>
      </c>
      <c r="C4" s="103" t="s">
        <v>299</v>
      </c>
      <c r="D4" s="254"/>
      <c r="E4" s="254"/>
      <c r="F4" s="254"/>
      <c r="G4" s="254"/>
      <c r="H4" s="254"/>
      <c r="I4" s="259"/>
      <c r="J4" s="259"/>
      <c r="K4" s="259"/>
      <c r="L4" s="259"/>
      <c r="M4" s="259"/>
      <c r="N4" s="259"/>
      <c r="O4" s="259"/>
      <c r="P4" s="259"/>
      <c r="Q4" s="259"/>
      <c r="R4" s="259"/>
      <c r="S4" s="24"/>
      <c r="T4" s="977" t="s">
        <v>279</v>
      </c>
      <c r="U4" s="986" t="s">
        <v>404</v>
      </c>
      <c r="V4" s="103" t="s">
        <v>299</v>
      </c>
      <c r="W4" s="255">
        <v>2957</v>
      </c>
      <c r="X4" s="255">
        <v>520</v>
      </c>
      <c r="Y4" s="255">
        <v>487</v>
      </c>
      <c r="Z4" s="255"/>
      <c r="AA4" s="255"/>
      <c r="AB4" s="269"/>
      <c r="AC4" s="269"/>
      <c r="AD4" s="269"/>
      <c r="AE4" s="269"/>
      <c r="AF4" s="269"/>
      <c r="AG4" s="269"/>
      <c r="AH4" s="269"/>
      <c r="AI4" s="269"/>
      <c r="AJ4" s="269"/>
      <c r="AK4" s="269"/>
    </row>
    <row r="5" spans="1:39">
      <c r="A5" s="984"/>
      <c r="B5" s="981"/>
      <c r="C5" s="103" t="s">
        <v>298</v>
      </c>
      <c r="D5" s="254"/>
      <c r="E5" s="254"/>
      <c r="F5" s="254"/>
      <c r="G5" s="254"/>
      <c r="H5" s="254"/>
      <c r="I5" s="259"/>
      <c r="J5" s="259"/>
      <c r="K5" s="259"/>
      <c r="L5" s="259"/>
      <c r="M5" s="259"/>
      <c r="N5" s="259"/>
      <c r="O5" s="259"/>
      <c r="P5" s="259"/>
      <c r="Q5" s="259"/>
      <c r="R5" s="259"/>
      <c r="S5" s="24"/>
      <c r="T5" s="978"/>
      <c r="U5" s="987"/>
      <c r="V5" s="103" t="s">
        <v>298</v>
      </c>
      <c r="W5" s="255">
        <v>4718</v>
      </c>
      <c r="X5" s="255">
        <v>896</v>
      </c>
      <c r="Y5" s="255">
        <v>925</v>
      </c>
      <c r="Z5" s="255"/>
      <c r="AA5" s="255"/>
      <c r="AB5" s="269"/>
      <c r="AC5" s="269"/>
      <c r="AD5" s="269"/>
      <c r="AE5" s="269"/>
      <c r="AF5" s="269"/>
      <c r="AG5" s="269"/>
      <c r="AH5" s="269"/>
      <c r="AI5" s="269"/>
      <c r="AJ5" s="269"/>
      <c r="AK5" s="269"/>
    </row>
    <row r="6" spans="1:39">
      <c r="A6" s="984"/>
      <c r="B6" s="982"/>
      <c r="C6" s="103" t="s">
        <v>71</v>
      </c>
      <c r="D6" s="254"/>
      <c r="E6" s="254"/>
      <c r="F6" s="254"/>
      <c r="G6" s="254"/>
      <c r="H6" s="254"/>
      <c r="I6" s="259"/>
      <c r="J6" s="259"/>
      <c r="K6" s="259"/>
      <c r="L6" s="259"/>
      <c r="M6" s="259"/>
      <c r="N6" s="259"/>
      <c r="O6" s="259"/>
      <c r="P6" s="259"/>
      <c r="Q6" s="259"/>
      <c r="R6" s="259"/>
      <c r="S6" s="24"/>
      <c r="T6" s="978"/>
      <c r="U6" s="988"/>
      <c r="V6" s="103" t="s">
        <v>71</v>
      </c>
      <c r="W6" s="255">
        <v>7675</v>
      </c>
      <c r="X6" s="255">
        <v>1416</v>
      </c>
      <c r="Y6" s="255">
        <v>1412</v>
      </c>
      <c r="Z6" s="255"/>
      <c r="AA6" s="255"/>
      <c r="AB6" s="269"/>
      <c r="AC6" s="269"/>
      <c r="AD6" s="269"/>
      <c r="AE6" s="269"/>
      <c r="AF6" s="269"/>
      <c r="AG6" s="269"/>
      <c r="AH6" s="269"/>
      <c r="AI6" s="269"/>
      <c r="AJ6" s="269"/>
      <c r="AK6" s="269"/>
    </row>
    <row r="7" spans="1:39">
      <c r="A7" s="984"/>
      <c r="B7" s="986" t="s">
        <v>407</v>
      </c>
      <c r="C7" s="103" t="s">
        <v>299</v>
      </c>
      <c r="D7" s="254"/>
      <c r="E7" s="254"/>
      <c r="F7" s="254"/>
      <c r="G7" s="254"/>
      <c r="H7" s="254"/>
      <c r="I7" s="259"/>
      <c r="J7" s="259"/>
      <c r="K7" s="259"/>
      <c r="L7" s="259"/>
      <c r="M7" s="259"/>
      <c r="N7" s="259"/>
      <c r="O7" s="259"/>
      <c r="P7" s="259"/>
      <c r="Q7" s="259"/>
      <c r="R7" s="259"/>
      <c r="S7" s="24"/>
      <c r="T7" s="978"/>
      <c r="U7" s="986" t="s">
        <v>407</v>
      </c>
      <c r="V7" s="103" t="s">
        <v>299</v>
      </c>
      <c r="W7" s="255">
        <v>822</v>
      </c>
      <c r="X7" s="255">
        <v>1028</v>
      </c>
      <c r="Y7" s="255">
        <v>1044</v>
      </c>
      <c r="Z7" s="255"/>
      <c r="AA7" s="255"/>
      <c r="AB7" s="269"/>
      <c r="AC7" s="269"/>
      <c r="AD7" s="269"/>
      <c r="AE7" s="269"/>
      <c r="AF7" s="269"/>
      <c r="AG7" s="269"/>
      <c r="AH7" s="269"/>
      <c r="AI7" s="269"/>
      <c r="AJ7" s="269"/>
      <c r="AK7" s="269"/>
    </row>
    <row r="8" spans="1:39">
      <c r="A8" s="984"/>
      <c r="B8" s="987"/>
      <c r="C8" s="103" t="s">
        <v>298</v>
      </c>
      <c r="D8" s="254"/>
      <c r="E8" s="254"/>
      <c r="F8" s="254"/>
      <c r="G8" s="254"/>
      <c r="H8" s="254"/>
      <c r="I8" s="259"/>
      <c r="J8" s="259"/>
      <c r="K8" s="259"/>
      <c r="L8" s="259"/>
      <c r="M8" s="259"/>
      <c r="N8" s="259"/>
      <c r="O8" s="259"/>
      <c r="P8" s="259"/>
      <c r="Q8" s="259"/>
      <c r="R8" s="259"/>
      <c r="S8" s="24"/>
      <c r="T8" s="978"/>
      <c r="U8" s="987"/>
      <c r="V8" s="103" t="s">
        <v>298</v>
      </c>
      <c r="W8" s="255">
        <v>1557</v>
      </c>
      <c r="X8" s="255">
        <v>1070</v>
      </c>
      <c r="Y8" s="255">
        <v>1079</v>
      </c>
      <c r="Z8" s="255"/>
      <c r="AA8" s="255"/>
      <c r="AB8" s="269"/>
      <c r="AC8" s="269"/>
      <c r="AD8" s="269"/>
      <c r="AE8" s="269"/>
      <c r="AF8" s="269"/>
      <c r="AG8" s="269"/>
      <c r="AH8" s="269"/>
      <c r="AI8" s="269"/>
      <c r="AJ8" s="269"/>
      <c r="AK8" s="269"/>
    </row>
    <row r="9" spans="1:39">
      <c r="A9" s="984"/>
      <c r="B9" s="988"/>
      <c r="C9" s="103" t="s">
        <v>71</v>
      </c>
      <c r="D9" s="254"/>
      <c r="E9" s="254"/>
      <c r="F9" s="254"/>
      <c r="G9" s="254"/>
      <c r="H9" s="254"/>
      <c r="I9" s="259"/>
      <c r="J9" s="259"/>
      <c r="K9" s="259"/>
      <c r="L9" s="259"/>
      <c r="M9" s="259"/>
      <c r="N9" s="259"/>
      <c r="O9" s="259"/>
      <c r="P9" s="259"/>
      <c r="Q9" s="259"/>
      <c r="R9" s="259"/>
      <c r="S9" s="24"/>
      <c r="T9" s="978"/>
      <c r="U9" s="988"/>
      <c r="V9" s="103" t="s">
        <v>71</v>
      </c>
      <c r="W9" s="255">
        <v>2379</v>
      </c>
      <c r="X9" s="255">
        <v>2098</v>
      </c>
      <c r="Y9" s="255">
        <v>2123</v>
      </c>
      <c r="Z9" s="255"/>
      <c r="AA9" s="255"/>
      <c r="AB9" s="269"/>
      <c r="AC9" s="269"/>
      <c r="AD9" s="269"/>
      <c r="AE9" s="269"/>
      <c r="AF9" s="269"/>
      <c r="AG9" s="269"/>
      <c r="AH9" s="269"/>
      <c r="AI9" s="269"/>
      <c r="AJ9" s="269"/>
      <c r="AK9" s="269"/>
    </row>
    <row r="10" spans="1:39" ht="20.100000000000001" customHeight="1">
      <c r="A10" s="984"/>
      <c r="B10" s="986" t="s">
        <v>423</v>
      </c>
      <c r="C10" s="103" t="s">
        <v>299</v>
      </c>
      <c r="D10" s="254"/>
      <c r="E10" s="254"/>
      <c r="F10" s="254"/>
      <c r="G10" s="254"/>
      <c r="H10" s="254"/>
      <c r="I10" s="259"/>
      <c r="J10" s="259"/>
      <c r="K10" s="259"/>
      <c r="L10" s="259"/>
      <c r="M10" s="259"/>
      <c r="N10" s="259"/>
      <c r="O10" s="259"/>
      <c r="P10" s="259"/>
      <c r="Q10" s="259"/>
      <c r="R10" s="259"/>
      <c r="S10" s="24"/>
      <c r="T10" s="978"/>
      <c r="U10" s="986" t="s">
        <v>423</v>
      </c>
      <c r="V10" s="103" t="s">
        <v>299</v>
      </c>
      <c r="W10" s="255">
        <v>5675</v>
      </c>
      <c r="X10" s="255">
        <v>3789</v>
      </c>
      <c r="Y10" s="255">
        <v>3758</v>
      </c>
      <c r="Z10" s="255"/>
      <c r="AA10" s="255"/>
      <c r="AB10" s="269"/>
      <c r="AC10" s="269"/>
      <c r="AD10" s="269"/>
      <c r="AE10" s="269"/>
      <c r="AF10" s="269"/>
      <c r="AG10" s="269"/>
      <c r="AH10" s="269"/>
      <c r="AI10" s="269"/>
      <c r="AJ10" s="269"/>
      <c r="AK10" s="269"/>
    </row>
    <row r="11" spans="1:39" ht="20.100000000000001" customHeight="1">
      <c r="A11" s="984"/>
      <c r="B11" s="987"/>
      <c r="C11" s="103" t="s">
        <v>298</v>
      </c>
      <c r="D11" s="254"/>
      <c r="E11" s="254"/>
      <c r="F11" s="254"/>
      <c r="G11" s="254"/>
      <c r="H11" s="254"/>
      <c r="I11" s="259"/>
      <c r="J11" s="259"/>
      <c r="K11" s="259"/>
      <c r="L11" s="259"/>
      <c r="M11" s="259"/>
      <c r="N11" s="259"/>
      <c r="O11" s="259"/>
      <c r="P11" s="259"/>
      <c r="Q11" s="259"/>
      <c r="R11" s="259"/>
      <c r="S11" s="24"/>
      <c r="T11" s="978"/>
      <c r="U11" s="987"/>
      <c r="V11" s="103" t="s">
        <v>298</v>
      </c>
      <c r="W11" s="255">
        <v>4860</v>
      </c>
      <c r="X11" s="255">
        <v>3533</v>
      </c>
      <c r="Y11" s="255">
        <v>3596</v>
      </c>
      <c r="Z11" s="255"/>
      <c r="AA11" s="255"/>
      <c r="AB11" s="269"/>
      <c r="AC11" s="269"/>
      <c r="AD11" s="269"/>
      <c r="AE11" s="269"/>
      <c r="AF11" s="269"/>
      <c r="AG11" s="269"/>
      <c r="AH11" s="269"/>
      <c r="AI11" s="269"/>
      <c r="AJ11" s="269"/>
      <c r="AK11" s="269"/>
    </row>
    <row r="12" spans="1:39" ht="20.100000000000001" customHeight="1">
      <c r="A12" s="984"/>
      <c r="B12" s="988"/>
      <c r="C12" s="103" t="s">
        <v>71</v>
      </c>
      <c r="D12" s="254"/>
      <c r="E12" s="254"/>
      <c r="F12" s="254"/>
      <c r="G12" s="254"/>
      <c r="H12" s="254"/>
      <c r="I12" s="259"/>
      <c r="J12" s="259"/>
      <c r="K12" s="259"/>
      <c r="L12" s="259"/>
      <c r="M12" s="259"/>
      <c r="N12" s="259"/>
      <c r="O12" s="259"/>
      <c r="P12" s="259"/>
      <c r="Q12" s="259"/>
      <c r="R12" s="259"/>
      <c r="S12" s="24"/>
      <c r="T12" s="978"/>
      <c r="U12" s="988"/>
      <c r="V12" s="103" t="s">
        <v>71</v>
      </c>
      <c r="W12" s="255">
        <v>10535</v>
      </c>
      <c r="X12" s="255">
        <v>7322</v>
      </c>
      <c r="Y12" s="255">
        <v>7354</v>
      </c>
      <c r="Z12" s="255"/>
      <c r="AA12" s="255"/>
      <c r="AB12" s="269"/>
      <c r="AC12" s="269"/>
      <c r="AD12" s="269"/>
      <c r="AE12" s="269"/>
      <c r="AF12" s="269"/>
      <c r="AG12" s="269"/>
      <c r="AH12" s="269"/>
      <c r="AI12" s="269"/>
      <c r="AJ12" s="269"/>
      <c r="AK12" s="269"/>
    </row>
    <row r="13" spans="1:39">
      <c r="A13" s="984"/>
      <c r="B13" s="980" t="s">
        <v>405</v>
      </c>
      <c r="C13" s="103" t="s">
        <v>299</v>
      </c>
      <c r="D13" s="254"/>
      <c r="E13" s="254"/>
      <c r="F13" s="254"/>
      <c r="G13" s="254"/>
      <c r="H13" s="254"/>
      <c r="I13" s="259"/>
      <c r="J13" s="259"/>
      <c r="K13" s="259"/>
      <c r="L13" s="259"/>
      <c r="M13" s="259"/>
      <c r="N13" s="259"/>
      <c r="O13" s="259"/>
      <c r="P13" s="259"/>
      <c r="Q13" s="259"/>
      <c r="R13" s="259"/>
      <c r="S13" s="24"/>
      <c r="T13" s="978"/>
      <c r="U13" s="986" t="s">
        <v>405</v>
      </c>
      <c r="V13" s="103" t="s">
        <v>299</v>
      </c>
      <c r="W13" s="255">
        <v>959</v>
      </c>
      <c r="X13" s="255">
        <v>995</v>
      </c>
      <c r="Y13" s="255">
        <v>1040</v>
      </c>
      <c r="Z13" s="255"/>
      <c r="AA13" s="255"/>
      <c r="AB13" s="269"/>
      <c r="AC13" s="269"/>
      <c r="AD13" s="269"/>
      <c r="AE13" s="269"/>
      <c r="AF13" s="269"/>
      <c r="AG13" s="269"/>
      <c r="AH13" s="269"/>
      <c r="AI13" s="269"/>
      <c r="AJ13" s="269"/>
      <c r="AK13" s="269"/>
    </row>
    <row r="14" spans="1:39">
      <c r="A14" s="984"/>
      <c r="B14" s="981"/>
      <c r="C14" s="103" t="s">
        <v>298</v>
      </c>
      <c r="D14" s="254"/>
      <c r="E14" s="254"/>
      <c r="F14" s="254"/>
      <c r="G14" s="254"/>
      <c r="H14" s="254"/>
      <c r="I14" s="259"/>
      <c r="J14" s="259"/>
      <c r="K14" s="259"/>
      <c r="L14" s="259"/>
      <c r="M14" s="259"/>
      <c r="N14" s="259"/>
      <c r="O14" s="259"/>
      <c r="P14" s="259"/>
      <c r="Q14" s="259"/>
      <c r="R14" s="259"/>
      <c r="S14" s="24"/>
      <c r="T14" s="978"/>
      <c r="U14" s="987"/>
      <c r="V14" s="103" t="s">
        <v>298</v>
      </c>
      <c r="W14" s="255">
        <v>677</v>
      </c>
      <c r="X14" s="255">
        <v>489</v>
      </c>
      <c r="Y14" s="255">
        <v>485</v>
      </c>
      <c r="Z14" s="255"/>
      <c r="AA14" s="255"/>
      <c r="AB14" s="269"/>
      <c r="AC14" s="269"/>
      <c r="AD14" s="269"/>
      <c r="AE14" s="269"/>
      <c r="AF14" s="269"/>
      <c r="AG14" s="269"/>
      <c r="AH14" s="269"/>
      <c r="AI14" s="269"/>
      <c r="AJ14" s="269"/>
      <c r="AK14" s="269"/>
    </row>
    <row r="15" spans="1:39">
      <c r="A15" s="984"/>
      <c r="B15" s="982"/>
      <c r="C15" s="103" t="s">
        <v>71</v>
      </c>
      <c r="D15" s="254"/>
      <c r="E15" s="254"/>
      <c r="F15" s="254"/>
      <c r="G15" s="254"/>
      <c r="H15" s="254"/>
      <c r="I15" s="259"/>
      <c r="J15" s="259"/>
      <c r="K15" s="259"/>
      <c r="L15" s="259"/>
      <c r="M15" s="259"/>
      <c r="N15" s="259"/>
      <c r="O15" s="259"/>
      <c r="P15" s="259"/>
      <c r="Q15" s="259"/>
      <c r="R15" s="259"/>
      <c r="S15" s="24"/>
      <c r="T15" s="978"/>
      <c r="U15" s="988"/>
      <c r="V15" s="103" t="s">
        <v>71</v>
      </c>
      <c r="W15" s="255">
        <v>1636</v>
      </c>
      <c r="X15" s="255">
        <v>1484</v>
      </c>
      <c r="Y15" s="255">
        <v>1525</v>
      </c>
      <c r="Z15" s="255"/>
      <c r="AA15" s="255"/>
      <c r="AB15" s="269"/>
      <c r="AC15" s="269"/>
      <c r="AD15" s="269"/>
      <c r="AE15" s="269"/>
      <c r="AF15" s="269"/>
      <c r="AG15" s="269"/>
      <c r="AH15" s="269"/>
      <c r="AI15" s="269"/>
      <c r="AJ15" s="269"/>
      <c r="AK15" s="269"/>
    </row>
    <row r="16" spans="1:39" ht="20.100000000000001" customHeight="1">
      <c r="A16" s="984"/>
      <c r="B16" s="986" t="s">
        <v>424</v>
      </c>
      <c r="C16" s="103" t="s">
        <v>299</v>
      </c>
      <c r="D16" s="254"/>
      <c r="E16" s="254"/>
      <c r="F16" s="254"/>
      <c r="G16" s="254"/>
      <c r="H16" s="254"/>
      <c r="I16" s="259"/>
      <c r="J16" s="259"/>
      <c r="K16" s="259"/>
      <c r="L16" s="259"/>
      <c r="M16" s="259"/>
      <c r="N16" s="259"/>
      <c r="O16" s="259"/>
      <c r="P16" s="259"/>
      <c r="Q16" s="259"/>
      <c r="R16" s="259"/>
      <c r="S16" s="24"/>
      <c r="T16" s="978"/>
      <c r="U16" s="986" t="s">
        <v>424</v>
      </c>
      <c r="V16" s="103" t="s">
        <v>299</v>
      </c>
      <c r="W16" s="255">
        <v>5151</v>
      </c>
      <c r="X16" s="255">
        <v>1671</v>
      </c>
      <c r="Y16" s="255">
        <v>1665</v>
      </c>
      <c r="Z16" s="255"/>
      <c r="AA16" s="255"/>
      <c r="AB16" s="269"/>
      <c r="AC16" s="269"/>
      <c r="AD16" s="269"/>
      <c r="AE16" s="269"/>
      <c r="AF16" s="269"/>
      <c r="AG16" s="269"/>
      <c r="AH16" s="269"/>
      <c r="AI16" s="269"/>
      <c r="AJ16" s="269"/>
      <c r="AK16" s="269"/>
    </row>
    <row r="17" spans="1:37" ht="20.100000000000001" customHeight="1">
      <c r="A17" s="984"/>
      <c r="B17" s="987"/>
      <c r="C17" s="103" t="s">
        <v>298</v>
      </c>
      <c r="D17" s="254"/>
      <c r="E17" s="254"/>
      <c r="F17" s="254"/>
      <c r="G17" s="254"/>
      <c r="H17" s="254"/>
      <c r="I17" s="259"/>
      <c r="J17" s="259"/>
      <c r="K17" s="259"/>
      <c r="L17" s="259"/>
      <c r="M17" s="259"/>
      <c r="N17" s="259"/>
      <c r="O17" s="259"/>
      <c r="P17" s="259"/>
      <c r="Q17" s="259"/>
      <c r="R17" s="259"/>
      <c r="S17" s="24"/>
      <c r="T17" s="978"/>
      <c r="U17" s="987"/>
      <c r="V17" s="103" t="s">
        <v>298</v>
      </c>
      <c r="W17" s="255">
        <v>790</v>
      </c>
      <c r="X17" s="255">
        <v>489</v>
      </c>
      <c r="Y17" s="255">
        <v>514</v>
      </c>
      <c r="Z17" s="255"/>
      <c r="AA17" s="255"/>
      <c r="AB17" s="269"/>
      <c r="AC17" s="269"/>
      <c r="AD17" s="269"/>
      <c r="AE17" s="269"/>
      <c r="AF17" s="269"/>
      <c r="AG17" s="269"/>
      <c r="AH17" s="269"/>
      <c r="AI17" s="269"/>
      <c r="AJ17" s="269"/>
      <c r="AK17" s="269"/>
    </row>
    <row r="18" spans="1:37" ht="20.100000000000001" customHeight="1">
      <c r="A18" s="984"/>
      <c r="B18" s="988"/>
      <c r="C18" s="103" t="s">
        <v>71</v>
      </c>
      <c r="D18" s="254"/>
      <c r="E18" s="254"/>
      <c r="F18" s="254"/>
      <c r="G18" s="254"/>
      <c r="H18" s="254"/>
      <c r="I18" s="259"/>
      <c r="J18" s="259"/>
      <c r="K18" s="259"/>
      <c r="L18" s="259"/>
      <c r="M18" s="259"/>
      <c r="N18" s="259"/>
      <c r="O18" s="259"/>
      <c r="P18" s="259"/>
      <c r="Q18" s="259"/>
      <c r="R18" s="259"/>
      <c r="S18" s="24"/>
      <c r="T18" s="978"/>
      <c r="U18" s="988"/>
      <c r="V18" s="103" t="s">
        <v>71</v>
      </c>
      <c r="W18" s="255">
        <v>5941</v>
      </c>
      <c r="X18" s="255">
        <v>2160</v>
      </c>
      <c r="Y18" s="255">
        <v>2179</v>
      </c>
      <c r="Z18" s="255"/>
      <c r="AA18" s="255"/>
      <c r="AB18" s="269"/>
      <c r="AC18" s="269"/>
      <c r="AD18" s="269"/>
      <c r="AE18" s="269"/>
      <c r="AF18" s="269"/>
      <c r="AG18" s="269"/>
      <c r="AH18" s="269"/>
      <c r="AI18" s="269"/>
      <c r="AJ18" s="269"/>
      <c r="AK18" s="269"/>
    </row>
    <row r="19" spans="1:37">
      <c r="A19" s="984"/>
      <c r="B19" s="986" t="s">
        <v>403</v>
      </c>
      <c r="C19" s="103" t="s">
        <v>299</v>
      </c>
      <c r="D19" s="254"/>
      <c r="E19" s="254"/>
      <c r="F19" s="254"/>
      <c r="G19" s="254"/>
      <c r="H19" s="254"/>
      <c r="I19" s="259"/>
      <c r="J19" s="259"/>
      <c r="K19" s="259"/>
      <c r="L19" s="259"/>
      <c r="M19" s="259"/>
      <c r="N19" s="259"/>
      <c r="O19" s="259"/>
      <c r="P19" s="259"/>
      <c r="Q19" s="259"/>
      <c r="R19" s="259"/>
      <c r="S19" s="24"/>
      <c r="T19" s="978"/>
      <c r="U19" s="986" t="s">
        <v>403</v>
      </c>
      <c r="V19" s="103" t="s">
        <v>299</v>
      </c>
      <c r="W19" s="255">
        <v>359</v>
      </c>
      <c r="X19" s="255">
        <v>253</v>
      </c>
      <c r="Y19" s="255">
        <v>270</v>
      </c>
      <c r="Z19" s="255"/>
      <c r="AA19" s="255"/>
      <c r="AB19" s="269"/>
      <c r="AC19" s="269"/>
      <c r="AD19" s="269"/>
      <c r="AE19" s="269"/>
      <c r="AF19" s="269"/>
      <c r="AG19" s="269"/>
      <c r="AH19" s="269"/>
      <c r="AI19" s="269"/>
      <c r="AJ19" s="269"/>
      <c r="AK19" s="269"/>
    </row>
    <row r="20" spans="1:37">
      <c r="A20" s="984"/>
      <c r="B20" s="987"/>
      <c r="C20" s="103" t="s">
        <v>298</v>
      </c>
      <c r="D20" s="254"/>
      <c r="E20" s="254"/>
      <c r="F20" s="254"/>
      <c r="G20" s="254"/>
      <c r="H20" s="254"/>
      <c r="I20" s="259"/>
      <c r="J20" s="259"/>
      <c r="K20" s="259"/>
      <c r="L20" s="259"/>
      <c r="M20" s="259"/>
      <c r="N20" s="259"/>
      <c r="O20" s="259"/>
      <c r="P20" s="259"/>
      <c r="Q20" s="259"/>
      <c r="R20" s="259"/>
      <c r="S20" s="24"/>
      <c r="T20" s="978"/>
      <c r="U20" s="987"/>
      <c r="V20" s="103" t="s">
        <v>298</v>
      </c>
      <c r="W20" s="255">
        <v>196</v>
      </c>
      <c r="X20" s="255">
        <v>143</v>
      </c>
      <c r="Y20" s="255">
        <v>141</v>
      </c>
      <c r="Z20" s="255"/>
      <c r="AA20" s="255"/>
      <c r="AB20" s="269"/>
      <c r="AC20" s="269"/>
      <c r="AD20" s="269"/>
      <c r="AE20" s="269"/>
      <c r="AF20" s="269"/>
      <c r="AG20" s="269"/>
      <c r="AH20" s="269"/>
      <c r="AI20" s="269"/>
      <c r="AJ20" s="269"/>
      <c r="AK20" s="269"/>
    </row>
    <row r="21" spans="1:37">
      <c r="A21" s="984"/>
      <c r="B21" s="988"/>
      <c r="C21" s="103" t="s">
        <v>71</v>
      </c>
      <c r="D21" s="254"/>
      <c r="E21" s="254"/>
      <c r="F21" s="254"/>
      <c r="G21" s="254"/>
      <c r="H21" s="254"/>
      <c r="I21" s="259"/>
      <c r="J21" s="259"/>
      <c r="K21" s="259"/>
      <c r="L21" s="259"/>
      <c r="M21" s="259"/>
      <c r="N21" s="259"/>
      <c r="O21" s="259"/>
      <c r="P21" s="259"/>
      <c r="Q21" s="259"/>
      <c r="R21" s="259"/>
      <c r="S21" s="24"/>
      <c r="T21" s="978"/>
      <c r="U21" s="988"/>
      <c r="V21" s="103" t="s">
        <v>71</v>
      </c>
      <c r="W21" s="255">
        <v>555</v>
      </c>
      <c r="X21" s="255">
        <v>396</v>
      </c>
      <c r="Y21" s="255">
        <v>411</v>
      </c>
      <c r="Z21" s="255"/>
      <c r="AA21" s="255"/>
      <c r="AB21" s="269"/>
      <c r="AC21" s="269"/>
      <c r="AD21" s="269"/>
      <c r="AE21" s="269"/>
      <c r="AF21" s="269"/>
      <c r="AG21" s="269"/>
      <c r="AH21" s="269"/>
      <c r="AI21" s="269"/>
      <c r="AJ21" s="269"/>
      <c r="AK21" s="269"/>
    </row>
    <row r="22" spans="1:37">
      <c r="A22" s="984"/>
      <c r="B22" s="986" t="s">
        <v>425</v>
      </c>
      <c r="C22" s="103" t="s">
        <v>299</v>
      </c>
      <c r="D22" s="254"/>
      <c r="E22" s="254"/>
      <c r="F22" s="254"/>
      <c r="G22" s="254"/>
      <c r="H22" s="254"/>
      <c r="I22" s="259"/>
      <c r="J22" s="259"/>
      <c r="K22" s="259"/>
      <c r="L22" s="259"/>
      <c r="M22" s="259"/>
      <c r="N22" s="259"/>
      <c r="O22" s="259"/>
      <c r="P22" s="259"/>
      <c r="Q22" s="259"/>
      <c r="R22" s="259"/>
      <c r="S22" s="24"/>
      <c r="T22" s="978"/>
      <c r="U22" s="986" t="s">
        <v>425</v>
      </c>
      <c r="V22" s="103" t="s">
        <v>299</v>
      </c>
      <c r="W22" s="255">
        <v>753</v>
      </c>
      <c r="X22" s="255">
        <v>287</v>
      </c>
      <c r="Y22" s="255">
        <v>294</v>
      </c>
      <c r="Z22" s="255"/>
      <c r="AA22" s="255"/>
      <c r="AB22" s="269"/>
      <c r="AC22" s="269"/>
      <c r="AD22" s="269"/>
      <c r="AE22" s="269"/>
      <c r="AF22" s="269"/>
      <c r="AG22" s="269"/>
      <c r="AH22" s="269"/>
      <c r="AI22" s="269"/>
      <c r="AJ22" s="269"/>
      <c r="AK22" s="269"/>
    </row>
    <row r="23" spans="1:37">
      <c r="A23" s="984"/>
      <c r="B23" s="987"/>
      <c r="C23" s="103" t="s">
        <v>298</v>
      </c>
      <c r="D23" s="254"/>
      <c r="E23" s="254"/>
      <c r="F23" s="254"/>
      <c r="G23" s="254"/>
      <c r="H23" s="254"/>
      <c r="I23" s="259"/>
      <c r="J23" s="259"/>
      <c r="K23" s="259"/>
      <c r="L23" s="259"/>
      <c r="M23" s="259"/>
      <c r="N23" s="259"/>
      <c r="O23" s="259"/>
      <c r="P23" s="259"/>
      <c r="Q23" s="259"/>
      <c r="R23" s="259"/>
      <c r="S23" s="24"/>
      <c r="T23" s="978"/>
      <c r="U23" s="987"/>
      <c r="V23" s="103" t="s">
        <v>298</v>
      </c>
      <c r="W23" s="255">
        <v>926</v>
      </c>
      <c r="X23" s="255">
        <v>162</v>
      </c>
      <c r="Y23" s="255">
        <v>165</v>
      </c>
      <c r="Z23" s="255"/>
      <c r="AA23" s="255"/>
      <c r="AB23" s="269"/>
      <c r="AC23" s="269"/>
      <c r="AD23" s="269"/>
      <c r="AE23" s="269"/>
      <c r="AF23" s="269"/>
      <c r="AG23" s="269"/>
      <c r="AH23" s="269"/>
      <c r="AI23" s="269"/>
      <c r="AJ23" s="269"/>
      <c r="AK23" s="269"/>
    </row>
    <row r="24" spans="1:37">
      <c r="A24" s="984"/>
      <c r="B24" s="988"/>
      <c r="C24" s="103" t="s">
        <v>71</v>
      </c>
      <c r="D24" s="254"/>
      <c r="E24" s="254"/>
      <c r="F24" s="254"/>
      <c r="G24" s="254"/>
      <c r="H24" s="254"/>
      <c r="I24" s="259"/>
      <c r="J24" s="259"/>
      <c r="K24" s="259"/>
      <c r="L24" s="259"/>
      <c r="M24" s="259"/>
      <c r="N24" s="259"/>
      <c r="O24" s="259"/>
      <c r="P24" s="259"/>
      <c r="Q24" s="259"/>
      <c r="R24" s="259"/>
      <c r="S24" s="24"/>
      <c r="T24" s="978"/>
      <c r="U24" s="988"/>
      <c r="V24" s="103" t="s">
        <v>71</v>
      </c>
      <c r="W24" s="255">
        <v>1679</v>
      </c>
      <c r="X24" s="255">
        <v>449</v>
      </c>
      <c r="Y24" s="255">
        <v>459</v>
      </c>
      <c r="Z24" s="255"/>
      <c r="AA24" s="255"/>
      <c r="AB24" s="269"/>
      <c r="AC24" s="269"/>
      <c r="AD24" s="269"/>
      <c r="AE24" s="269"/>
      <c r="AF24" s="269"/>
      <c r="AG24" s="269"/>
      <c r="AH24" s="269"/>
      <c r="AI24" s="269"/>
      <c r="AJ24" s="269"/>
      <c r="AK24" s="269"/>
    </row>
    <row r="25" spans="1:37">
      <c r="A25" s="984"/>
      <c r="B25" s="986" t="s">
        <v>419</v>
      </c>
      <c r="C25" s="103" t="s">
        <v>299</v>
      </c>
      <c r="D25" s="254"/>
      <c r="E25" s="254"/>
      <c r="F25" s="254"/>
      <c r="G25" s="254"/>
      <c r="H25" s="254"/>
      <c r="I25" s="259"/>
      <c r="J25" s="259"/>
      <c r="K25" s="259"/>
      <c r="L25" s="259"/>
      <c r="M25" s="259"/>
      <c r="N25" s="259"/>
      <c r="O25" s="259"/>
      <c r="P25" s="259"/>
      <c r="Q25" s="259"/>
      <c r="R25" s="259"/>
      <c r="S25" s="24"/>
      <c r="T25" s="978"/>
      <c r="U25" s="986" t="s">
        <v>419</v>
      </c>
      <c r="V25" s="103" t="s">
        <v>299</v>
      </c>
      <c r="W25" s="255">
        <v>33</v>
      </c>
      <c r="X25" s="255">
        <v>312</v>
      </c>
      <c r="Y25" s="255">
        <v>326</v>
      </c>
      <c r="Z25" s="255"/>
      <c r="AA25" s="255"/>
      <c r="AB25" s="269"/>
      <c r="AC25" s="269"/>
      <c r="AD25" s="269"/>
      <c r="AE25" s="269"/>
      <c r="AF25" s="269"/>
      <c r="AG25" s="269"/>
      <c r="AH25" s="269"/>
      <c r="AI25" s="269"/>
      <c r="AJ25" s="269"/>
      <c r="AK25" s="269"/>
    </row>
    <row r="26" spans="1:37">
      <c r="A26" s="984"/>
      <c r="B26" s="987"/>
      <c r="C26" s="103" t="s">
        <v>298</v>
      </c>
      <c r="D26" s="254"/>
      <c r="E26" s="254"/>
      <c r="F26" s="254"/>
      <c r="G26" s="254"/>
      <c r="H26" s="254"/>
      <c r="I26" s="259"/>
      <c r="J26" s="259"/>
      <c r="K26" s="259"/>
      <c r="L26" s="259"/>
      <c r="M26" s="259"/>
      <c r="N26" s="259"/>
      <c r="O26" s="259"/>
      <c r="P26" s="259"/>
      <c r="Q26" s="259"/>
      <c r="R26" s="259"/>
      <c r="S26" s="24"/>
      <c r="T26" s="978"/>
      <c r="U26" s="987"/>
      <c r="V26" s="103" t="s">
        <v>298</v>
      </c>
      <c r="W26" s="255">
        <v>77</v>
      </c>
      <c r="X26" s="255">
        <v>114</v>
      </c>
      <c r="Y26" s="255">
        <v>122</v>
      </c>
      <c r="Z26" s="255"/>
      <c r="AA26" s="255"/>
      <c r="AB26" s="269"/>
      <c r="AC26" s="269"/>
      <c r="AD26" s="269"/>
      <c r="AE26" s="269"/>
      <c r="AF26" s="269"/>
      <c r="AG26" s="269"/>
      <c r="AH26" s="269"/>
      <c r="AI26" s="269"/>
      <c r="AJ26" s="269"/>
      <c r="AK26" s="269"/>
    </row>
    <row r="27" spans="1:37">
      <c r="A27" s="984"/>
      <c r="B27" s="988"/>
      <c r="C27" s="103" t="s">
        <v>71</v>
      </c>
      <c r="D27" s="254"/>
      <c r="E27" s="254"/>
      <c r="F27" s="254"/>
      <c r="G27" s="254"/>
      <c r="H27" s="254"/>
      <c r="I27" s="259"/>
      <c r="J27" s="259"/>
      <c r="K27" s="259"/>
      <c r="L27" s="259"/>
      <c r="M27" s="259"/>
      <c r="N27" s="259"/>
      <c r="O27" s="259"/>
      <c r="P27" s="259"/>
      <c r="Q27" s="259"/>
      <c r="R27" s="259"/>
      <c r="S27" s="24"/>
      <c r="T27" s="978"/>
      <c r="U27" s="988"/>
      <c r="V27" s="103" t="s">
        <v>71</v>
      </c>
      <c r="W27" s="255">
        <v>110</v>
      </c>
      <c r="X27" s="255">
        <v>426</v>
      </c>
      <c r="Y27" s="255">
        <v>448</v>
      </c>
      <c r="Z27" s="255"/>
      <c r="AA27" s="255"/>
      <c r="AB27" s="269"/>
      <c r="AC27" s="269"/>
      <c r="AD27" s="269"/>
      <c r="AE27" s="269"/>
      <c r="AF27" s="269"/>
      <c r="AG27" s="269"/>
      <c r="AH27" s="269"/>
      <c r="AI27" s="269"/>
      <c r="AJ27" s="269"/>
      <c r="AK27" s="269"/>
    </row>
    <row r="28" spans="1:37">
      <c r="A28" s="984"/>
      <c r="B28" s="986" t="s">
        <v>426</v>
      </c>
      <c r="C28" s="103" t="s">
        <v>299</v>
      </c>
      <c r="D28" s="254"/>
      <c r="E28" s="254"/>
      <c r="F28" s="254"/>
      <c r="G28" s="254"/>
      <c r="H28" s="254"/>
      <c r="I28" s="259"/>
      <c r="J28" s="259"/>
      <c r="K28" s="259"/>
      <c r="L28" s="259"/>
      <c r="M28" s="259"/>
      <c r="N28" s="259"/>
      <c r="O28" s="259"/>
      <c r="P28" s="259"/>
      <c r="Q28" s="259"/>
      <c r="R28" s="259"/>
      <c r="S28" s="24"/>
      <c r="T28" s="978"/>
      <c r="U28" s="986" t="s">
        <v>426</v>
      </c>
      <c r="V28" s="103" t="s">
        <v>299</v>
      </c>
      <c r="W28" s="255"/>
      <c r="X28" s="255"/>
      <c r="Y28" s="255"/>
      <c r="Z28" s="255"/>
      <c r="AA28" s="255"/>
      <c r="AB28" s="269"/>
      <c r="AC28" s="269"/>
      <c r="AD28" s="269"/>
      <c r="AE28" s="269"/>
      <c r="AF28" s="269"/>
      <c r="AG28" s="269"/>
      <c r="AH28" s="269"/>
      <c r="AI28" s="269"/>
      <c r="AJ28" s="269"/>
      <c r="AK28" s="269"/>
    </row>
    <row r="29" spans="1:37">
      <c r="A29" s="984"/>
      <c r="B29" s="987"/>
      <c r="C29" s="103" t="s">
        <v>298</v>
      </c>
      <c r="D29" s="254"/>
      <c r="E29" s="254"/>
      <c r="F29" s="254"/>
      <c r="G29" s="254"/>
      <c r="H29" s="254"/>
      <c r="I29" s="259"/>
      <c r="J29" s="259"/>
      <c r="K29" s="259"/>
      <c r="L29" s="259"/>
      <c r="M29" s="259"/>
      <c r="N29" s="259"/>
      <c r="O29" s="259"/>
      <c r="P29" s="259"/>
      <c r="Q29" s="259"/>
      <c r="R29" s="259"/>
      <c r="S29" s="24"/>
      <c r="T29" s="978"/>
      <c r="U29" s="987"/>
      <c r="V29" s="103" t="s">
        <v>298</v>
      </c>
      <c r="W29" s="255"/>
      <c r="X29" s="255"/>
      <c r="Y29" s="255"/>
      <c r="Z29" s="255"/>
      <c r="AA29" s="255"/>
      <c r="AB29" s="269"/>
      <c r="AC29" s="269"/>
      <c r="AD29" s="269"/>
      <c r="AE29" s="269"/>
      <c r="AF29" s="269"/>
      <c r="AG29" s="269"/>
      <c r="AH29" s="269"/>
      <c r="AI29" s="269"/>
      <c r="AJ29" s="269"/>
      <c r="AK29" s="269"/>
    </row>
    <row r="30" spans="1:37">
      <c r="A30" s="984"/>
      <c r="B30" s="988"/>
      <c r="C30" s="103" t="s">
        <v>71</v>
      </c>
      <c r="D30" s="254"/>
      <c r="E30" s="254"/>
      <c r="F30" s="254"/>
      <c r="G30" s="254"/>
      <c r="H30" s="254"/>
      <c r="I30" s="259"/>
      <c r="J30" s="259"/>
      <c r="K30" s="259"/>
      <c r="L30" s="259"/>
      <c r="M30" s="259"/>
      <c r="N30" s="259"/>
      <c r="O30" s="259"/>
      <c r="P30" s="259"/>
      <c r="Q30" s="259"/>
      <c r="R30" s="259"/>
      <c r="S30" s="24"/>
      <c r="T30" s="978"/>
      <c r="U30" s="988"/>
      <c r="V30" s="103" t="s">
        <v>71</v>
      </c>
      <c r="W30" s="255"/>
      <c r="X30" s="255"/>
      <c r="Y30" s="255"/>
      <c r="Z30" s="255"/>
      <c r="AA30" s="255"/>
      <c r="AB30" s="269"/>
      <c r="AC30" s="269"/>
      <c r="AD30" s="269"/>
      <c r="AE30" s="269"/>
      <c r="AF30" s="269"/>
      <c r="AG30" s="269"/>
      <c r="AH30" s="269"/>
      <c r="AI30" s="269"/>
      <c r="AJ30" s="269"/>
      <c r="AK30" s="269"/>
    </row>
    <row r="31" spans="1:37" s="51" customFormat="1">
      <c r="A31" s="984"/>
      <c r="B31" s="986" t="s">
        <v>71</v>
      </c>
      <c r="C31" s="103" t="s">
        <v>299</v>
      </c>
      <c r="D31" s="256"/>
      <c r="E31" s="256"/>
      <c r="F31" s="256"/>
      <c r="G31" s="256"/>
      <c r="H31" s="256"/>
      <c r="I31" s="260"/>
      <c r="J31" s="260"/>
      <c r="K31" s="260"/>
      <c r="L31" s="260"/>
      <c r="M31" s="260"/>
      <c r="N31" s="260"/>
      <c r="O31" s="260"/>
      <c r="P31" s="260"/>
      <c r="Q31" s="260"/>
      <c r="R31" s="260"/>
      <c r="S31" s="29"/>
      <c r="T31" s="978"/>
      <c r="U31" s="986" t="s">
        <v>71</v>
      </c>
      <c r="V31" s="103" t="s">
        <v>299</v>
      </c>
      <c r="W31" s="258">
        <v>16709</v>
      </c>
      <c r="X31" s="258">
        <v>8855</v>
      </c>
      <c r="Y31" s="258">
        <v>8884</v>
      </c>
      <c r="Z31" s="258"/>
      <c r="AA31" s="258"/>
      <c r="AB31" s="271"/>
      <c r="AC31" s="271"/>
      <c r="AD31" s="271"/>
      <c r="AE31" s="271"/>
      <c r="AF31" s="271"/>
      <c r="AG31" s="271"/>
      <c r="AH31" s="271"/>
      <c r="AI31" s="271"/>
      <c r="AJ31" s="271"/>
      <c r="AK31" s="271"/>
    </row>
    <row r="32" spans="1:37" s="51" customFormat="1">
      <c r="A32" s="984"/>
      <c r="B32" s="987"/>
      <c r="C32" s="103" t="s">
        <v>298</v>
      </c>
      <c r="D32" s="256"/>
      <c r="E32" s="256"/>
      <c r="F32" s="256"/>
      <c r="G32" s="256"/>
      <c r="H32" s="256"/>
      <c r="I32" s="260"/>
      <c r="J32" s="260"/>
      <c r="K32" s="260"/>
      <c r="L32" s="260"/>
      <c r="M32" s="260"/>
      <c r="N32" s="260"/>
      <c r="O32" s="260"/>
      <c r="P32" s="260"/>
      <c r="Q32" s="260"/>
      <c r="R32" s="260"/>
      <c r="S32" s="29"/>
      <c r="T32" s="978"/>
      <c r="U32" s="987"/>
      <c r="V32" s="103" t="s">
        <v>298</v>
      </c>
      <c r="W32" s="258">
        <v>13801</v>
      </c>
      <c r="X32" s="258">
        <v>6896</v>
      </c>
      <c r="Y32" s="258">
        <v>7027</v>
      </c>
      <c r="Z32" s="258"/>
      <c r="AA32" s="258"/>
      <c r="AB32" s="271"/>
      <c r="AC32" s="271"/>
      <c r="AD32" s="271"/>
      <c r="AE32" s="271"/>
      <c r="AF32" s="271"/>
      <c r="AG32" s="271"/>
      <c r="AH32" s="271"/>
      <c r="AI32" s="271"/>
      <c r="AJ32" s="271"/>
      <c r="AK32" s="271"/>
    </row>
    <row r="33" spans="1:37" s="51" customFormat="1" ht="15" thickBot="1">
      <c r="A33" s="992"/>
      <c r="B33" s="988"/>
      <c r="C33" s="103" t="s">
        <v>71</v>
      </c>
      <c r="D33" s="256"/>
      <c r="E33" s="256"/>
      <c r="F33" s="256"/>
      <c r="G33" s="256"/>
      <c r="H33" s="256"/>
      <c r="I33" s="260"/>
      <c r="J33" s="260"/>
      <c r="K33" s="260"/>
      <c r="L33" s="260"/>
      <c r="M33" s="260"/>
      <c r="N33" s="260"/>
      <c r="O33" s="260"/>
      <c r="P33" s="260"/>
      <c r="Q33" s="260"/>
      <c r="R33" s="260"/>
      <c r="S33" s="29"/>
      <c r="T33" s="991"/>
      <c r="U33" s="990"/>
      <c r="V33" s="243" t="s">
        <v>71</v>
      </c>
      <c r="W33" s="262">
        <v>30510</v>
      </c>
      <c r="X33" s="262">
        <v>15751</v>
      </c>
      <c r="Y33" s="262">
        <v>15911</v>
      </c>
      <c r="Z33" s="262"/>
      <c r="AA33" s="262"/>
      <c r="AB33" s="276"/>
      <c r="AC33" s="276"/>
      <c r="AD33" s="276"/>
      <c r="AE33" s="276"/>
      <c r="AF33" s="276"/>
      <c r="AG33" s="276"/>
      <c r="AH33" s="276"/>
      <c r="AI33" s="276"/>
      <c r="AJ33" s="276"/>
      <c r="AK33" s="276"/>
    </row>
    <row r="34" spans="1:37">
      <c r="A34" s="977" t="s">
        <v>182</v>
      </c>
      <c r="B34" s="986" t="s">
        <v>404</v>
      </c>
      <c r="C34" s="103" t="s">
        <v>299</v>
      </c>
      <c r="D34" s="255"/>
      <c r="E34" s="255"/>
      <c r="F34" s="255"/>
      <c r="G34" s="255"/>
      <c r="H34" s="255"/>
      <c r="I34" s="269"/>
      <c r="J34" s="269"/>
      <c r="K34" s="269"/>
      <c r="L34" s="269"/>
      <c r="M34" s="269"/>
      <c r="N34" s="269"/>
      <c r="O34" s="269"/>
      <c r="P34" s="269"/>
      <c r="Q34" s="269"/>
      <c r="R34" s="269"/>
      <c r="S34" s="24"/>
    </row>
    <row r="35" spans="1:37">
      <c r="A35" s="978"/>
      <c r="B35" s="987"/>
      <c r="C35" s="103" t="s">
        <v>298</v>
      </c>
      <c r="D35" s="255"/>
      <c r="E35" s="255"/>
      <c r="F35" s="255"/>
      <c r="G35" s="255"/>
      <c r="H35" s="255"/>
      <c r="I35" s="269"/>
      <c r="J35" s="269"/>
      <c r="K35" s="269"/>
      <c r="L35" s="269"/>
      <c r="M35" s="269"/>
      <c r="N35" s="269"/>
      <c r="O35" s="269"/>
      <c r="P35" s="269"/>
      <c r="Q35" s="269"/>
      <c r="R35" s="269"/>
      <c r="S35" s="24"/>
    </row>
    <row r="36" spans="1:37">
      <c r="A36" s="978"/>
      <c r="B36" s="988"/>
      <c r="C36" s="103" t="s">
        <v>71</v>
      </c>
      <c r="D36" s="255"/>
      <c r="E36" s="255"/>
      <c r="F36" s="255"/>
      <c r="G36" s="255"/>
      <c r="H36" s="255"/>
      <c r="I36" s="269"/>
      <c r="J36" s="269"/>
      <c r="K36" s="269"/>
      <c r="L36" s="269"/>
      <c r="M36" s="269"/>
      <c r="N36" s="269"/>
      <c r="O36" s="269"/>
      <c r="P36" s="269"/>
      <c r="Q36" s="269"/>
      <c r="R36" s="269"/>
      <c r="S36" s="24"/>
    </row>
    <row r="37" spans="1:37">
      <c r="A37" s="978"/>
      <c r="B37" s="986" t="s">
        <v>407</v>
      </c>
      <c r="C37" s="103" t="s">
        <v>299</v>
      </c>
      <c r="D37" s="255"/>
      <c r="E37" s="255"/>
      <c r="F37" s="255"/>
      <c r="G37" s="255"/>
      <c r="H37" s="255"/>
      <c r="I37" s="269"/>
      <c r="J37" s="269"/>
      <c r="K37" s="269"/>
      <c r="L37" s="269"/>
      <c r="M37" s="269"/>
      <c r="N37" s="269"/>
      <c r="O37" s="269"/>
      <c r="P37" s="269"/>
      <c r="Q37" s="269"/>
      <c r="R37" s="269"/>
      <c r="S37" s="24"/>
      <c r="T37" s="136" t="s">
        <v>185</v>
      </c>
      <c r="W37" s="24"/>
      <c r="X37" s="24"/>
      <c r="Y37" s="24"/>
    </row>
    <row r="38" spans="1:37">
      <c r="A38" s="978"/>
      <c r="B38" s="987"/>
      <c r="C38" s="103" t="s">
        <v>298</v>
      </c>
      <c r="D38" s="255"/>
      <c r="E38" s="255"/>
      <c r="F38" s="255"/>
      <c r="G38" s="255"/>
      <c r="H38" s="255"/>
      <c r="I38" s="269"/>
      <c r="J38" s="269"/>
      <c r="K38" s="269"/>
      <c r="L38" s="269"/>
      <c r="M38" s="269"/>
      <c r="N38" s="269"/>
      <c r="O38" s="269"/>
      <c r="P38" s="269"/>
      <c r="Q38" s="269"/>
      <c r="R38" s="269"/>
      <c r="S38" s="24"/>
      <c r="T38" s="24"/>
      <c r="U38" s="24"/>
      <c r="V38" s="24"/>
      <c r="W38" s="24"/>
      <c r="X38" s="24"/>
      <c r="Y38" s="24"/>
    </row>
    <row r="39" spans="1:37" ht="15" customHeight="1">
      <c r="A39" s="978"/>
      <c r="B39" s="988"/>
      <c r="C39" s="103" t="s">
        <v>71</v>
      </c>
      <c r="D39" s="255"/>
      <c r="E39" s="255"/>
      <c r="F39" s="255"/>
      <c r="G39" s="255"/>
      <c r="H39" s="255"/>
      <c r="I39" s="269"/>
      <c r="J39" s="269"/>
      <c r="K39" s="269"/>
      <c r="L39" s="269"/>
      <c r="M39" s="269"/>
      <c r="N39" s="269"/>
      <c r="O39" s="269"/>
      <c r="P39" s="269"/>
      <c r="Q39" s="269"/>
      <c r="R39" s="269"/>
      <c r="S39" s="24"/>
      <c r="T39" s="899" t="s">
        <v>427</v>
      </c>
      <c r="U39" s="899"/>
      <c r="V39" s="899"/>
      <c r="W39" s="899"/>
      <c r="X39" s="899"/>
      <c r="Y39" s="899"/>
      <c r="Z39" s="899"/>
      <c r="AA39" s="899"/>
      <c r="AB39" s="899"/>
      <c r="AC39" s="899"/>
      <c r="AD39" s="899"/>
      <c r="AE39" s="899"/>
      <c r="AF39" s="899"/>
    </row>
    <row r="40" spans="1:37">
      <c r="A40" s="978"/>
      <c r="B40" s="986" t="s">
        <v>423</v>
      </c>
      <c r="C40" s="103" t="s">
        <v>299</v>
      </c>
      <c r="D40" s="255"/>
      <c r="E40" s="255"/>
      <c r="F40" s="255"/>
      <c r="G40" s="255"/>
      <c r="H40" s="255"/>
      <c r="I40" s="269"/>
      <c r="J40" s="269"/>
      <c r="K40" s="269"/>
      <c r="L40" s="269"/>
      <c r="M40" s="269"/>
      <c r="N40" s="269"/>
      <c r="O40" s="269"/>
      <c r="P40" s="269"/>
      <c r="Q40" s="269"/>
      <c r="R40" s="269"/>
      <c r="S40" s="24"/>
      <c r="T40" s="899"/>
      <c r="U40" s="899"/>
      <c r="V40" s="899"/>
      <c r="W40" s="899"/>
      <c r="X40" s="899"/>
      <c r="Y40" s="899"/>
      <c r="Z40" s="899"/>
      <c r="AA40" s="899"/>
      <c r="AB40" s="899"/>
      <c r="AC40" s="899"/>
      <c r="AD40" s="899"/>
      <c r="AE40" s="899"/>
      <c r="AF40" s="899"/>
    </row>
    <row r="41" spans="1:37">
      <c r="A41" s="978"/>
      <c r="B41" s="987"/>
      <c r="C41" s="103" t="s">
        <v>298</v>
      </c>
      <c r="D41" s="255"/>
      <c r="E41" s="255"/>
      <c r="F41" s="255"/>
      <c r="G41" s="255"/>
      <c r="H41" s="255"/>
      <c r="I41" s="269"/>
      <c r="J41" s="269"/>
      <c r="K41" s="269"/>
      <c r="L41" s="269"/>
      <c r="M41" s="269"/>
      <c r="N41" s="269"/>
      <c r="O41" s="269"/>
      <c r="P41" s="269"/>
      <c r="Q41" s="269"/>
      <c r="R41" s="269"/>
      <c r="S41" s="24"/>
      <c r="T41" s="899"/>
      <c r="U41" s="899"/>
      <c r="V41" s="899"/>
      <c r="W41" s="899"/>
      <c r="X41" s="899"/>
      <c r="Y41" s="899"/>
      <c r="Z41" s="899"/>
      <c r="AA41" s="899"/>
      <c r="AB41" s="899"/>
      <c r="AC41" s="899"/>
      <c r="AD41" s="899"/>
      <c r="AE41" s="899"/>
      <c r="AF41" s="899"/>
    </row>
    <row r="42" spans="1:37" ht="15" customHeight="1">
      <c r="A42" s="978"/>
      <c r="B42" s="988"/>
      <c r="C42" s="103" t="s">
        <v>71</v>
      </c>
      <c r="D42" s="255"/>
      <c r="E42" s="255"/>
      <c r="F42" s="255"/>
      <c r="G42" s="255"/>
      <c r="H42" s="255"/>
      <c r="I42" s="269"/>
      <c r="J42" s="269"/>
      <c r="K42" s="269"/>
      <c r="L42" s="269"/>
      <c r="M42" s="269"/>
      <c r="N42" s="269"/>
      <c r="O42" s="269"/>
      <c r="P42" s="269"/>
      <c r="Q42" s="269"/>
      <c r="R42" s="269"/>
      <c r="S42" s="24"/>
      <c r="T42" s="874" t="s">
        <v>428</v>
      </c>
      <c r="U42" s="874"/>
      <c r="V42" s="874"/>
      <c r="W42" s="874"/>
      <c r="X42" s="874"/>
      <c r="Y42" s="874"/>
      <c r="Z42" s="874"/>
      <c r="AA42" s="874"/>
      <c r="AB42" s="874"/>
      <c r="AC42" s="874"/>
      <c r="AD42" s="874"/>
      <c r="AE42" s="874"/>
      <c r="AF42" s="874"/>
    </row>
    <row r="43" spans="1:37" ht="15" customHeight="1">
      <c r="A43" s="978"/>
      <c r="B43" s="986" t="s">
        <v>405</v>
      </c>
      <c r="C43" s="103" t="s">
        <v>299</v>
      </c>
      <c r="D43" s="255"/>
      <c r="E43" s="255"/>
      <c r="F43" s="255"/>
      <c r="G43" s="255"/>
      <c r="H43" s="255"/>
      <c r="I43" s="269"/>
      <c r="J43" s="269"/>
      <c r="K43" s="269"/>
      <c r="L43" s="269"/>
      <c r="M43" s="269"/>
      <c r="N43" s="269"/>
      <c r="O43" s="269"/>
      <c r="P43" s="269"/>
      <c r="Q43" s="269"/>
      <c r="R43" s="269"/>
      <c r="S43" s="24"/>
      <c r="T43" s="874"/>
      <c r="U43" s="874"/>
      <c r="V43" s="874"/>
      <c r="W43" s="874"/>
      <c r="X43" s="874"/>
      <c r="Y43" s="874"/>
      <c r="Z43" s="874"/>
      <c r="AA43" s="874"/>
      <c r="AB43" s="874"/>
      <c r="AC43" s="874"/>
      <c r="AD43" s="874"/>
      <c r="AE43" s="874"/>
      <c r="AF43" s="874"/>
    </row>
    <row r="44" spans="1:37">
      <c r="A44" s="978"/>
      <c r="B44" s="987"/>
      <c r="C44" s="103" t="s">
        <v>298</v>
      </c>
      <c r="D44" s="255"/>
      <c r="E44" s="255"/>
      <c r="F44" s="255"/>
      <c r="G44" s="255"/>
      <c r="H44" s="255"/>
      <c r="I44" s="269"/>
      <c r="J44" s="269"/>
      <c r="K44" s="269"/>
      <c r="L44" s="269"/>
      <c r="M44" s="269"/>
      <c r="N44" s="269"/>
      <c r="O44" s="269"/>
      <c r="P44" s="269"/>
      <c r="Q44" s="269"/>
      <c r="R44" s="269"/>
      <c r="S44" s="24"/>
      <c r="T44" s="874"/>
      <c r="U44" s="874"/>
      <c r="V44" s="874"/>
      <c r="W44" s="874"/>
      <c r="X44" s="874"/>
      <c r="Y44" s="874"/>
      <c r="Z44" s="874"/>
      <c r="AA44" s="874"/>
      <c r="AB44" s="874"/>
      <c r="AC44" s="874"/>
      <c r="AD44" s="874"/>
      <c r="AE44" s="874"/>
      <c r="AF44" s="874"/>
    </row>
    <row r="45" spans="1:37" ht="15" customHeight="1">
      <c r="A45" s="978"/>
      <c r="B45" s="988"/>
      <c r="C45" s="103" t="s">
        <v>71</v>
      </c>
      <c r="D45" s="255"/>
      <c r="E45" s="255"/>
      <c r="F45" s="255"/>
      <c r="G45" s="255"/>
      <c r="H45" s="255"/>
      <c r="I45" s="269"/>
      <c r="J45" s="269"/>
      <c r="K45" s="269"/>
      <c r="L45" s="269"/>
      <c r="M45" s="269"/>
      <c r="N45" s="269"/>
      <c r="O45" s="269"/>
      <c r="P45" s="269"/>
      <c r="Q45" s="269"/>
      <c r="R45" s="269"/>
      <c r="S45" s="24"/>
      <c r="T45" s="139" t="s">
        <v>186</v>
      </c>
      <c r="U45" s="139"/>
      <c r="V45" s="139"/>
      <c r="W45" s="139"/>
      <c r="X45" s="139"/>
      <c r="Y45" s="139"/>
      <c r="Z45" s="139"/>
      <c r="AA45" s="139"/>
      <c r="AB45" s="139"/>
      <c r="AC45" s="139"/>
      <c r="AD45" s="139"/>
      <c r="AE45" s="139"/>
      <c r="AF45" s="139"/>
    </row>
    <row r="46" spans="1:37" ht="15" customHeight="1">
      <c r="A46" s="978"/>
      <c r="B46" s="986" t="s">
        <v>424</v>
      </c>
      <c r="C46" s="103" t="s">
        <v>299</v>
      </c>
      <c r="D46" s="255"/>
      <c r="E46" s="255"/>
      <c r="F46" s="255"/>
      <c r="G46" s="255"/>
      <c r="H46" s="255"/>
      <c r="I46" s="269"/>
      <c r="J46" s="269"/>
      <c r="K46" s="269"/>
      <c r="L46" s="269"/>
      <c r="M46" s="269"/>
      <c r="N46" s="269"/>
      <c r="O46" s="269"/>
      <c r="P46" s="269"/>
      <c r="Q46" s="269"/>
      <c r="R46" s="269"/>
      <c r="S46" s="24"/>
      <c r="T46" s="138"/>
      <c r="U46" s="138"/>
      <c r="V46" s="138"/>
      <c r="W46" s="138"/>
      <c r="X46" s="138"/>
      <c r="Y46" s="138"/>
      <c r="Z46" s="138"/>
      <c r="AA46" s="138"/>
      <c r="AB46" s="138"/>
      <c r="AC46" s="138"/>
      <c r="AD46" s="138"/>
      <c r="AE46" s="138"/>
      <c r="AF46" s="138"/>
    </row>
    <row r="47" spans="1:37">
      <c r="A47" s="978"/>
      <c r="B47" s="987"/>
      <c r="C47" s="103" t="s">
        <v>298</v>
      </c>
      <c r="D47" s="255"/>
      <c r="E47" s="255"/>
      <c r="F47" s="255"/>
      <c r="G47" s="255"/>
      <c r="H47" s="255"/>
      <c r="I47" s="269"/>
      <c r="J47" s="269"/>
      <c r="K47" s="269"/>
      <c r="L47" s="269"/>
      <c r="M47" s="269"/>
      <c r="N47" s="269"/>
      <c r="O47" s="269"/>
      <c r="P47" s="269"/>
      <c r="Q47" s="269"/>
      <c r="R47" s="269"/>
      <c r="S47" s="24"/>
      <c r="T47" s="28"/>
      <c r="U47" s="28"/>
      <c r="V47" s="28"/>
      <c r="W47" s="28"/>
      <c r="X47" s="28"/>
      <c r="Y47" s="28"/>
      <c r="Z47" s="28"/>
      <c r="AA47" s="28"/>
      <c r="AB47" s="28"/>
      <c r="AC47" s="28"/>
      <c r="AD47" s="28"/>
      <c r="AE47" s="28"/>
      <c r="AF47" s="28"/>
    </row>
    <row r="48" spans="1:37">
      <c r="A48" s="978"/>
      <c r="B48" s="988"/>
      <c r="C48" s="103" t="s">
        <v>71</v>
      </c>
      <c r="D48" s="255"/>
      <c r="E48" s="255"/>
      <c r="F48" s="255"/>
      <c r="G48" s="255"/>
      <c r="H48" s="255"/>
      <c r="I48" s="269"/>
      <c r="J48" s="269"/>
      <c r="K48" s="269"/>
      <c r="L48" s="269"/>
      <c r="M48" s="269"/>
      <c r="N48" s="269"/>
      <c r="O48" s="269"/>
      <c r="P48" s="269"/>
      <c r="Q48" s="269"/>
      <c r="R48" s="269"/>
      <c r="S48" s="24"/>
      <c r="T48" s="28"/>
      <c r="U48" s="28"/>
      <c r="V48" s="28"/>
      <c r="W48" s="28"/>
      <c r="X48" s="28"/>
      <c r="Y48" s="28"/>
      <c r="Z48" s="28"/>
      <c r="AA48" s="28"/>
      <c r="AB48" s="28"/>
      <c r="AC48" s="28"/>
      <c r="AD48" s="28"/>
      <c r="AE48" s="28"/>
      <c r="AF48" s="28"/>
    </row>
    <row r="49" spans="1:19">
      <c r="A49" s="978"/>
      <c r="B49" s="986" t="s">
        <v>403</v>
      </c>
      <c r="C49" s="103" t="s">
        <v>299</v>
      </c>
      <c r="D49" s="255"/>
      <c r="E49" s="255"/>
      <c r="F49" s="255"/>
      <c r="G49" s="255"/>
      <c r="H49" s="255"/>
      <c r="I49" s="269"/>
      <c r="J49" s="269"/>
      <c r="K49" s="269"/>
      <c r="L49" s="269"/>
      <c r="M49" s="269"/>
      <c r="N49" s="269"/>
      <c r="O49" s="269"/>
      <c r="P49" s="269"/>
      <c r="Q49" s="269"/>
      <c r="R49" s="269"/>
      <c r="S49" s="24"/>
    </row>
    <row r="50" spans="1:19">
      <c r="A50" s="978"/>
      <c r="B50" s="987"/>
      <c r="C50" s="103" t="s">
        <v>298</v>
      </c>
      <c r="D50" s="255"/>
      <c r="E50" s="255"/>
      <c r="F50" s="255"/>
      <c r="G50" s="255"/>
      <c r="H50" s="255"/>
      <c r="I50" s="269"/>
      <c r="J50" s="269"/>
      <c r="K50" s="269"/>
      <c r="L50" s="269"/>
      <c r="M50" s="269"/>
      <c r="N50" s="269"/>
      <c r="O50" s="269"/>
      <c r="P50" s="269"/>
      <c r="Q50" s="269"/>
      <c r="R50" s="269"/>
      <c r="S50" s="24"/>
    </row>
    <row r="51" spans="1:19">
      <c r="A51" s="978"/>
      <c r="B51" s="988"/>
      <c r="C51" s="103" t="s">
        <v>71</v>
      </c>
      <c r="D51" s="255"/>
      <c r="E51" s="255"/>
      <c r="F51" s="255"/>
      <c r="G51" s="255"/>
      <c r="H51" s="255"/>
      <c r="I51" s="269"/>
      <c r="J51" s="269"/>
      <c r="K51" s="269"/>
      <c r="L51" s="269"/>
      <c r="M51" s="269"/>
      <c r="N51" s="269"/>
      <c r="O51" s="269"/>
      <c r="P51" s="269"/>
      <c r="Q51" s="269"/>
      <c r="R51" s="269"/>
      <c r="S51" s="24"/>
    </row>
    <row r="52" spans="1:19">
      <c r="A52" s="978"/>
      <c r="B52" s="986" t="s">
        <v>425</v>
      </c>
      <c r="C52" s="103" t="s">
        <v>299</v>
      </c>
      <c r="D52" s="255"/>
      <c r="E52" s="255"/>
      <c r="F52" s="255"/>
      <c r="G52" s="255"/>
      <c r="H52" s="255"/>
      <c r="I52" s="269"/>
      <c r="J52" s="269"/>
      <c r="K52" s="269"/>
      <c r="L52" s="269"/>
      <c r="M52" s="269"/>
      <c r="N52" s="269"/>
      <c r="O52" s="269"/>
      <c r="P52" s="269"/>
      <c r="Q52" s="269"/>
      <c r="R52" s="269"/>
      <c r="S52" s="24"/>
    </row>
    <row r="53" spans="1:19">
      <c r="A53" s="978"/>
      <c r="B53" s="987"/>
      <c r="C53" s="103" t="s">
        <v>298</v>
      </c>
      <c r="D53" s="255"/>
      <c r="E53" s="255"/>
      <c r="F53" s="255"/>
      <c r="G53" s="255"/>
      <c r="H53" s="255"/>
      <c r="I53" s="269"/>
      <c r="J53" s="269"/>
      <c r="K53" s="269"/>
      <c r="L53" s="269"/>
      <c r="M53" s="269"/>
      <c r="N53" s="269"/>
      <c r="O53" s="269"/>
      <c r="P53" s="269"/>
      <c r="Q53" s="269"/>
      <c r="R53" s="269"/>
      <c r="S53" s="24"/>
    </row>
    <row r="54" spans="1:19">
      <c r="A54" s="978"/>
      <c r="B54" s="988"/>
      <c r="C54" s="103" t="s">
        <v>71</v>
      </c>
      <c r="D54" s="255"/>
      <c r="E54" s="255"/>
      <c r="F54" s="255"/>
      <c r="G54" s="255"/>
      <c r="H54" s="255"/>
      <c r="I54" s="269"/>
      <c r="J54" s="269"/>
      <c r="K54" s="269"/>
      <c r="L54" s="269"/>
      <c r="M54" s="269"/>
      <c r="N54" s="269"/>
      <c r="O54" s="269"/>
      <c r="P54" s="269"/>
      <c r="Q54" s="269"/>
      <c r="R54" s="269"/>
      <c r="S54" s="24"/>
    </row>
    <row r="55" spans="1:19">
      <c r="A55" s="978"/>
      <c r="B55" s="986" t="s">
        <v>419</v>
      </c>
      <c r="C55" s="103" t="s">
        <v>299</v>
      </c>
      <c r="D55" s="255"/>
      <c r="E55" s="255"/>
      <c r="F55" s="255"/>
      <c r="G55" s="255"/>
      <c r="H55" s="255"/>
      <c r="I55" s="269"/>
      <c r="J55" s="269"/>
      <c r="K55" s="269"/>
      <c r="L55" s="269"/>
      <c r="M55" s="269"/>
      <c r="N55" s="269"/>
      <c r="O55" s="269"/>
      <c r="P55" s="269"/>
      <c r="Q55" s="269"/>
      <c r="R55" s="269"/>
      <c r="S55" s="24"/>
    </row>
    <row r="56" spans="1:19">
      <c r="A56" s="978"/>
      <c r="B56" s="987"/>
      <c r="C56" s="103" t="s">
        <v>298</v>
      </c>
      <c r="D56" s="255"/>
      <c r="E56" s="255"/>
      <c r="F56" s="255"/>
      <c r="G56" s="255"/>
      <c r="H56" s="255"/>
      <c r="I56" s="269"/>
      <c r="J56" s="269"/>
      <c r="K56" s="269"/>
      <c r="L56" s="269"/>
      <c r="M56" s="269"/>
      <c r="N56" s="269"/>
      <c r="O56" s="269"/>
      <c r="P56" s="269"/>
      <c r="Q56" s="269"/>
      <c r="R56" s="269"/>
      <c r="S56" s="24"/>
    </row>
    <row r="57" spans="1:19">
      <c r="A57" s="978"/>
      <c r="B57" s="988"/>
      <c r="C57" s="103" t="s">
        <v>71</v>
      </c>
      <c r="D57" s="255"/>
      <c r="E57" s="255"/>
      <c r="F57" s="255"/>
      <c r="G57" s="255"/>
      <c r="H57" s="255"/>
      <c r="I57" s="269"/>
      <c r="J57" s="269"/>
      <c r="K57" s="269"/>
      <c r="L57" s="269"/>
      <c r="M57" s="269"/>
      <c r="N57" s="269"/>
      <c r="O57" s="269"/>
      <c r="P57" s="269"/>
      <c r="Q57" s="269"/>
      <c r="R57" s="269"/>
      <c r="S57" s="24"/>
    </row>
    <row r="58" spans="1:19">
      <c r="A58" s="978"/>
      <c r="B58" s="986" t="s">
        <v>426</v>
      </c>
      <c r="C58" s="103" t="s">
        <v>299</v>
      </c>
      <c r="D58" s="255"/>
      <c r="E58" s="255"/>
      <c r="F58" s="255"/>
      <c r="G58" s="255"/>
      <c r="H58" s="255"/>
      <c r="I58" s="269"/>
      <c r="J58" s="269"/>
      <c r="K58" s="269"/>
      <c r="L58" s="269"/>
      <c r="M58" s="269"/>
      <c r="N58" s="269"/>
      <c r="O58" s="269"/>
      <c r="P58" s="269"/>
      <c r="Q58" s="269"/>
      <c r="R58" s="269"/>
      <c r="S58" s="24"/>
    </row>
    <row r="59" spans="1:19">
      <c r="A59" s="978"/>
      <c r="B59" s="987"/>
      <c r="C59" s="103" t="s">
        <v>298</v>
      </c>
      <c r="D59" s="255"/>
      <c r="E59" s="255"/>
      <c r="F59" s="255"/>
      <c r="G59" s="255"/>
      <c r="H59" s="255"/>
      <c r="I59" s="269"/>
      <c r="J59" s="269"/>
      <c r="K59" s="269"/>
      <c r="L59" s="269"/>
      <c r="M59" s="269"/>
      <c r="N59" s="269"/>
      <c r="O59" s="269"/>
      <c r="P59" s="269"/>
      <c r="Q59" s="269"/>
      <c r="R59" s="269"/>
      <c r="S59" s="24"/>
    </row>
    <row r="60" spans="1:19">
      <c r="A60" s="978"/>
      <c r="B60" s="988"/>
      <c r="C60" s="103" t="s">
        <v>71</v>
      </c>
      <c r="D60" s="255"/>
      <c r="E60" s="255"/>
      <c r="F60" s="255"/>
      <c r="G60" s="255"/>
      <c r="H60" s="255"/>
      <c r="I60" s="269"/>
      <c r="J60" s="269"/>
      <c r="K60" s="269"/>
      <c r="L60" s="269"/>
      <c r="M60" s="269"/>
      <c r="N60" s="269"/>
      <c r="O60" s="269"/>
      <c r="P60" s="269"/>
      <c r="Q60" s="269"/>
      <c r="R60" s="269"/>
      <c r="S60" s="24"/>
    </row>
    <row r="61" spans="1:19" s="51" customFormat="1">
      <c r="A61" s="978"/>
      <c r="B61" s="986" t="s">
        <v>71</v>
      </c>
      <c r="C61" s="103" t="s">
        <v>299</v>
      </c>
      <c r="D61" s="258"/>
      <c r="E61" s="258"/>
      <c r="F61" s="258"/>
      <c r="G61" s="258"/>
      <c r="H61" s="258"/>
      <c r="I61" s="271"/>
      <c r="J61" s="271"/>
      <c r="K61" s="271"/>
      <c r="L61" s="271"/>
      <c r="M61" s="271"/>
      <c r="N61" s="271"/>
      <c r="O61" s="271"/>
      <c r="P61" s="271"/>
      <c r="Q61" s="271"/>
      <c r="R61" s="271"/>
      <c r="S61" s="29"/>
    </row>
    <row r="62" spans="1:19" s="51" customFormat="1">
      <c r="A62" s="978"/>
      <c r="B62" s="987"/>
      <c r="C62" s="103" t="s">
        <v>298</v>
      </c>
      <c r="D62" s="258"/>
      <c r="E62" s="258"/>
      <c r="F62" s="258"/>
      <c r="G62" s="258"/>
      <c r="H62" s="258"/>
      <c r="I62" s="271"/>
      <c r="J62" s="271"/>
      <c r="K62" s="271"/>
      <c r="L62" s="271"/>
      <c r="M62" s="271"/>
      <c r="N62" s="271"/>
      <c r="O62" s="271"/>
      <c r="P62" s="271"/>
      <c r="Q62" s="271"/>
      <c r="R62" s="271"/>
      <c r="S62" s="29"/>
    </row>
    <row r="63" spans="1:19" s="51" customFormat="1" ht="15" thickBot="1">
      <c r="A63" s="991"/>
      <c r="B63" s="990"/>
      <c r="C63" s="243" t="s">
        <v>71</v>
      </c>
      <c r="D63" s="262"/>
      <c r="E63" s="262"/>
      <c r="F63" s="262"/>
      <c r="G63" s="262"/>
      <c r="H63" s="262"/>
      <c r="I63" s="276"/>
      <c r="J63" s="276"/>
      <c r="K63" s="276"/>
      <c r="L63" s="276"/>
      <c r="M63" s="276"/>
      <c r="N63" s="276"/>
      <c r="O63" s="276"/>
      <c r="P63" s="276"/>
      <c r="Q63" s="276"/>
      <c r="R63" s="276"/>
      <c r="S63" s="29"/>
    </row>
    <row r="64" spans="1:19">
      <c r="S64" s="24"/>
    </row>
    <row r="65" spans="19:19">
      <c r="S65" s="24"/>
    </row>
    <row r="66" spans="19:19">
      <c r="S66" s="24"/>
    </row>
    <row r="67" spans="19:19">
      <c r="S67" s="24"/>
    </row>
    <row r="68" spans="19:19">
      <c r="S68" s="24"/>
    </row>
    <row r="69" spans="19:19">
      <c r="S69" s="24"/>
    </row>
    <row r="70" spans="19:19">
      <c r="S70" s="24"/>
    </row>
    <row r="71" spans="19:19">
      <c r="S71" s="24"/>
    </row>
    <row r="72" spans="19:19">
      <c r="S72" s="24"/>
    </row>
    <row r="73" spans="19:19">
      <c r="S73" s="24"/>
    </row>
    <row r="74" spans="19:19">
      <c r="S74" s="24"/>
    </row>
    <row r="75" spans="19:19">
      <c r="S75" s="24"/>
    </row>
    <row r="76" spans="19:19">
      <c r="S76" s="24"/>
    </row>
    <row r="77" spans="19:19">
      <c r="S77" s="24"/>
    </row>
    <row r="78" spans="19:19">
      <c r="S78" s="24"/>
    </row>
    <row r="79" spans="19:19">
      <c r="S79" s="24"/>
    </row>
    <row r="80" spans="19:19">
      <c r="S80" s="24"/>
    </row>
    <row r="81" spans="19:19">
      <c r="S81" s="24"/>
    </row>
    <row r="82" spans="19:19">
      <c r="S82" s="24"/>
    </row>
    <row r="83" spans="19:19">
      <c r="S83" s="24"/>
    </row>
    <row r="84" spans="19:19">
      <c r="S84" s="24"/>
    </row>
    <row r="85" spans="19:19">
      <c r="S85" s="24"/>
    </row>
    <row r="86" spans="19:19">
      <c r="S86" s="24"/>
    </row>
    <row r="87" spans="19:19">
      <c r="S87" s="24"/>
    </row>
    <row r="88" spans="19:19">
      <c r="S88" s="24"/>
    </row>
  </sheetData>
  <mergeCells count="35">
    <mergeCell ref="B55:B57"/>
    <mergeCell ref="B58:B60"/>
    <mergeCell ref="B61:B63"/>
    <mergeCell ref="A34:A63"/>
    <mergeCell ref="B34:B36"/>
    <mergeCell ref="B37:B39"/>
    <mergeCell ref="B49:B51"/>
    <mergeCell ref="B52:B54"/>
    <mergeCell ref="T39:AF41"/>
    <mergeCell ref="B40:B42"/>
    <mergeCell ref="T42:AF44"/>
    <mergeCell ref="B43:B45"/>
    <mergeCell ref="B46:B48"/>
    <mergeCell ref="B25:B27"/>
    <mergeCell ref="U25:U27"/>
    <mergeCell ref="B28:B30"/>
    <mergeCell ref="U28:U30"/>
    <mergeCell ref="B31:B33"/>
    <mergeCell ref="U31:U33"/>
    <mergeCell ref="A4:A33"/>
    <mergeCell ref="B4:B6"/>
    <mergeCell ref="T4:T33"/>
    <mergeCell ref="U4:U6"/>
    <mergeCell ref="B7:B9"/>
    <mergeCell ref="U7:U9"/>
    <mergeCell ref="B10:B12"/>
    <mergeCell ref="U10:U12"/>
    <mergeCell ref="B13:B15"/>
    <mergeCell ref="U13:U15"/>
    <mergeCell ref="B16:B18"/>
    <mergeCell ref="U16:U18"/>
    <mergeCell ref="B19:B21"/>
    <mergeCell ref="U19:U21"/>
    <mergeCell ref="B22:B24"/>
    <mergeCell ref="U22:U24"/>
  </mergeCells>
  <hyperlinks>
    <hyperlink ref="AM3" location="'TC1'!A1" display="Back to Content Page" xr:uid="{5BD36648-424E-44E3-8B31-D9D2D8F16FC1}"/>
  </hyperlinks>
  <printOptions horizontalCentered="1" verticalCentered="1"/>
  <pageMargins left="0.7" right="0.7" top="0.75" bottom="0.75" header="0.3" footer="0.3"/>
  <pageSetup scale="51" orientation="landscape" r:id="rId1"/>
  <headerFoot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R30"/>
  <sheetViews>
    <sheetView topLeftCell="B1" workbookViewId="0">
      <selection activeCell="P3" sqref="P3"/>
    </sheetView>
  </sheetViews>
  <sheetFormatPr defaultColWidth="9.21875" defaultRowHeight="14.4"/>
  <cols>
    <col min="1" max="1" width="15.21875" customWidth="1"/>
    <col min="2" max="2" width="65" customWidth="1"/>
    <col min="3" max="10" width="7.77734375" customWidth="1"/>
    <col min="11" max="12" width="11" customWidth="1"/>
  </cols>
  <sheetData>
    <row r="1" spans="1:18">
      <c r="A1" s="995" t="s">
        <v>442</v>
      </c>
      <c r="B1" s="995"/>
      <c r="C1" s="995"/>
      <c r="D1" s="995"/>
      <c r="E1" s="995"/>
      <c r="F1" s="995"/>
      <c r="G1" s="995"/>
      <c r="H1" s="995"/>
      <c r="I1" s="995"/>
      <c r="J1" s="995"/>
      <c r="K1" s="995"/>
      <c r="L1" s="995"/>
    </row>
    <row r="2" spans="1:18" ht="15" thickBot="1">
      <c r="A2" s="996"/>
      <c r="B2" s="996"/>
      <c r="C2" s="996"/>
      <c r="D2" s="996"/>
      <c r="E2" s="996"/>
      <c r="F2" s="996"/>
      <c r="G2" s="996"/>
      <c r="H2" s="996"/>
      <c r="I2" s="996"/>
      <c r="J2" s="996"/>
      <c r="K2" s="996"/>
      <c r="L2" s="996"/>
    </row>
    <row r="3" spans="1:18" ht="30.75" customHeight="1" thickBot="1">
      <c r="A3" s="193"/>
      <c r="B3" s="298"/>
      <c r="C3" s="997" t="s">
        <v>167</v>
      </c>
      <c r="D3" s="998"/>
      <c r="E3" s="997" t="s">
        <v>168</v>
      </c>
      <c r="F3" s="1000"/>
      <c r="G3" s="1000"/>
      <c r="H3" s="998"/>
      <c r="I3" s="999" t="s">
        <v>188</v>
      </c>
      <c r="J3" s="999"/>
      <c r="K3" s="998" t="s">
        <v>189</v>
      </c>
      <c r="L3" s="999"/>
      <c r="N3" s="48"/>
      <c r="P3" s="856" t="s">
        <v>166</v>
      </c>
    </row>
    <row r="4" spans="1:18">
      <c r="A4" s="285"/>
      <c r="B4" s="447"/>
      <c r="C4" s="452">
        <v>2002</v>
      </c>
      <c r="D4" s="289">
        <v>2015</v>
      </c>
      <c r="E4" s="455">
        <v>2001</v>
      </c>
      <c r="F4" s="288">
        <v>2002</v>
      </c>
      <c r="G4" s="288">
        <v>2020</v>
      </c>
      <c r="H4" s="289">
        <v>2021</v>
      </c>
      <c r="I4" s="455">
        <v>2000</v>
      </c>
      <c r="J4" s="289">
        <v>2018</v>
      </c>
      <c r="K4" s="435">
        <v>2000</v>
      </c>
      <c r="L4" s="289">
        <v>2016</v>
      </c>
    </row>
    <row r="5" spans="1:18" ht="26.4">
      <c r="A5" s="993" t="s">
        <v>443</v>
      </c>
      <c r="B5" s="448" t="s">
        <v>444</v>
      </c>
      <c r="C5" s="453">
        <v>34.302329999999998</v>
      </c>
      <c r="D5" s="293">
        <v>33.08229</v>
      </c>
      <c r="E5" s="456">
        <v>39.760640000000002</v>
      </c>
      <c r="F5" s="292">
        <v>37.421779999999998</v>
      </c>
      <c r="G5" s="292">
        <v>13.195819999999999</v>
      </c>
      <c r="H5" s="293">
        <v>19.225349999999999</v>
      </c>
      <c r="I5" s="456">
        <v>75</v>
      </c>
      <c r="J5" s="293"/>
      <c r="K5" s="450"/>
      <c r="L5" s="293">
        <v>11.929320000000001</v>
      </c>
    </row>
    <row r="6" spans="1:18" ht="26.4">
      <c r="A6" s="993"/>
      <c r="B6" s="448" t="s">
        <v>445</v>
      </c>
      <c r="C6" s="453"/>
      <c r="D6" s="293">
        <v>1.02267</v>
      </c>
      <c r="E6" s="456">
        <v>21.808509999999998</v>
      </c>
      <c r="F6" s="292">
        <v>20.525659999999998</v>
      </c>
      <c r="G6" s="292">
        <v>9.7956099999999999</v>
      </c>
      <c r="H6" s="293">
        <v>3.4506999999999999</v>
      </c>
      <c r="I6" s="456"/>
      <c r="J6" s="293"/>
      <c r="K6" s="450"/>
      <c r="L6" s="293">
        <v>4.0554199999999998</v>
      </c>
      <c r="O6" s="48"/>
    </row>
    <row r="7" spans="1:18" ht="26.4">
      <c r="A7" s="993"/>
      <c r="B7" s="448" t="s">
        <v>446</v>
      </c>
      <c r="C7" s="453">
        <v>12.790699999999999</v>
      </c>
      <c r="D7" s="293">
        <v>13.21547</v>
      </c>
      <c r="E7" s="456">
        <v>11.502660000000001</v>
      </c>
      <c r="F7" s="292">
        <v>19.14894</v>
      </c>
      <c r="G7" s="292">
        <v>4.5964</v>
      </c>
      <c r="H7" s="293">
        <v>5.6136799999999996</v>
      </c>
      <c r="I7" s="456"/>
      <c r="J7" s="293"/>
      <c r="K7" s="450"/>
      <c r="L7" s="293">
        <v>19.717590000000001</v>
      </c>
      <c r="N7" s="28"/>
      <c r="O7" s="28"/>
      <c r="P7" s="28"/>
    </row>
    <row r="8" spans="1:18" ht="26.4">
      <c r="A8" s="993"/>
      <c r="B8" s="448" t="s">
        <v>447</v>
      </c>
      <c r="C8" s="453">
        <v>23.837209999999999</v>
      </c>
      <c r="D8" s="293">
        <v>28.484220000000001</v>
      </c>
      <c r="E8" s="456">
        <v>15.42553</v>
      </c>
      <c r="F8" s="292">
        <v>6.1952400000000001</v>
      </c>
      <c r="G8" s="292">
        <v>36.281440000000003</v>
      </c>
      <c r="H8" s="293">
        <v>36.841050000000003</v>
      </c>
      <c r="I8" s="456">
        <v>25</v>
      </c>
      <c r="J8" s="293"/>
      <c r="K8" s="450"/>
      <c r="L8" s="293">
        <v>20.200959999999998</v>
      </c>
      <c r="N8" s="138"/>
      <c r="O8" s="138"/>
      <c r="P8" s="138"/>
      <c r="Q8" s="138"/>
      <c r="R8" s="138"/>
    </row>
    <row r="9" spans="1:18" ht="26.4">
      <c r="A9" s="993"/>
      <c r="B9" s="448" t="s">
        <v>448</v>
      </c>
      <c r="C9" s="453">
        <v>9.3023299999999995</v>
      </c>
      <c r="D9" s="293">
        <v>2.7033499999999999</v>
      </c>
      <c r="E9" s="456">
        <v>0.86436000000000002</v>
      </c>
      <c r="F9" s="292">
        <v>6.6958700000000002</v>
      </c>
      <c r="G9" s="292">
        <v>2.7785600000000001</v>
      </c>
      <c r="H9" s="293">
        <v>3.7827000000000002</v>
      </c>
      <c r="I9" s="456"/>
      <c r="J9" s="293"/>
      <c r="K9" s="450"/>
      <c r="L9" s="293">
        <v>2.8507799999999999</v>
      </c>
      <c r="N9" s="138"/>
      <c r="O9" s="138"/>
      <c r="P9" s="138"/>
      <c r="Q9" s="138"/>
      <c r="R9" s="138"/>
    </row>
    <row r="10" spans="1:18" ht="26.4">
      <c r="A10" s="993"/>
      <c r="B10" s="448" t="s">
        <v>449</v>
      </c>
      <c r="C10" s="453">
        <v>0.58140000000000003</v>
      </c>
      <c r="D10" s="293">
        <v>4.7407599999999999</v>
      </c>
      <c r="E10" s="456">
        <v>1.9281900000000001</v>
      </c>
      <c r="F10" s="292">
        <v>1.81477</v>
      </c>
      <c r="G10" s="292">
        <v>4.9637399999999996</v>
      </c>
      <c r="H10" s="293">
        <v>4.5774600000000003</v>
      </c>
      <c r="I10" s="456"/>
      <c r="J10" s="293"/>
      <c r="K10" s="450"/>
      <c r="L10" s="293">
        <v>6.3876099999999996</v>
      </c>
      <c r="N10" s="138"/>
      <c r="O10" s="138"/>
      <c r="P10" s="138"/>
      <c r="Q10" s="138"/>
      <c r="R10" s="138"/>
    </row>
    <row r="11" spans="1:18" ht="26.4">
      <c r="A11" s="993"/>
      <c r="B11" s="448" t="s">
        <v>450</v>
      </c>
      <c r="C11" s="453">
        <v>8.7209299999999992</v>
      </c>
      <c r="D11" s="293">
        <v>4.5663499999999999</v>
      </c>
      <c r="E11" s="456">
        <v>5.4521300000000004</v>
      </c>
      <c r="F11" s="292">
        <v>5.1314099999999998</v>
      </c>
      <c r="G11" s="292">
        <v>10.765750000000001</v>
      </c>
      <c r="H11" s="293">
        <v>11.378270000000001</v>
      </c>
      <c r="I11" s="456"/>
      <c r="J11" s="293"/>
      <c r="K11" s="450"/>
      <c r="L11" s="293">
        <v>6.2239500000000003</v>
      </c>
      <c r="N11" s="138"/>
      <c r="O11" s="138"/>
      <c r="P11" s="138"/>
      <c r="Q11" s="138"/>
      <c r="R11" s="138"/>
    </row>
    <row r="12" spans="1:18" ht="39.6">
      <c r="A12" s="993"/>
      <c r="B12" s="448" t="s">
        <v>451</v>
      </c>
      <c r="C12" s="453"/>
      <c r="D12" s="293">
        <v>0.61836000000000002</v>
      </c>
      <c r="E12" s="456"/>
      <c r="F12" s="292"/>
      <c r="G12" s="292">
        <v>1.9026099999999999</v>
      </c>
      <c r="H12" s="293">
        <v>1.1971799999999999</v>
      </c>
      <c r="I12" s="456"/>
      <c r="J12" s="293"/>
      <c r="K12" s="450"/>
      <c r="L12" s="293">
        <v>7.5142300000000004</v>
      </c>
      <c r="N12" s="138"/>
      <c r="O12" s="138"/>
      <c r="P12" s="138"/>
      <c r="Q12" s="138"/>
      <c r="R12" s="138"/>
    </row>
    <row r="13" spans="1:18" ht="26.4">
      <c r="A13" s="993"/>
      <c r="B13" s="448" t="s">
        <v>452</v>
      </c>
      <c r="C13" s="453">
        <v>7.5581399999999999</v>
      </c>
      <c r="D13" s="293">
        <v>11.043290000000001</v>
      </c>
      <c r="E13" s="456">
        <v>3.125</v>
      </c>
      <c r="F13" s="292">
        <v>2.9411800000000001</v>
      </c>
      <c r="G13" s="292">
        <v>13.619669999999999</v>
      </c>
      <c r="H13" s="293">
        <v>12.434609999999999</v>
      </c>
      <c r="I13" s="456"/>
      <c r="J13" s="293"/>
      <c r="K13" s="450"/>
      <c r="L13" s="293">
        <v>18.242719999999998</v>
      </c>
      <c r="N13" s="138"/>
      <c r="O13" s="138"/>
      <c r="P13" s="138"/>
      <c r="Q13" s="138"/>
      <c r="R13" s="138"/>
    </row>
    <row r="14" spans="1:18" ht="26.4">
      <c r="A14" s="993"/>
      <c r="B14" s="448" t="s">
        <v>453</v>
      </c>
      <c r="C14" s="453"/>
      <c r="D14" s="293">
        <v>0.52322999999999997</v>
      </c>
      <c r="E14" s="456"/>
      <c r="F14" s="292"/>
      <c r="G14" s="292">
        <v>2.0627300000000002</v>
      </c>
      <c r="H14" s="293">
        <v>1.49899</v>
      </c>
      <c r="I14" s="456"/>
      <c r="J14" s="293"/>
      <c r="K14" s="450"/>
      <c r="L14" s="293">
        <v>0.11989</v>
      </c>
      <c r="N14" s="138"/>
      <c r="O14" s="138"/>
      <c r="P14" s="138"/>
      <c r="Q14" s="138"/>
      <c r="R14" s="138"/>
    </row>
    <row r="15" spans="1:18" ht="26.4">
      <c r="A15" s="993"/>
      <c r="B15" s="448" t="s">
        <v>454</v>
      </c>
      <c r="C15" s="453">
        <v>2.9069799999999999</v>
      </c>
      <c r="D15" s="293"/>
      <c r="E15" s="456">
        <v>0.13297999999999999</v>
      </c>
      <c r="F15" s="292">
        <v>0.12515999999999999</v>
      </c>
      <c r="G15" s="292">
        <v>3.7679999999999998E-2</v>
      </c>
      <c r="H15" s="293"/>
      <c r="I15" s="456"/>
      <c r="J15" s="293"/>
      <c r="K15" s="450"/>
      <c r="L15" s="293">
        <v>2.75753</v>
      </c>
      <c r="N15" s="138"/>
      <c r="O15" s="138"/>
      <c r="P15" s="138"/>
      <c r="Q15" s="138"/>
      <c r="R15" s="138"/>
    </row>
    <row r="16" spans="1:18" ht="26.4">
      <c r="A16" s="993"/>
      <c r="B16" s="448" t="s">
        <v>455</v>
      </c>
      <c r="C16" s="453">
        <v>34.285710000000002</v>
      </c>
      <c r="D16" s="293">
        <v>27.682659999999998</v>
      </c>
      <c r="E16" s="456"/>
      <c r="F16" s="292"/>
      <c r="G16" s="292"/>
      <c r="H16" s="293"/>
      <c r="I16" s="456"/>
      <c r="J16" s="293"/>
      <c r="K16" s="450"/>
      <c r="L16" s="293">
        <v>8.3326600000000006</v>
      </c>
      <c r="N16" s="138"/>
      <c r="O16" s="138"/>
      <c r="P16" s="138"/>
      <c r="Q16" s="138"/>
      <c r="R16" s="138"/>
    </row>
    <row r="17" spans="1:18" ht="26.4">
      <c r="A17" s="993"/>
      <c r="B17" s="448" t="s">
        <v>456</v>
      </c>
      <c r="C17" s="453"/>
      <c r="D17" s="293">
        <v>0.79674999999999996</v>
      </c>
      <c r="E17" s="456"/>
      <c r="F17" s="292"/>
      <c r="G17" s="292"/>
      <c r="H17" s="293"/>
      <c r="I17" s="456"/>
      <c r="J17" s="293"/>
      <c r="K17" s="450"/>
      <c r="L17" s="293">
        <v>6.1689299999999996</v>
      </c>
      <c r="N17" s="138"/>
      <c r="O17" s="138"/>
      <c r="P17" s="138"/>
      <c r="Q17" s="138"/>
      <c r="R17" s="138"/>
    </row>
    <row r="18" spans="1:18" ht="26.4">
      <c r="A18" s="993"/>
      <c r="B18" s="448" t="s">
        <v>457</v>
      </c>
      <c r="C18" s="453">
        <v>14.28571</v>
      </c>
      <c r="D18" s="293">
        <v>15.54501</v>
      </c>
      <c r="E18" s="456"/>
      <c r="F18" s="292"/>
      <c r="G18" s="292"/>
      <c r="H18" s="293"/>
      <c r="I18" s="456"/>
      <c r="J18" s="293"/>
      <c r="K18" s="450"/>
      <c r="L18" s="293">
        <v>19.83643</v>
      </c>
      <c r="N18" s="28"/>
      <c r="O18" s="28"/>
      <c r="P18" s="28"/>
    </row>
    <row r="19" spans="1:18" ht="26.4">
      <c r="A19" s="993"/>
      <c r="B19" s="448" t="s">
        <v>458</v>
      </c>
      <c r="C19" s="453">
        <v>22.857140000000001</v>
      </c>
      <c r="D19" s="293">
        <v>29.411760000000001</v>
      </c>
      <c r="E19" s="456"/>
      <c r="F19" s="292"/>
      <c r="G19" s="292"/>
      <c r="H19" s="293"/>
      <c r="I19" s="456"/>
      <c r="J19" s="293"/>
      <c r="K19" s="450"/>
      <c r="L19" s="293">
        <v>22.040780000000002</v>
      </c>
      <c r="N19" s="24"/>
      <c r="O19" s="24"/>
      <c r="P19" s="24"/>
    </row>
    <row r="20" spans="1:18" ht="26.4">
      <c r="A20" s="993"/>
      <c r="B20" s="448" t="s">
        <v>459</v>
      </c>
      <c r="C20" s="453">
        <v>8.5714299999999994</v>
      </c>
      <c r="D20" s="293">
        <v>3.8311600000000001</v>
      </c>
      <c r="E20" s="456"/>
      <c r="F20" s="292"/>
      <c r="G20" s="292"/>
      <c r="H20" s="293"/>
      <c r="I20" s="456"/>
      <c r="J20" s="293"/>
      <c r="K20" s="450"/>
      <c r="L20" s="293">
        <v>2.6457600000000001</v>
      </c>
      <c r="N20" s="28"/>
      <c r="O20" s="28"/>
      <c r="P20" s="28"/>
    </row>
    <row r="21" spans="1:18" ht="26.4">
      <c r="A21" s="993"/>
      <c r="B21" s="448" t="s">
        <v>460</v>
      </c>
      <c r="C21" s="453">
        <v>1.4285699999999999</v>
      </c>
      <c r="D21" s="293">
        <v>3.8481100000000001</v>
      </c>
      <c r="E21" s="456"/>
      <c r="F21" s="292"/>
      <c r="G21" s="292"/>
      <c r="H21" s="293"/>
      <c r="I21" s="456"/>
      <c r="J21" s="293"/>
      <c r="K21" s="450"/>
      <c r="L21" s="293">
        <v>6.6617899999999999</v>
      </c>
      <c r="N21" s="138"/>
      <c r="O21" s="138"/>
      <c r="P21" s="138"/>
      <c r="Q21" s="138"/>
      <c r="R21" s="138"/>
    </row>
    <row r="22" spans="1:18" ht="26.4">
      <c r="A22" s="993"/>
      <c r="B22" s="448" t="s">
        <v>461</v>
      </c>
      <c r="C22" s="453">
        <v>8.5714299999999994</v>
      </c>
      <c r="D22" s="293">
        <v>2.1868099999999999</v>
      </c>
      <c r="E22" s="456"/>
      <c r="F22" s="292"/>
      <c r="G22" s="292"/>
      <c r="H22" s="293"/>
      <c r="I22" s="456"/>
      <c r="J22" s="293"/>
      <c r="K22" s="450"/>
      <c r="L22" s="293">
        <v>1.73586</v>
      </c>
      <c r="N22" s="138"/>
      <c r="O22" s="138"/>
      <c r="P22" s="138"/>
      <c r="Q22" s="138"/>
      <c r="R22" s="138"/>
    </row>
    <row r="23" spans="1:18" ht="26.4">
      <c r="A23" s="993"/>
      <c r="B23" s="448" t="s">
        <v>462</v>
      </c>
      <c r="C23" s="453"/>
      <c r="D23" s="293">
        <v>0.37293999999999999</v>
      </c>
      <c r="E23" s="456"/>
      <c r="F23" s="292"/>
      <c r="G23" s="292"/>
      <c r="H23" s="293"/>
      <c r="I23" s="456"/>
      <c r="J23" s="293"/>
      <c r="K23" s="450"/>
      <c r="L23" s="293">
        <v>5.52712</v>
      </c>
    </row>
    <row r="24" spans="1:18" ht="26.4">
      <c r="A24" s="993"/>
      <c r="B24" s="448" t="s">
        <v>463</v>
      </c>
      <c r="C24" s="453">
        <v>7.1428599999999998</v>
      </c>
      <c r="D24" s="293">
        <v>15.78234</v>
      </c>
      <c r="E24" s="456"/>
      <c r="F24" s="292"/>
      <c r="G24" s="292"/>
      <c r="H24" s="293"/>
      <c r="I24" s="456"/>
      <c r="J24" s="293"/>
      <c r="K24" s="450"/>
      <c r="L24" s="293">
        <v>23.77122</v>
      </c>
    </row>
    <row r="25" spans="1:18" ht="26.4">
      <c r="A25" s="993"/>
      <c r="B25" s="448" t="s">
        <v>464</v>
      </c>
      <c r="C25" s="453"/>
      <c r="D25" s="293">
        <v>0.54246000000000005</v>
      </c>
      <c r="E25" s="456"/>
      <c r="F25" s="292"/>
      <c r="G25" s="292"/>
      <c r="H25" s="293"/>
      <c r="I25" s="456"/>
      <c r="J25" s="293"/>
      <c r="K25" s="450"/>
      <c r="L25" s="293">
        <v>8.6660000000000001E-2</v>
      </c>
    </row>
    <row r="26" spans="1:18" ht="27" thickBot="1">
      <c r="A26" s="994"/>
      <c r="B26" s="449" t="s">
        <v>465</v>
      </c>
      <c r="C26" s="454">
        <v>2.8571399999999998</v>
      </c>
      <c r="D26" s="297"/>
      <c r="E26" s="457"/>
      <c r="F26" s="296"/>
      <c r="G26" s="296"/>
      <c r="H26" s="297"/>
      <c r="I26" s="457"/>
      <c r="J26" s="297"/>
      <c r="K26" s="451"/>
      <c r="L26" s="297">
        <v>3.19279</v>
      </c>
    </row>
    <row r="27" spans="1:18">
      <c r="A27" s="136" t="s">
        <v>192</v>
      </c>
      <c r="B27" s="136"/>
      <c r="C27" s="39"/>
      <c r="D27" s="39"/>
      <c r="E27" s="39"/>
      <c r="F27" s="39"/>
      <c r="G27" s="39"/>
      <c r="H27" s="39"/>
      <c r="I27" s="39"/>
      <c r="J27" s="39"/>
      <c r="K27" s="39"/>
      <c r="L27" s="39"/>
    </row>
    <row r="28" spans="1:18">
      <c r="A28" s="139" t="s">
        <v>323</v>
      </c>
      <c r="B28" s="142"/>
    </row>
    <row r="29" spans="1:18">
      <c r="A29" s="139" t="s">
        <v>313</v>
      </c>
    </row>
    <row r="30" spans="1:18">
      <c r="A30" s="139" t="s">
        <v>466</v>
      </c>
    </row>
  </sheetData>
  <mergeCells count="6">
    <mergeCell ref="A5:A26"/>
    <mergeCell ref="A1:L2"/>
    <mergeCell ref="C3:D3"/>
    <mergeCell ref="I3:J3"/>
    <mergeCell ref="K3:L3"/>
    <mergeCell ref="E3:H3"/>
  </mergeCells>
  <hyperlinks>
    <hyperlink ref="P3" location="'TC1'!A1" display="Back to Content Page" xr:uid="{F1972568-8DBA-47A0-9FAA-EEB5DC430DB0}"/>
  </hyperlinks>
  <pageMargins left="0.7" right="0.7" top="0.75" bottom="0.75" header="0.3" footer="0.3"/>
  <pageSetup scale="77" orientation="landscape" r:id="rId1"/>
  <headerFoot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O24"/>
  <sheetViews>
    <sheetView topLeftCell="B1" workbookViewId="0">
      <selection activeCell="M3" sqref="M3"/>
    </sheetView>
  </sheetViews>
  <sheetFormatPr defaultColWidth="9.21875" defaultRowHeight="14.4"/>
  <cols>
    <col min="1" max="1" width="15.21875" customWidth="1"/>
    <col min="2" max="2" width="65" customWidth="1"/>
    <col min="3" max="9" width="7.77734375" customWidth="1"/>
    <col min="10" max="10" width="13.21875" customWidth="1"/>
  </cols>
  <sheetData>
    <row r="1" spans="1:15">
      <c r="A1" s="995" t="s">
        <v>467</v>
      </c>
      <c r="B1" s="995"/>
      <c r="C1" s="995"/>
      <c r="D1" s="995"/>
      <c r="E1" s="995"/>
      <c r="F1" s="995"/>
      <c r="G1" s="995"/>
      <c r="H1" s="995"/>
      <c r="I1" s="995"/>
      <c r="J1" s="995"/>
    </row>
    <row r="2" spans="1:15" ht="15" thickBot="1">
      <c r="A2" s="996"/>
      <c r="B2" s="996"/>
      <c r="C2" s="996"/>
      <c r="D2" s="996"/>
      <c r="E2" s="996"/>
      <c r="F2" s="996"/>
      <c r="G2" s="996"/>
      <c r="H2" s="996"/>
      <c r="I2" s="996"/>
      <c r="J2" s="996"/>
    </row>
    <row r="3" spans="1:15" ht="29.25" customHeight="1" thickBot="1">
      <c r="A3" s="193"/>
      <c r="B3" s="298"/>
      <c r="C3" s="999" t="s">
        <v>167</v>
      </c>
      <c r="D3" s="999"/>
      <c r="E3" s="999" t="s">
        <v>168</v>
      </c>
      <c r="F3" s="999"/>
      <c r="G3" s="999" t="s">
        <v>188</v>
      </c>
      <c r="H3" s="999"/>
      <c r="I3" s="998" t="s">
        <v>189</v>
      </c>
      <c r="J3" s="999"/>
      <c r="M3" s="856" t="s">
        <v>166</v>
      </c>
    </row>
    <row r="4" spans="1:15">
      <c r="A4" s="299"/>
      <c r="B4" s="447"/>
      <c r="C4" s="452">
        <v>2002</v>
      </c>
      <c r="D4" s="289">
        <v>2015</v>
      </c>
      <c r="E4" s="455">
        <v>2001</v>
      </c>
      <c r="F4" s="289">
        <v>2002</v>
      </c>
      <c r="G4" s="455">
        <v>2000</v>
      </c>
      <c r="H4" s="289">
        <v>2018</v>
      </c>
      <c r="I4" s="435">
        <v>2000</v>
      </c>
      <c r="J4" s="289">
        <v>2016</v>
      </c>
    </row>
    <row r="5" spans="1:15" ht="23.25" customHeight="1">
      <c r="A5" s="1004" t="s">
        <v>468</v>
      </c>
      <c r="B5" s="448" t="s">
        <v>469</v>
      </c>
      <c r="C5" s="453">
        <v>34.31373</v>
      </c>
      <c r="D5" s="293">
        <v>37.825760000000002</v>
      </c>
      <c r="E5" s="456"/>
      <c r="F5" s="293"/>
      <c r="G5" s="456"/>
      <c r="H5" s="293"/>
      <c r="I5" s="450"/>
      <c r="J5" s="293">
        <v>13.87768</v>
      </c>
      <c r="O5" s="48"/>
    </row>
    <row r="6" spans="1:15" ht="26.4">
      <c r="A6" s="1005"/>
      <c r="B6" s="448" t="s">
        <v>470</v>
      </c>
      <c r="C6" s="453"/>
      <c r="D6" s="293">
        <v>1.22115</v>
      </c>
      <c r="E6" s="456"/>
      <c r="F6" s="293"/>
      <c r="G6" s="456"/>
      <c r="H6" s="293"/>
      <c r="I6" s="450"/>
      <c r="J6" s="293">
        <v>2.9104999999999999</v>
      </c>
    </row>
    <row r="7" spans="1:15" ht="26.4">
      <c r="A7" s="1005"/>
      <c r="B7" s="448" t="s">
        <v>471</v>
      </c>
      <c r="C7" s="453">
        <v>11.764709999999999</v>
      </c>
      <c r="D7" s="293">
        <v>11.16902</v>
      </c>
      <c r="E7" s="456"/>
      <c r="F7" s="293"/>
      <c r="G7" s="456"/>
      <c r="H7" s="293"/>
      <c r="I7" s="450"/>
      <c r="J7" s="293">
        <v>19.653199999999998</v>
      </c>
    </row>
    <row r="8" spans="1:15" ht="26.4">
      <c r="A8" s="1005"/>
      <c r="B8" s="448" t="s">
        <v>472</v>
      </c>
      <c r="C8" s="453">
        <v>24.509799999999998</v>
      </c>
      <c r="D8" s="293">
        <v>27.6694</v>
      </c>
      <c r="E8" s="456"/>
      <c r="F8" s="293"/>
      <c r="G8" s="456"/>
      <c r="H8" s="293"/>
      <c r="I8" s="450"/>
      <c r="J8" s="293">
        <v>19.20431</v>
      </c>
    </row>
    <row r="9" spans="1:15" ht="26.4">
      <c r="A9" s="1005"/>
      <c r="B9" s="448" t="s">
        <v>473</v>
      </c>
      <c r="C9" s="453">
        <v>9.8039199999999997</v>
      </c>
      <c r="D9" s="293">
        <v>1.71258</v>
      </c>
      <c r="E9" s="456"/>
      <c r="F9" s="293"/>
      <c r="G9" s="456"/>
      <c r="H9" s="293"/>
      <c r="I9" s="450"/>
      <c r="J9" s="293">
        <v>2.96184</v>
      </c>
    </row>
    <row r="10" spans="1:15" ht="26.4">
      <c r="A10" s="1005"/>
      <c r="B10" s="448" t="s">
        <v>474</v>
      </c>
      <c r="C10" s="453"/>
      <c r="D10" s="293">
        <v>5.52494</v>
      </c>
      <c r="E10" s="456"/>
      <c r="F10" s="293"/>
      <c r="G10" s="456"/>
      <c r="H10" s="293"/>
      <c r="I10" s="450"/>
      <c r="J10" s="293">
        <v>6.23909</v>
      </c>
    </row>
    <row r="11" spans="1:15" ht="26.4">
      <c r="A11" s="1005"/>
      <c r="B11" s="448" t="s">
        <v>475</v>
      </c>
      <c r="C11" s="453">
        <v>8.8235299999999999</v>
      </c>
      <c r="D11" s="293">
        <v>6.6567400000000001</v>
      </c>
      <c r="E11" s="456"/>
      <c r="F11" s="293"/>
      <c r="G11" s="456"/>
      <c r="H11" s="293"/>
      <c r="I11" s="450"/>
      <c r="J11" s="293">
        <v>8.6552100000000003</v>
      </c>
      <c r="K11" s="15" t="s">
        <v>76</v>
      </c>
    </row>
    <row r="12" spans="1:15" ht="26.4">
      <c r="A12" s="1005"/>
      <c r="B12" s="448" t="s">
        <v>476</v>
      </c>
      <c r="C12" s="453"/>
      <c r="D12" s="293">
        <v>0.83394999999999997</v>
      </c>
      <c r="E12" s="456"/>
      <c r="F12" s="293"/>
      <c r="G12" s="456"/>
      <c r="H12" s="293"/>
      <c r="I12" s="450"/>
      <c r="J12" s="293">
        <v>8.5906699999999994</v>
      </c>
    </row>
    <row r="13" spans="1:15" ht="26.4">
      <c r="A13" s="1005"/>
      <c r="B13" s="448" t="s">
        <v>477</v>
      </c>
      <c r="C13" s="453">
        <v>7.84314</v>
      </c>
      <c r="D13" s="293">
        <v>6.8801199999999998</v>
      </c>
      <c r="E13" s="456"/>
      <c r="F13" s="293"/>
      <c r="G13" s="456"/>
      <c r="H13" s="293"/>
      <c r="I13" s="450"/>
      <c r="J13" s="293">
        <v>15.24785</v>
      </c>
    </row>
    <row r="14" spans="1:15" ht="26.4">
      <c r="A14" s="1005"/>
      <c r="B14" s="448" t="s">
        <v>478</v>
      </c>
      <c r="C14" s="453"/>
      <c r="D14" s="293">
        <v>0.50632999999999995</v>
      </c>
      <c r="E14" s="456"/>
      <c r="F14" s="293"/>
      <c r="G14" s="456"/>
      <c r="H14" s="293"/>
      <c r="I14" s="450"/>
      <c r="J14" s="293">
        <v>0.13789999999999999</v>
      </c>
    </row>
    <row r="15" spans="1:15" ht="26.4">
      <c r="A15" s="1006"/>
      <c r="B15" s="448" t="s">
        <v>479</v>
      </c>
      <c r="C15" s="453">
        <v>2.9411800000000001</v>
      </c>
      <c r="D15" s="293"/>
      <c r="E15" s="456"/>
      <c r="F15" s="293"/>
      <c r="G15" s="456"/>
      <c r="H15" s="293"/>
      <c r="I15" s="450"/>
      <c r="J15" s="293">
        <v>2.5217499999999999</v>
      </c>
    </row>
    <row r="16" spans="1:15" ht="26.4">
      <c r="A16" s="1001" t="s">
        <v>480</v>
      </c>
      <c r="B16" s="448" t="s">
        <v>481</v>
      </c>
      <c r="C16" s="453">
        <v>18.604649999999999</v>
      </c>
      <c r="D16" s="293">
        <v>12.01046</v>
      </c>
      <c r="E16" s="456">
        <v>8.2446800000000007</v>
      </c>
      <c r="F16" s="293">
        <v>13.642049999999999</v>
      </c>
      <c r="G16" s="456"/>
      <c r="H16" s="293"/>
      <c r="I16" s="450"/>
      <c r="J16" s="293">
        <v>15.462350000000001</v>
      </c>
    </row>
    <row r="17" spans="1:10" ht="26.4">
      <c r="A17" s="1002"/>
      <c r="B17" s="448" t="s">
        <v>482</v>
      </c>
      <c r="C17" s="453">
        <v>78.488370000000003</v>
      </c>
      <c r="D17" s="293">
        <v>87.989540000000005</v>
      </c>
      <c r="E17" s="456">
        <v>91.622339999999994</v>
      </c>
      <c r="F17" s="293">
        <v>86.232789999999994</v>
      </c>
      <c r="G17" s="456">
        <v>100</v>
      </c>
      <c r="H17" s="293"/>
      <c r="I17" s="450"/>
      <c r="J17" s="293">
        <v>81.780119999999997</v>
      </c>
    </row>
    <row r="18" spans="1:10" ht="26.4">
      <c r="A18" s="1002"/>
      <c r="B18" s="448" t="s">
        <v>483</v>
      </c>
      <c r="C18" s="453">
        <v>18.571429999999999</v>
      </c>
      <c r="D18" s="293">
        <v>9.8660800000000002</v>
      </c>
      <c r="E18" s="456"/>
      <c r="F18" s="293"/>
      <c r="G18" s="456"/>
      <c r="H18" s="293"/>
      <c r="I18" s="450"/>
      <c r="J18" s="293">
        <v>11.04341</v>
      </c>
    </row>
    <row r="19" spans="1:10" ht="26.4">
      <c r="A19" s="1002"/>
      <c r="B19" s="448" t="s">
        <v>484</v>
      </c>
      <c r="C19" s="453">
        <v>78.571430000000007</v>
      </c>
      <c r="D19" s="293">
        <v>90.133920000000003</v>
      </c>
      <c r="E19" s="456"/>
      <c r="F19" s="293"/>
      <c r="G19" s="456"/>
      <c r="H19" s="293"/>
      <c r="I19" s="450"/>
      <c r="J19" s="293">
        <v>85.763800000000003</v>
      </c>
    </row>
    <row r="20" spans="1:10" ht="26.4">
      <c r="A20" s="1002"/>
      <c r="B20" s="448" t="s">
        <v>485</v>
      </c>
      <c r="C20" s="453">
        <v>18.62745</v>
      </c>
      <c r="D20" s="293">
        <v>13.894270000000001</v>
      </c>
      <c r="E20" s="456"/>
      <c r="F20" s="293"/>
      <c r="G20" s="456"/>
      <c r="H20" s="293"/>
      <c r="I20" s="450"/>
      <c r="J20" s="293">
        <v>17.85615</v>
      </c>
    </row>
    <row r="21" spans="1:10" ht="27" thickBot="1">
      <c r="A21" s="1003"/>
      <c r="B21" s="449" t="s">
        <v>486</v>
      </c>
      <c r="C21" s="454">
        <v>78.431370000000001</v>
      </c>
      <c r="D21" s="297">
        <v>86.105729999999994</v>
      </c>
      <c r="E21" s="457"/>
      <c r="F21" s="297"/>
      <c r="G21" s="457"/>
      <c r="H21" s="297"/>
      <c r="I21" s="451"/>
      <c r="J21" s="297">
        <v>79.622100000000003</v>
      </c>
    </row>
    <row r="22" spans="1:10">
      <c r="A22" s="136" t="s">
        <v>192</v>
      </c>
      <c r="B22" s="136"/>
      <c r="C22" s="39"/>
      <c r="D22" s="39"/>
      <c r="E22" s="39"/>
      <c r="F22" s="39"/>
      <c r="G22" s="39"/>
      <c r="H22" s="39"/>
      <c r="I22" s="39"/>
      <c r="J22" s="39"/>
    </row>
    <row r="23" spans="1:10">
      <c r="A23" s="139" t="s">
        <v>323</v>
      </c>
      <c r="B23" s="142"/>
    </row>
    <row r="24" spans="1:10">
      <c r="A24" s="139" t="s">
        <v>313</v>
      </c>
    </row>
  </sheetData>
  <mergeCells count="7">
    <mergeCell ref="A16:A21"/>
    <mergeCell ref="A1:J2"/>
    <mergeCell ref="C3:D3"/>
    <mergeCell ref="E3:F3"/>
    <mergeCell ref="G3:H3"/>
    <mergeCell ref="I3:J3"/>
    <mergeCell ref="A5:A15"/>
  </mergeCells>
  <hyperlinks>
    <hyperlink ref="M3" location="'TC1'!A1" display="Back to Content Page" xr:uid="{E4599372-E031-4AD5-A12F-55632D227FAC}"/>
  </hyperlinks>
  <pageMargins left="0.7" right="0.7" top="0.75" bottom="0.75" header="0.3" footer="0.3"/>
  <pageSetup scale="83" orientation="landscape" r:id="rId1"/>
  <headerFoot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S29"/>
  <sheetViews>
    <sheetView topLeftCell="B1" workbookViewId="0">
      <selection activeCell="P3" sqref="P3"/>
    </sheetView>
  </sheetViews>
  <sheetFormatPr defaultColWidth="9.21875" defaultRowHeight="14.4"/>
  <cols>
    <col min="1" max="1" width="15.21875" customWidth="1"/>
    <col min="2" max="2" width="65" customWidth="1"/>
    <col min="3" max="12" width="7.77734375" customWidth="1"/>
    <col min="13" max="13" width="8.77734375" customWidth="1"/>
  </cols>
  <sheetData>
    <row r="1" spans="1:19">
      <c r="A1" s="995" t="s">
        <v>487</v>
      </c>
      <c r="B1" s="995"/>
      <c r="C1" s="995"/>
      <c r="D1" s="995"/>
      <c r="E1" s="995"/>
      <c r="F1" s="995"/>
      <c r="G1" s="995"/>
      <c r="H1" s="995"/>
      <c r="I1" s="995"/>
      <c r="J1" s="995"/>
      <c r="K1" s="995"/>
      <c r="L1" s="995"/>
      <c r="M1" s="995"/>
    </row>
    <row r="2" spans="1:19" ht="15" thickBot="1">
      <c r="A2" s="996"/>
      <c r="B2" s="996"/>
      <c r="C2" s="996"/>
      <c r="D2" s="996"/>
      <c r="E2" s="996"/>
      <c r="F2" s="996"/>
      <c r="G2" s="996"/>
      <c r="H2" s="996"/>
      <c r="I2" s="996"/>
      <c r="J2" s="996"/>
      <c r="K2" s="996"/>
      <c r="L2" s="996"/>
      <c r="M2" s="996"/>
    </row>
    <row r="3" spans="1:19" ht="15" thickBot="1">
      <c r="A3" s="193" t="s">
        <v>187</v>
      </c>
      <c r="B3" s="298"/>
      <c r="C3" s="1007" t="s">
        <v>172</v>
      </c>
      <c r="D3" s="1007"/>
      <c r="E3" s="1007"/>
      <c r="F3" s="1007"/>
      <c r="G3" s="1007"/>
      <c r="H3" s="1008" t="s">
        <v>173</v>
      </c>
      <c r="I3" s="1007"/>
      <c r="J3" s="1007"/>
      <c r="K3" s="1007"/>
      <c r="L3" s="1007"/>
      <c r="M3" s="1007"/>
      <c r="P3" s="856" t="s">
        <v>166</v>
      </c>
    </row>
    <row r="4" spans="1:19">
      <c r="A4" s="285"/>
      <c r="B4" s="447"/>
      <c r="C4" s="452">
        <v>2000</v>
      </c>
      <c r="D4" s="288">
        <v>2001</v>
      </c>
      <c r="E4" s="288">
        <v>2002</v>
      </c>
      <c r="F4" s="288">
        <v>2005</v>
      </c>
      <c r="G4" s="289">
        <v>2006</v>
      </c>
      <c r="H4" s="435">
        <v>2000</v>
      </c>
      <c r="I4" s="288">
        <v>2001</v>
      </c>
      <c r="J4" s="288">
        <v>2002</v>
      </c>
      <c r="K4" s="288">
        <v>2012</v>
      </c>
      <c r="L4" s="288">
        <v>2015</v>
      </c>
      <c r="M4" s="300">
        <v>2018</v>
      </c>
    </row>
    <row r="5" spans="1:19" ht="26.4">
      <c r="A5" s="993" t="s">
        <v>443</v>
      </c>
      <c r="B5" s="448" t="s">
        <v>444</v>
      </c>
      <c r="C5" s="453">
        <v>25.925930000000001</v>
      </c>
      <c r="D5" s="292">
        <v>26.437850000000001</v>
      </c>
      <c r="E5" s="292">
        <v>27.948</v>
      </c>
      <c r="F5" s="292">
        <v>28.792269999999998</v>
      </c>
      <c r="G5" s="293">
        <v>41.671190000000003</v>
      </c>
      <c r="H5" s="450">
        <v>13.01703</v>
      </c>
      <c r="I5" s="292">
        <v>38.630139999999997</v>
      </c>
      <c r="J5" s="292">
        <v>53.046590000000002</v>
      </c>
      <c r="K5" s="292">
        <v>23.44838</v>
      </c>
      <c r="L5" s="292">
        <v>38.141889999999997</v>
      </c>
      <c r="M5" s="310">
        <v>29.31109</v>
      </c>
    </row>
    <row r="6" spans="1:19" ht="26.4">
      <c r="A6" s="993"/>
      <c r="B6" s="448" t="s">
        <v>445</v>
      </c>
      <c r="C6" s="453">
        <v>12.112109999999999</v>
      </c>
      <c r="D6" s="292">
        <v>11.595549999999999</v>
      </c>
      <c r="E6" s="292">
        <v>10.86351</v>
      </c>
      <c r="F6" s="292">
        <v>15.74879</v>
      </c>
      <c r="G6" s="293">
        <v>6.0770499999999998</v>
      </c>
      <c r="H6" s="450">
        <v>8.8807799999999997</v>
      </c>
      <c r="I6" s="292">
        <v>5.6620999999999997</v>
      </c>
      <c r="J6" s="292">
        <v>10.872159999999999</v>
      </c>
      <c r="K6" s="292">
        <v>8.4506999999999994</v>
      </c>
      <c r="L6" s="292">
        <v>4.7635100000000001</v>
      </c>
      <c r="M6" s="310">
        <v>4.7010399999999999</v>
      </c>
      <c r="P6" s="48"/>
    </row>
    <row r="7" spans="1:19" ht="26.4">
      <c r="A7" s="993"/>
      <c r="B7" s="448" t="s">
        <v>446</v>
      </c>
      <c r="C7" s="453">
        <v>8.0080100000000005</v>
      </c>
      <c r="D7" s="292">
        <v>7.3283899999999997</v>
      </c>
      <c r="E7" s="292">
        <v>8.0779899999999998</v>
      </c>
      <c r="F7" s="292">
        <v>7.1497599999999997</v>
      </c>
      <c r="G7" s="293">
        <v>4.9375999999999998</v>
      </c>
      <c r="H7" s="450">
        <v>13.01703</v>
      </c>
      <c r="I7" s="292">
        <v>9.7716899999999995</v>
      </c>
      <c r="J7" s="292">
        <v>15.17324</v>
      </c>
      <c r="K7" s="292">
        <v>0.57267000000000001</v>
      </c>
      <c r="L7" s="292">
        <v>6.43581</v>
      </c>
      <c r="M7" s="310">
        <v>3.4662000000000002</v>
      </c>
      <c r="O7" s="28"/>
      <c r="P7" s="28"/>
      <c r="Q7" s="28"/>
    </row>
    <row r="8" spans="1:19" ht="26.4">
      <c r="A8" s="993"/>
      <c r="B8" s="448" t="s">
        <v>447</v>
      </c>
      <c r="C8" s="453">
        <v>27.427430000000001</v>
      </c>
      <c r="D8" s="292">
        <v>25.417439999999999</v>
      </c>
      <c r="E8" s="292">
        <v>26.555250000000001</v>
      </c>
      <c r="F8" s="292">
        <v>28.88889</v>
      </c>
      <c r="G8" s="293">
        <v>31.25339</v>
      </c>
      <c r="H8" s="450">
        <v>35.158149999999999</v>
      </c>
      <c r="I8" s="292">
        <v>26.392690000000002</v>
      </c>
      <c r="J8" s="292">
        <v>12.425330000000001</v>
      </c>
      <c r="K8" s="292">
        <v>35.396999999999998</v>
      </c>
      <c r="L8" s="292">
        <v>22.87162</v>
      </c>
      <c r="M8" s="310">
        <v>27.989599999999999</v>
      </c>
      <c r="O8" s="138"/>
      <c r="P8" s="138"/>
      <c r="Q8" s="138"/>
      <c r="R8" s="138"/>
      <c r="S8" s="138"/>
    </row>
    <row r="9" spans="1:19" ht="26.4">
      <c r="A9" s="993"/>
      <c r="B9" s="448" t="s">
        <v>448</v>
      </c>
      <c r="C9" s="453">
        <v>4.6045999999999996</v>
      </c>
      <c r="D9" s="292">
        <v>4.5454499999999998</v>
      </c>
      <c r="E9" s="292">
        <v>3.43547</v>
      </c>
      <c r="F9" s="292">
        <v>2.6086999999999998</v>
      </c>
      <c r="G9" s="293">
        <v>2.38741</v>
      </c>
      <c r="H9" s="450">
        <v>7.2992699999999999</v>
      </c>
      <c r="I9" s="292">
        <v>5.4794499999999999</v>
      </c>
      <c r="J9" s="292">
        <v>4.8984500000000004</v>
      </c>
      <c r="K9" s="292"/>
      <c r="L9" s="292">
        <v>1.3175699999999999</v>
      </c>
      <c r="M9" s="310">
        <v>1.3431500000000001</v>
      </c>
      <c r="O9" s="138"/>
      <c r="P9" s="138"/>
      <c r="Q9" s="138"/>
      <c r="R9" s="138"/>
      <c r="S9" s="138"/>
    </row>
    <row r="10" spans="1:19" ht="26.4">
      <c r="A10" s="993"/>
      <c r="B10" s="448" t="s">
        <v>449</v>
      </c>
      <c r="C10" s="453"/>
      <c r="D10" s="292"/>
      <c r="E10" s="292"/>
      <c r="F10" s="292"/>
      <c r="G10" s="293"/>
      <c r="H10" s="450"/>
      <c r="I10" s="292"/>
      <c r="J10" s="292"/>
      <c r="K10" s="292">
        <v>0.72743999999999998</v>
      </c>
      <c r="L10" s="292">
        <v>2.31419</v>
      </c>
      <c r="M10" s="310">
        <v>4.8526899999999999</v>
      </c>
      <c r="O10" s="138"/>
      <c r="P10" s="138"/>
      <c r="Q10" s="138"/>
      <c r="R10" s="138"/>
      <c r="S10" s="138"/>
    </row>
    <row r="11" spans="1:19" ht="26.4">
      <c r="A11" s="993"/>
      <c r="B11" s="448" t="s">
        <v>450</v>
      </c>
      <c r="C11" s="453">
        <v>1.6015999999999999</v>
      </c>
      <c r="D11" s="292"/>
      <c r="E11" s="292">
        <v>0.74280000000000002</v>
      </c>
      <c r="F11" s="292">
        <v>4.2512100000000004</v>
      </c>
      <c r="G11" s="293">
        <v>1.68204</v>
      </c>
      <c r="H11" s="450"/>
      <c r="I11" s="292"/>
      <c r="J11" s="292"/>
      <c r="K11" s="292">
        <v>11.82479</v>
      </c>
      <c r="L11" s="292">
        <v>8.04054</v>
      </c>
      <c r="M11" s="310">
        <v>9.1637799999999991</v>
      </c>
      <c r="O11" s="138"/>
      <c r="P11" s="138"/>
      <c r="Q11" s="138"/>
      <c r="R11" s="138"/>
      <c r="S11" s="138"/>
    </row>
    <row r="12" spans="1:19" ht="39.6">
      <c r="A12" s="993"/>
      <c r="B12" s="448" t="s">
        <v>451</v>
      </c>
      <c r="C12" s="453">
        <v>8.2082099999999993</v>
      </c>
      <c r="D12" s="292">
        <v>14.74954</v>
      </c>
      <c r="E12" s="292">
        <v>10.95636</v>
      </c>
      <c r="F12" s="292">
        <v>7.4396100000000001</v>
      </c>
      <c r="G12" s="293">
        <v>6.4025999999999996</v>
      </c>
      <c r="H12" s="450">
        <v>10.09732</v>
      </c>
      <c r="I12" s="292">
        <v>3.6529699999999998</v>
      </c>
      <c r="J12" s="292">
        <v>3.5842299999999998</v>
      </c>
      <c r="K12" s="292">
        <v>5.0920899999999998</v>
      </c>
      <c r="L12" s="292">
        <v>2.3986499999999999</v>
      </c>
      <c r="M12" s="310">
        <v>4.4410699999999999</v>
      </c>
      <c r="O12" s="138"/>
      <c r="P12" s="138"/>
      <c r="Q12" s="138"/>
      <c r="R12" s="138"/>
      <c r="S12" s="138"/>
    </row>
    <row r="13" spans="1:19" ht="26.4">
      <c r="A13" s="993"/>
      <c r="B13" s="448" t="s">
        <v>452</v>
      </c>
      <c r="C13" s="453">
        <v>9.2092100000000006</v>
      </c>
      <c r="D13" s="292">
        <v>9.9257899999999992</v>
      </c>
      <c r="E13" s="292">
        <v>11.42061</v>
      </c>
      <c r="F13" s="292">
        <v>5.1207700000000003</v>
      </c>
      <c r="G13" s="293">
        <v>5.5887099999999998</v>
      </c>
      <c r="H13" s="450"/>
      <c r="I13" s="292"/>
      <c r="J13" s="292"/>
      <c r="K13" s="292">
        <v>10.64851</v>
      </c>
      <c r="L13" s="292">
        <v>9.9324300000000001</v>
      </c>
      <c r="M13" s="310">
        <v>10.26863</v>
      </c>
      <c r="O13" s="138"/>
      <c r="P13" s="138"/>
      <c r="Q13" s="138"/>
      <c r="R13" s="138"/>
      <c r="S13" s="138"/>
    </row>
    <row r="14" spans="1:19" ht="26.4">
      <c r="A14" s="993"/>
      <c r="B14" s="448" t="s">
        <v>453</v>
      </c>
      <c r="C14" s="453"/>
      <c r="D14" s="292"/>
      <c r="E14" s="292"/>
      <c r="F14" s="292"/>
      <c r="G14" s="293"/>
      <c r="H14" s="450"/>
      <c r="I14" s="292"/>
      <c r="J14" s="292"/>
      <c r="K14" s="292">
        <v>3.8384200000000002</v>
      </c>
      <c r="L14" s="292">
        <v>3.7837800000000001</v>
      </c>
      <c r="M14" s="310">
        <v>4.4627400000000002</v>
      </c>
      <c r="O14" s="138"/>
      <c r="P14" s="138"/>
      <c r="Q14" s="138"/>
      <c r="R14" s="138"/>
      <c r="S14" s="138"/>
    </row>
    <row r="15" spans="1:19" ht="26.4">
      <c r="A15" s="993"/>
      <c r="B15" s="448" t="s">
        <v>454</v>
      </c>
      <c r="C15" s="453">
        <v>2.9028999999999998</v>
      </c>
      <c r="D15" s="292"/>
      <c r="E15" s="292"/>
      <c r="F15" s="292"/>
      <c r="G15" s="293"/>
      <c r="H15" s="450">
        <v>12.53041</v>
      </c>
      <c r="I15" s="292">
        <v>10.410959999999999</v>
      </c>
      <c r="J15" s="292"/>
      <c r="K15" s="292"/>
      <c r="L15" s="292"/>
      <c r="M15" s="310"/>
      <c r="O15" s="138"/>
      <c r="P15" s="138"/>
      <c r="Q15" s="138"/>
      <c r="R15" s="138"/>
      <c r="S15" s="138"/>
    </row>
    <row r="16" spans="1:19" ht="26.4">
      <c r="A16" s="993"/>
      <c r="B16" s="448" t="s">
        <v>455</v>
      </c>
      <c r="C16" s="453">
        <v>25.48638</v>
      </c>
      <c r="D16" s="292">
        <v>24.184259999999998</v>
      </c>
      <c r="E16" s="292">
        <v>33.725490000000001</v>
      </c>
      <c r="F16" s="292">
        <v>29.38053</v>
      </c>
      <c r="G16" s="293">
        <v>43.373489999999997</v>
      </c>
      <c r="H16" s="450"/>
      <c r="I16" s="292"/>
      <c r="J16" s="292"/>
      <c r="K16" s="292">
        <v>27.646170000000001</v>
      </c>
      <c r="L16" s="292">
        <v>43.682310000000001</v>
      </c>
      <c r="M16" s="310">
        <v>33.991950000000003</v>
      </c>
      <c r="O16" s="138"/>
      <c r="P16" s="138"/>
      <c r="Q16" s="138"/>
      <c r="R16" s="138"/>
      <c r="S16" s="138"/>
    </row>
    <row r="17" spans="1:19" ht="26.4">
      <c r="A17" s="993"/>
      <c r="B17" s="448" t="s">
        <v>456</v>
      </c>
      <c r="C17" s="453">
        <v>13.035019999999999</v>
      </c>
      <c r="D17" s="292">
        <v>12.85988</v>
      </c>
      <c r="E17" s="292">
        <v>8.8235299999999999</v>
      </c>
      <c r="F17" s="292">
        <v>17.522120000000001</v>
      </c>
      <c r="G17" s="293">
        <v>7.3293200000000001</v>
      </c>
      <c r="H17" s="450"/>
      <c r="I17" s="292"/>
      <c r="J17" s="292"/>
      <c r="K17" s="292">
        <v>8.0645199999999999</v>
      </c>
      <c r="L17" s="292">
        <v>5.5817800000000002</v>
      </c>
      <c r="M17" s="310">
        <v>4.5005499999999996</v>
      </c>
      <c r="O17" s="138"/>
      <c r="P17" s="138"/>
      <c r="Q17" s="138"/>
      <c r="R17" s="138"/>
      <c r="S17" s="138"/>
    </row>
    <row r="18" spans="1:19" ht="26.4">
      <c r="A18" s="993"/>
      <c r="B18" s="448" t="s">
        <v>457</v>
      </c>
      <c r="C18" s="453">
        <v>7.0038900000000002</v>
      </c>
      <c r="D18" s="292">
        <v>6.3339699999999999</v>
      </c>
      <c r="E18" s="292">
        <v>7.0588199999999999</v>
      </c>
      <c r="F18" s="292">
        <v>6.5486700000000004</v>
      </c>
      <c r="G18" s="293">
        <v>4.81928</v>
      </c>
      <c r="H18" s="450"/>
      <c r="I18" s="292"/>
      <c r="J18" s="292"/>
      <c r="K18" s="292">
        <v>0.37802000000000002</v>
      </c>
      <c r="L18" s="292">
        <v>6.2204899999999999</v>
      </c>
      <c r="M18" s="310">
        <v>4.53714</v>
      </c>
      <c r="O18" s="28"/>
      <c r="P18" s="28"/>
      <c r="Q18" s="28"/>
    </row>
    <row r="19" spans="1:19" ht="26.4">
      <c r="A19" s="993"/>
      <c r="B19" s="448" t="s">
        <v>458</v>
      </c>
      <c r="C19" s="453">
        <v>23.346299999999999</v>
      </c>
      <c r="D19" s="292">
        <v>22.456810000000001</v>
      </c>
      <c r="E19" s="292">
        <v>26.078430000000001</v>
      </c>
      <c r="F19" s="292">
        <v>26.725660000000001</v>
      </c>
      <c r="G19" s="293">
        <v>29.91968</v>
      </c>
      <c r="H19" s="450"/>
      <c r="I19" s="292"/>
      <c r="J19" s="292"/>
      <c r="K19" s="292">
        <v>35.66028</v>
      </c>
      <c r="L19" s="292">
        <v>23.021380000000001</v>
      </c>
      <c r="M19" s="310">
        <v>29.23527</v>
      </c>
      <c r="O19" s="24"/>
      <c r="P19" s="24"/>
      <c r="Q19" s="24"/>
    </row>
    <row r="20" spans="1:19" ht="26.4">
      <c r="A20" s="993"/>
      <c r="B20" s="448" t="s">
        <v>459</v>
      </c>
      <c r="C20" s="453">
        <v>4.86381</v>
      </c>
      <c r="D20" s="292">
        <v>4.6065300000000002</v>
      </c>
      <c r="E20" s="292">
        <v>3.1372499999999999</v>
      </c>
      <c r="F20" s="292">
        <v>2.4778799999999999</v>
      </c>
      <c r="G20" s="293">
        <v>1.30522</v>
      </c>
      <c r="H20" s="450"/>
      <c r="I20" s="292"/>
      <c r="J20" s="292"/>
      <c r="K20" s="292"/>
      <c r="L20" s="292">
        <v>0.86087000000000002</v>
      </c>
      <c r="M20" s="310">
        <v>1.0245200000000001</v>
      </c>
      <c r="O20" s="28"/>
      <c r="P20" s="28"/>
      <c r="Q20" s="28"/>
    </row>
    <row r="21" spans="1:19" ht="26.4">
      <c r="A21" s="993"/>
      <c r="B21" s="448" t="s">
        <v>460</v>
      </c>
      <c r="C21" s="453"/>
      <c r="D21" s="292"/>
      <c r="E21" s="292"/>
      <c r="F21" s="292"/>
      <c r="G21" s="293"/>
      <c r="H21" s="450"/>
      <c r="I21" s="292"/>
      <c r="J21" s="292"/>
      <c r="K21" s="292">
        <v>0.30242000000000002</v>
      </c>
      <c r="L21" s="292">
        <v>0.88863999999999999</v>
      </c>
      <c r="M21" s="310">
        <v>2.5612900000000001</v>
      </c>
      <c r="O21" s="138"/>
      <c r="P21" s="138"/>
      <c r="Q21" s="138"/>
      <c r="R21" s="138"/>
      <c r="S21" s="138"/>
    </row>
    <row r="22" spans="1:19" ht="26.4">
      <c r="A22" s="993"/>
      <c r="B22" s="448" t="s">
        <v>461</v>
      </c>
      <c r="C22" s="453">
        <v>1.1673199999999999</v>
      </c>
      <c r="D22" s="292"/>
      <c r="E22" s="292">
        <v>0.19608</v>
      </c>
      <c r="F22" s="292">
        <v>3.7168100000000002</v>
      </c>
      <c r="G22" s="293">
        <v>1.10442</v>
      </c>
      <c r="H22" s="450"/>
      <c r="I22" s="292"/>
      <c r="J22" s="292"/>
      <c r="K22" s="292">
        <v>5.8971799999999996</v>
      </c>
      <c r="L22" s="292">
        <v>2.7492399999999999</v>
      </c>
      <c r="M22" s="310">
        <v>2.8540100000000002</v>
      </c>
      <c r="O22" s="138"/>
      <c r="P22" s="138"/>
      <c r="Q22" s="138"/>
      <c r="R22" s="138"/>
      <c r="S22" s="138"/>
    </row>
    <row r="23" spans="1:19" ht="26.4">
      <c r="A23" s="993"/>
      <c r="B23" s="448" t="s">
        <v>462</v>
      </c>
      <c r="C23" s="453">
        <v>4.47471</v>
      </c>
      <c r="D23" s="292">
        <v>13.24376</v>
      </c>
      <c r="E23" s="292">
        <v>10.19608</v>
      </c>
      <c r="F23" s="292">
        <v>6.7256600000000004</v>
      </c>
      <c r="G23" s="293">
        <v>4.1164699999999996</v>
      </c>
      <c r="H23" s="450"/>
      <c r="I23" s="292"/>
      <c r="J23" s="292"/>
      <c r="K23" s="292">
        <v>4.81351</v>
      </c>
      <c r="L23" s="292">
        <v>1.5828899999999999</v>
      </c>
      <c r="M23" s="310">
        <v>3.6589800000000001</v>
      </c>
    </row>
    <row r="24" spans="1:19" ht="26.4">
      <c r="A24" s="993"/>
      <c r="B24" s="448" t="s">
        <v>463</v>
      </c>
      <c r="C24" s="453">
        <v>14.98054</v>
      </c>
      <c r="D24" s="292">
        <v>16.314779999999999</v>
      </c>
      <c r="E24" s="292">
        <v>10.78431</v>
      </c>
      <c r="F24" s="292">
        <v>6.9026500000000004</v>
      </c>
      <c r="G24" s="293">
        <v>8.0321300000000004</v>
      </c>
      <c r="H24" s="450"/>
      <c r="I24" s="292"/>
      <c r="J24" s="292"/>
      <c r="K24" s="292">
        <v>13.00403</v>
      </c>
      <c r="L24" s="292">
        <v>11.6912</v>
      </c>
      <c r="M24" s="310">
        <v>12.62349</v>
      </c>
    </row>
    <row r="25" spans="1:19" ht="26.4">
      <c r="A25" s="993"/>
      <c r="B25" s="448" t="s">
        <v>464</v>
      </c>
      <c r="C25" s="453"/>
      <c r="D25" s="292"/>
      <c r="E25" s="292"/>
      <c r="F25" s="292"/>
      <c r="G25" s="293"/>
      <c r="H25" s="450"/>
      <c r="I25" s="292"/>
      <c r="J25" s="292"/>
      <c r="K25" s="292">
        <v>4.2338699999999996</v>
      </c>
      <c r="L25" s="292">
        <v>3.72119</v>
      </c>
      <c r="M25" s="310">
        <v>5.01281</v>
      </c>
    </row>
    <row r="26" spans="1:19" ht="27" thickBot="1">
      <c r="A26" s="994"/>
      <c r="B26" s="449" t="s">
        <v>465</v>
      </c>
      <c r="C26" s="454">
        <v>5.6420199999999996</v>
      </c>
      <c r="D26" s="296"/>
      <c r="E26" s="296"/>
      <c r="F26" s="296"/>
      <c r="G26" s="297"/>
      <c r="H26" s="451"/>
      <c r="I26" s="296"/>
      <c r="J26" s="296"/>
      <c r="K26" s="296"/>
      <c r="L26" s="296"/>
      <c r="M26" s="458"/>
    </row>
    <row r="27" spans="1:19">
      <c r="A27" s="136" t="s">
        <v>192</v>
      </c>
      <c r="B27" s="136"/>
      <c r="C27" s="39"/>
      <c r="D27" s="39"/>
      <c r="E27" s="39"/>
      <c r="F27" s="39"/>
      <c r="G27" s="39"/>
      <c r="H27" s="39"/>
      <c r="I27" s="39"/>
      <c r="J27" s="39"/>
      <c r="K27" s="39"/>
      <c r="L27" s="39"/>
    </row>
    <row r="28" spans="1:19">
      <c r="A28" s="139" t="s">
        <v>323</v>
      </c>
      <c r="B28" s="142"/>
    </row>
    <row r="29" spans="1:19">
      <c r="A29" s="139" t="s">
        <v>313</v>
      </c>
    </row>
  </sheetData>
  <mergeCells count="4">
    <mergeCell ref="A1:M2"/>
    <mergeCell ref="C3:G3"/>
    <mergeCell ref="H3:M3"/>
    <mergeCell ref="A5:A26"/>
  </mergeCells>
  <hyperlinks>
    <hyperlink ref="P3" location="'TC1'!A1" display="Back to Content Page" xr:uid="{AE2A63D4-6E5E-48A6-8BD4-CB20013B16D4}"/>
  </hyperlinks>
  <pageMargins left="0.7" right="0.7" top="0.75" bottom="0.75" header="0.3" footer="0.3"/>
  <pageSetup scale="73" orientation="landscape" r:id="rId1"/>
  <headerFoot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R24"/>
  <sheetViews>
    <sheetView topLeftCell="B1" workbookViewId="0">
      <selection activeCell="P3" sqref="P3"/>
    </sheetView>
  </sheetViews>
  <sheetFormatPr defaultColWidth="9.21875" defaultRowHeight="14.4"/>
  <cols>
    <col min="1" max="1" width="15.21875" customWidth="1"/>
    <col min="2" max="2" width="65" customWidth="1"/>
    <col min="3" max="12" width="7.77734375" customWidth="1"/>
    <col min="13" max="13" width="9.21875" customWidth="1"/>
  </cols>
  <sheetData>
    <row r="1" spans="1:18">
      <c r="A1" s="995" t="s">
        <v>488</v>
      </c>
      <c r="B1" s="995"/>
      <c r="C1" s="995"/>
      <c r="D1" s="995"/>
      <c r="E1" s="995"/>
      <c r="F1" s="995"/>
      <c r="G1" s="995"/>
      <c r="H1" s="995"/>
      <c r="I1" s="995"/>
      <c r="J1" s="995"/>
      <c r="K1" s="995"/>
      <c r="L1" s="995"/>
      <c r="M1" s="995"/>
    </row>
    <row r="2" spans="1:18" ht="15" thickBot="1">
      <c r="A2" s="996"/>
      <c r="B2" s="996"/>
      <c r="C2" s="996"/>
      <c r="D2" s="996"/>
      <c r="E2" s="996"/>
      <c r="F2" s="996"/>
      <c r="G2" s="996"/>
      <c r="H2" s="996"/>
      <c r="I2" s="996"/>
      <c r="J2" s="996"/>
      <c r="K2" s="996"/>
      <c r="L2" s="996"/>
      <c r="M2" s="996"/>
    </row>
    <row r="3" spans="1:18" ht="15" thickBot="1">
      <c r="A3" s="193"/>
      <c r="B3" s="298"/>
      <c r="C3" s="1007" t="s">
        <v>172</v>
      </c>
      <c r="D3" s="1007"/>
      <c r="E3" s="1007"/>
      <c r="F3" s="1007"/>
      <c r="G3" s="1007"/>
      <c r="H3" s="1008" t="s">
        <v>173</v>
      </c>
      <c r="I3" s="1007"/>
      <c r="J3" s="1007"/>
      <c r="K3" s="1007"/>
      <c r="L3" s="1007"/>
      <c r="M3" s="1007"/>
      <c r="P3" s="856" t="s">
        <v>166</v>
      </c>
    </row>
    <row r="4" spans="1:18">
      <c r="A4" s="299"/>
      <c r="B4" s="447"/>
      <c r="C4" s="452">
        <v>2000</v>
      </c>
      <c r="D4" s="288">
        <v>2001</v>
      </c>
      <c r="E4" s="288">
        <v>2002</v>
      </c>
      <c r="F4" s="288">
        <v>2005</v>
      </c>
      <c r="G4" s="289">
        <v>2006</v>
      </c>
      <c r="H4" s="435">
        <v>2000</v>
      </c>
      <c r="I4" s="288">
        <v>2001</v>
      </c>
      <c r="J4" s="288">
        <v>2002</v>
      </c>
      <c r="K4" s="288">
        <v>2012</v>
      </c>
      <c r="L4" s="288">
        <v>2015</v>
      </c>
      <c r="M4" s="300">
        <v>2018</v>
      </c>
    </row>
    <row r="5" spans="1:18" ht="23.25" customHeight="1">
      <c r="A5" s="1004" t="s">
        <v>468</v>
      </c>
      <c r="B5" s="448" t="s">
        <v>469</v>
      </c>
      <c r="C5" s="453">
        <v>26.391749999999998</v>
      </c>
      <c r="D5" s="292">
        <v>28.545780000000001</v>
      </c>
      <c r="E5" s="292">
        <v>22.75132</v>
      </c>
      <c r="F5" s="292">
        <v>28.08511</v>
      </c>
      <c r="G5" s="293">
        <v>39.669420000000002</v>
      </c>
      <c r="H5" s="450"/>
      <c r="I5" s="292"/>
      <c r="J5" s="292"/>
      <c r="K5" s="292">
        <v>16.766950000000001</v>
      </c>
      <c r="L5" s="292">
        <v>29.538589999999999</v>
      </c>
      <c r="M5" s="199">
        <v>22.51726</v>
      </c>
      <c r="R5" s="48"/>
    </row>
    <row r="6" spans="1:18" ht="26.4">
      <c r="A6" s="1005"/>
      <c r="B6" s="448" t="s">
        <v>470</v>
      </c>
      <c r="C6" s="453">
        <v>11.13402</v>
      </c>
      <c r="D6" s="292">
        <v>10.412929999999999</v>
      </c>
      <c r="E6" s="292">
        <v>12.698410000000001</v>
      </c>
      <c r="F6" s="292">
        <v>13.61702</v>
      </c>
      <c r="G6" s="293">
        <v>4.6044900000000002</v>
      </c>
      <c r="H6" s="450"/>
      <c r="I6" s="292"/>
      <c r="J6" s="292"/>
      <c r="K6" s="292">
        <v>9.0653799999999993</v>
      </c>
      <c r="L6" s="292">
        <v>3.49288</v>
      </c>
      <c r="M6" s="199">
        <v>4.9920299999999997</v>
      </c>
    </row>
    <row r="7" spans="1:18" ht="26.4">
      <c r="A7" s="1005"/>
      <c r="B7" s="448" t="s">
        <v>471</v>
      </c>
      <c r="C7" s="453">
        <v>9.0721600000000002</v>
      </c>
      <c r="D7" s="292">
        <v>8.2585300000000004</v>
      </c>
      <c r="E7" s="292">
        <v>8.9947099999999995</v>
      </c>
      <c r="F7" s="292">
        <v>7.8723400000000003</v>
      </c>
      <c r="G7" s="293">
        <v>5.07674</v>
      </c>
      <c r="H7" s="450"/>
      <c r="I7" s="292"/>
      <c r="J7" s="292"/>
      <c r="K7" s="292">
        <v>0.88246999999999998</v>
      </c>
      <c r="L7" s="292">
        <v>6.7701599999999997</v>
      </c>
      <c r="M7" s="199">
        <v>1.91184</v>
      </c>
    </row>
    <row r="8" spans="1:18" ht="26.4">
      <c r="A8" s="1005"/>
      <c r="B8" s="448" t="s">
        <v>472</v>
      </c>
      <c r="C8" s="453">
        <v>31.752579999999998</v>
      </c>
      <c r="D8" s="292">
        <v>28.186710000000001</v>
      </c>
      <c r="E8" s="292">
        <v>26.98413</v>
      </c>
      <c r="F8" s="292">
        <v>31.489360000000001</v>
      </c>
      <c r="G8" s="293">
        <v>32.821719999999999</v>
      </c>
      <c r="H8" s="450"/>
      <c r="I8" s="292"/>
      <c r="J8" s="292"/>
      <c r="K8" s="292">
        <v>34.977939999999997</v>
      </c>
      <c r="L8" s="292">
        <v>22.63907</v>
      </c>
      <c r="M8" s="199">
        <v>26.181629999999998</v>
      </c>
    </row>
    <row r="9" spans="1:18" ht="26.4">
      <c r="A9" s="1005"/>
      <c r="B9" s="448" t="s">
        <v>473</v>
      </c>
      <c r="C9" s="453">
        <v>4.3299000000000003</v>
      </c>
      <c r="D9" s="292">
        <v>4.4883300000000004</v>
      </c>
      <c r="E9" s="292">
        <v>3.7037</v>
      </c>
      <c r="F9" s="292">
        <v>2.7659600000000002</v>
      </c>
      <c r="G9" s="293">
        <v>3.65998</v>
      </c>
      <c r="H9" s="450"/>
      <c r="I9" s="292"/>
      <c r="J9" s="292"/>
      <c r="K9" s="292"/>
      <c r="L9" s="292">
        <v>2.0267400000000002</v>
      </c>
      <c r="M9" s="199">
        <v>1.8056300000000001</v>
      </c>
    </row>
    <row r="10" spans="1:18" ht="26.4">
      <c r="A10" s="1005"/>
      <c r="B10" s="448" t="s">
        <v>474</v>
      </c>
      <c r="C10" s="453"/>
      <c r="D10" s="292"/>
      <c r="E10" s="292"/>
      <c r="F10" s="292"/>
      <c r="G10" s="293"/>
      <c r="H10" s="450"/>
      <c r="I10" s="292"/>
      <c r="J10" s="292"/>
      <c r="K10" s="292">
        <v>1.4039299999999999</v>
      </c>
      <c r="L10" s="292">
        <v>4.5278099999999997</v>
      </c>
      <c r="M10" s="199">
        <v>8.1784400000000002</v>
      </c>
    </row>
    <row r="11" spans="1:18" ht="26.4">
      <c r="A11" s="1005"/>
      <c r="B11" s="448" t="s">
        <v>475</v>
      </c>
      <c r="C11" s="453">
        <v>2.0618599999999998</v>
      </c>
      <c r="D11" s="292"/>
      <c r="E11" s="292">
        <v>1.2345699999999999</v>
      </c>
      <c r="F11" s="292">
        <v>4.8936200000000003</v>
      </c>
      <c r="G11" s="293">
        <v>2.3612799999999998</v>
      </c>
      <c r="H11" s="450"/>
      <c r="I11" s="292"/>
      <c r="J11" s="292"/>
      <c r="K11" s="292">
        <v>21.259530000000002</v>
      </c>
      <c r="L11" s="292">
        <v>16.257010000000001</v>
      </c>
      <c r="M11" s="199">
        <v>18.321829999999999</v>
      </c>
      <c r="N11" s="15" t="s">
        <v>76</v>
      </c>
    </row>
    <row r="12" spans="1:18" ht="26.4">
      <c r="A12" s="1005"/>
      <c r="B12" s="448" t="s">
        <v>476</v>
      </c>
      <c r="C12" s="453">
        <v>12.164949999999999</v>
      </c>
      <c r="D12" s="292">
        <v>16.157990000000002</v>
      </c>
      <c r="E12" s="292">
        <v>11.64021</v>
      </c>
      <c r="F12" s="292">
        <v>8.2978699999999996</v>
      </c>
      <c r="G12" s="293">
        <v>9.0909099999999992</v>
      </c>
      <c r="H12" s="450"/>
      <c r="I12" s="292"/>
      <c r="J12" s="292"/>
      <c r="K12" s="292">
        <v>5.5354999999999999</v>
      </c>
      <c r="L12" s="292">
        <v>3.6653699999999998</v>
      </c>
      <c r="M12" s="199">
        <v>5.5762099999999997</v>
      </c>
    </row>
    <row r="13" spans="1:18" ht="26.4">
      <c r="A13" s="1005"/>
      <c r="B13" s="448" t="s">
        <v>477</v>
      </c>
      <c r="C13" s="453">
        <v>3.0927799999999999</v>
      </c>
      <c r="D13" s="292">
        <v>3.9497300000000002</v>
      </c>
      <c r="E13" s="292">
        <v>11.99295</v>
      </c>
      <c r="F13" s="292">
        <v>2.97872</v>
      </c>
      <c r="G13" s="293">
        <v>2.7154699999999998</v>
      </c>
      <c r="H13" s="450"/>
      <c r="I13" s="292"/>
      <c r="J13" s="292"/>
      <c r="K13" s="292">
        <v>6.8993200000000003</v>
      </c>
      <c r="L13" s="292">
        <v>7.2013800000000003</v>
      </c>
      <c r="M13" s="199">
        <v>6.8507699999999998</v>
      </c>
    </row>
    <row r="14" spans="1:18" ht="26.4">
      <c r="A14" s="1005"/>
      <c r="B14" s="448" t="s">
        <v>478</v>
      </c>
      <c r="C14" s="453"/>
      <c r="D14" s="292"/>
      <c r="E14" s="292"/>
      <c r="F14" s="292"/>
      <c r="G14" s="293"/>
      <c r="H14" s="450"/>
      <c r="I14" s="292"/>
      <c r="J14" s="292"/>
      <c r="K14" s="292">
        <v>3.20899</v>
      </c>
      <c r="L14" s="292">
        <v>3.8809800000000001</v>
      </c>
      <c r="M14" s="199">
        <v>3.6643699999999999</v>
      </c>
    </row>
    <row r="15" spans="1:18" ht="26.4">
      <c r="A15" s="1006"/>
      <c r="B15" s="448" t="s">
        <v>479</v>
      </c>
      <c r="C15" s="453"/>
      <c r="D15" s="292"/>
      <c r="E15" s="292"/>
      <c r="F15" s="292"/>
      <c r="G15" s="293"/>
      <c r="H15" s="450"/>
      <c r="I15" s="292"/>
      <c r="J15" s="292"/>
      <c r="K15" s="292"/>
      <c r="L15" s="292"/>
      <c r="M15" s="199"/>
    </row>
    <row r="16" spans="1:18" ht="26.4">
      <c r="A16" s="1001" t="s">
        <v>480</v>
      </c>
      <c r="B16" s="448" t="s">
        <v>481</v>
      </c>
      <c r="C16" s="453">
        <v>6.2062099999999996</v>
      </c>
      <c r="D16" s="292">
        <v>4.5454499999999998</v>
      </c>
      <c r="E16" s="292">
        <v>4.1782700000000004</v>
      </c>
      <c r="F16" s="292">
        <v>6.8598999999999997</v>
      </c>
      <c r="G16" s="293">
        <v>4.0694499999999998</v>
      </c>
      <c r="H16" s="450">
        <v>7.2992699999999999</v>
      </c>
      <c r="I16" s="292">
        <v>5.4794499999999999</v>
      </c>
      <c r="J16" s="292">
        <v>4.8984500000000004</v>
      </c>
      <c r="K16" s="292">
        <v>12.552239999999999</v>
      </c>
      <c r="L16" s="292">
        <v>11.6723</v>
      </c>
      <c r="M16" s="199">
        <v>15.35962</v>
      </c>
    </row>
    <row r="17" spans="1:13" ht="26.4">
      <c r="A17" s="1002"/>
      <c r="B17" s="448" t="s">
        <v>482</v>
      </c>
      <c r="C17" s="453">
        <v>90.890889999999999</v>
      </c>
      <c r="D17" s="292">
        <v>95.454549999999998</v>
      </c>
      <c r="E17" s="292">
        <v>95.821730000000002</v>
      </c>
      <c r="F17" s="292">
        <v>93.140100000000004</v>
      </c>
      <c r="G17" s="293">
        <v>95.930549999999997</v>
      </c>
      <c r="H17" s="450">
        <v>80.170320000000004</v>
      </c>
      <c r="I17" s="292">
        <v>84.109589999999997</v>
      </c>
      <c r="J17" s="292">
        <v>95.101550000000003</v>
      </c>
      <c r="K17" s="292">
        <v>87.447760000000002</v>
      </c>
      <c r="L17" s="292">
        <v>88.327699999999993</v>
      </c>
      <c r="M17" s="199">
        <v>84.640379999999993</v>
      </c>
    </row>
    <row r="18" spans="1:13" ht="26.4">
      <c r="A18" s="1002"/>
      <c r="B18" s="448" t="s">
        <v>483</v>
      </c>
      <c r="C18" s="453">
        <v>6.0311300000000001</v>
      </c>
      <c r="D18" s="292">
        <v>4.6065300000000002</v>
      </c>
      <c r="E18" s="292">
        <v>3.3333300000000001</v>
      </c>
      <c r="F18" s="292">
        <v>6.1946899999999996</v>
      </c>
      <c r="G18" s="293">
        <v>2.40964</v>
      </c>
      <c r="H18" s="450"/>
      <c r="I18" s="292"/>
      <c r="J18" s="292"/>
      <c r="K18" s="292">
        <v>6.1996000000000002</v>
      </c>
      <c r="L18" s="292">
        <v>4.4987500000000002</v>
      </c>
      <c r="M18" s="199">
        <v>6.4398099999999996</v>
      </c>
    </row>
    <row r="19" spans="1:13" ht="26.4">
      <c r="A19" s="1002"/>
      <c r="B19" s="448" t="s">
        <v>484</v>
      </c>
      <c r="C19" s="453">
        <v>88.326849999999993</v>
      </c>
      <c r="D19" s="292">
        <v>95.393469999999994</v>
      </c>
      <c r="E19" s="292">
        <v>96.666669999999996</v>
      </c>
      <c r="F19" s="292">
        <v>93.805310000000006</v>
      </c>
      <c r="G19" s="293">
        <v>97.590360000000004</v>
      </c>
      <c r="H19" s="450"/>
      <c r="I19" s="292"/>
      <c r="J19" s="292"/>
      <c r="K19" s="292">
        <v>93.800399999999996</v>
      </c>
      <c r="L19" s="292">
        <v>95.501249999999999</v>
      </c>
      <c r="M19" s="199">
        <v>93.560190000000006</v>
      </c>
    </row>
    <row r="20" spans="1:13" ht="26.4">
      <c r="A20" s="1002"/>
      <c r="B20" s="448" t="s">
        <v>485</v>
      </c>
      <c r="C20" s="453">
        <v>6.39175</v>
      </c>
      <c r="D20" s="292">
        <v>4.4883300000000004</v>
      </c>
      <c r="E20" s="292">
        <v>4.9382700000000002</v>
      </c>
      <c r="F20" s="292">
        <v>7.6595700000000004</v>
      </c>
      <c r="G20" s="293">
        <v>6.0212500000000002</v>
      </c>
      <c r="H20" s="450"/>
      <c r="I20" s="292"/>
      <c r="J20" s="292"/>
      <c r="K20" s="292">
        <v>22.663460000000001</v>
      </c>
      <c r="L20" s="292">
        <v>22.81156</v>
      </c>
      <c r="M20" s="199">
        <v>28.305890000000002</v>
      </c>
    </row>
    <row r="21" spans="1:13" ht="27" thickBot="1">
      <c r="A21" s="1003"/>
      <c r="B21" s="449" t="s">
        <v>486</v>
      </c>
      <c r="C21" s="454">
        <v>93.608249999999998</v>
      </c>
      <c r="D21" s="296">
        <v>95.511669999999995</v>
      </c>
      <c r="E21" s="296">
        <v>95.061729999999997</v>
      </c>
      <c r="F21" s="296">
        <v>92.340429999999998</v>
      </c>
      <c r="G21" s="297">
        <v>93.978750000000005</v>
      </c>
      <c r="H21" s="451"/>
      <c r="I21" s="296"/>
      <c r="J21" s="296"/>
      <c r="K21" s="296">
        <v>77.336539999999999</v>
      </c>
      <c r="L21" s="296">
        <v>77.18844</v>
      </c>
      <c r="M21" s="201">
        <v>71.694109999999995</v>
      </c>
    </row>
    <row r="22" spans="1:13">
      <c r="A22" s="136" t="s">
        <v>192</v>
      </c>
      <c r="B22" s="136"/>
      <c r="C22" s="39"/>
      <c r="D22" s="39"/>
      <c r="E22" s="39"/>
      <c r="F22" s="39"/>
      <c r="G22" s="39"/>
      <c r="H22" s="39"/>
      <c r="I22" s="39"/>
      <c r="J22" s="39"/>
      <c r="K22" s="39"/>
      <c r="L22" s="39"/>
    </row>
    <row r="23" spans="1:13">
      <c r="A23" s="139" t="s">
        <v>323</v>
      </c>
      <c r="B23" s="142"/>
    </row>
    <row r="24" spans="1:13">
      <c r="A24" s="139" t="s">
        <v>313</v>
      </c>
    </row>
  </sheetData>
  <mergeCells count="5">
    <mergeCell ref="A1:M2"/>
    <mergeCell ref="C3:G3"/>
    <mergeCell ref="H3:M3"/>
    <mergeCell ref="A5:A15"/>
    <mergeCell ref="A16:A21"/>
  </mergeCells>
  <hyperlinks>
    <hyperlink ref="P3" location="'TC1'!A1" display="Back to Content Page" xr:uid="{6D065698-FE7E-467B-B0BE-A07350D5B7C1}"/>
  </hyperlinks>
  <pageMargins left="0.7" right="0.7" top="0.75" bottom="0.75" header="0.3" footer="0.3"/>
  <pageSetup scale="73" orientation="landscape" r:id="rId1"/>
  <headerFooter>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30"/>
  <sheetViews>
    <sheetView topLeftCell="D1" workbookViewId="0">
      <selection activeCell="U3" sqref="U3"/>
    </sheetView>
  </sheetViews>
  <sheetFormatPr defaultColWidth="9.21875" defaultRowHeight="14.4"/>
  <cols>
    <col min="1" max="1" width="15.21875" customWidth="1"/>
    <col min="2" max="2" width="65" customWidth="1"/>
    <col min="3" max="16" width="7.77734375" customWidth="1"/>
    <col min="17" max="17" width="8.77734375" customWidth="1"/>
  </cols>
  <sheetData>
    <row r="1" spans="1:23">
      <c r="A1" s="995" t="s">
        <v>489</v>
      </c>
      <c r="B1" s="995"/>
      <c r="C1" s="995"/>
      <c r="D1" s="995"/>
      <c r="E1" s="995"/>
      <c r="F1" s="995"/>
      <c r="G1" s="995"/>
      <c r="H1" s="995"/>
      <c r="I1" s="995"/>
      <c r="J1" s="995"/>
      <c r="K1" s="995"/>
      <c r="L1" s="995"/>
      <c r="M1" s="995"/>
      <c r="N1" s="995"/>
      <c r="O1" s="995"/>
      <c r="P1" s="995"/>
      <c r="Q1" s="995"/>
    </row>
    <row r="2" spans="1:23" ht="15" thickBot="1">
      <c r="A2" s="996"/>
      <c r="B2" s="996"/>
      <c r="C2" s="996"/>
      <c r="D2" s="996"/>
      <c r="E2" s="996"/>
      <c r="F2" s="996"/>
      <c r="G2" s="996"/>
      <c r="H2" s="996"/>
      <c r="I2" s="996"/>
      <c r="J2" s="996"/>
      <c r="K2" s="996"/>
      <c r="L2" s="996"/>
      <c r="M2" s="996"/>
      <c r="N2" s="996"/>
      <c r="O2" s="996"/>
      <c r="P2" s="996"/>
      <c r="Q2" s="996"/>
    </row>
    <row r="3" spans="1:23" ht="15" thickBot="1">
      <c r="A3" s="193" t="s">
        <v>187</v>
      </c>
      <c r="B3" s="298"/>
      <c r="C3" s="1009" t="s">
        <v>174</v>
      </c>
      <c r="D3" s="1010"/>
      <c r="E3" s="1010"/>
      <c r="F3" s="1010"/>
      <c r="G3" s="1010"/>
      <c r="H3" s="1010"/>
      <c r="I3" s="1010"/>
      <c r="J3" s="1010"/>
      <c r="K3" s="1010"/>
      <c r="L3" s="1010"/>
      <c r="M3" s="309"/>
      <c r="N3" s="309"/>
      <c r="O3" s="309"/>
      <c r="P3" s="459"/>
      <c r="Q3" s="464" t="s">
        <v>175</v>
      </c>
      <c r="U3" s="856" t="s">
        <v>166</v>
      </c>
    </row>
    <row r="4" spans="1:23">
      <c r="A4" s="285"/>
      <c r="B4" s="447"/>
      <c r="C4" s="452">
        <v>2005</v>
      </c>
      <c r="D4" s="288">
        <v>2006</v>
      </c>
      <c r="E4" s="288">
        <v>2007</v>
      </c>
      <c r="F4" s="288">
        <v>2008</v>
      </c>
      <c r="G4" s="288">
        <v>2009</v>
      </c>
      <c r="H4" s="288">
        <v>2010</v>
      </c>
      <c r="I4" s="288">
        <v>2014</v>
      </c>
      <c r="J4" s="288">
        <v>2015</v>
      </c>
      <c r="K4" s="288">
        <v>2016</v>
      </c>
      <c r="L4" s="288">
        <v>2017</v>
      </c>
      <c r="M4" s="288">
        <v>2018</v>
      </c>
      <c r="N4" s="288">
        <v>2019</v>
      </c>
      <c r="O4" s="288">
        <v>2020</v>
      </c>
      <c r="P4" s="289">
        <v>2022</v>
      </c>
      <c r="Q4" s="460">
        <v>2018</v>
      </c>
    </row>
    <row r="5" spans="1:23" ht="26.4">
      <c r="A5" s="993" t="s">
        <v>443</v>
      </c>
      <c r="B5" s="448" t="s">
        <v>444</v>
      </c>
      <c r="C5" s="453">
        <v>1.5195000000000001</v>
      </c>
      <c r="D5" s="292">
        <v>1.3849</v>
      </c>
      <c r="E5" s="292">
        <v>1.28264</v>
      </c>
      <c r="F5" s="292">
        <v>1.0246999999999999</v>
      </c>
      <c r="G5" s="292">
        <v>1.1241699999999999</v>
      </c>
      <c r="H5" s="292">
        <v>0.89053000000000004</v>
      </c>
      <c r="I5" s="292">
        <v>1.1584300000000001</v>
      </c>
      <c r="J5" s="292">
        <v>1.27966</v>
      </c>
      <c r="K5" s="292">
        <v>2.2105999999999999</v>
      </c>
      <c r="L5" s="292">
        <v>3.0879099999999999</v>
      </c>
      <c r="M5" s="292">
        <v>2.48631</v>
      </c>
      <c r="N5" s="292">
        <v>3.7613400000000001</v>
      </c>
      <c r="O5" s="292">
        <v>9.3437800000000006</v>
      </c>
      <c r="P5" s="293">
        <v>5.4434800000000001</v>
      </c>
      <c r="Q5" s="461"/>
    </row>
    <row r="6" spans="1:23" ht="26.4">
      <c r="A6" s="993"/>
      <c r="B6" s="448" t="s">
        <v>445</v>
      </c>
      <c r="C6" s="453">
        <v>16.246179999999999</v>
      </c>
      <c r="D6" s="292">
        <v>14.99654</v>
      </c>
      <c r="E6" s="292">
        <v>11.38434</v>
      </c>
      <c r="F6" s="292">
        <v>10.5093</v>
      </c>
      <c r="G6" s="292">
        <v>11.631320000000001</v>
      </c>
      <c r="H6" s="292">
        <v>15.48884</v>
      </c>
      <c r="I6" s="292">
        <v>7.4276</v>
      </c>
      <c r="J6" s="292">
        <v>13.00225</v>
      </c>
      <c r="K6" s="292">
        <v>7.8694800000000003</v>
      </c>
      <c r="L6" s="292">
        <v>7.4159600000000001</v>
      </c>
      <c r="M6" s="292">
        <v>6.3367300000000002</v>
      </c>
      <c r="N6" s="292">
        <v>6.8673999999999999</v>
      </c>
      <c r="O6" s="292">
        <v>9.9837699999999998</v>
      </c>
      <c r="P6" s="293">
        <v>9.5883500000000002</v>
      </c>
      <c r="Q6" s="461"/>
      <c r="T6" s="48"/>
    </row>
    <row r="7" spans="1:23" ht="26.4">
      <c r="A7" s="993"/>
      <c r="B7" s="448" t="s">
        <v>446</v>
      </c>
      <c r="C7" s="453">
        <v>14.564220000000001</v>
      </c>
      <c r="D7" s="292">
        <v>12.147589999999999</v>
      </c>
      <c r="E7" s="292">
        <v>18.389500000000002</v>
      </c>
      <c r="F7" s="292">
        <v>17.017379999999999</v>
      </c>
      <c r="G7" s="292">
        <v>15.53398</v>
      </c>
      <c r="H7" s="292">
        <v>12.25113</v>
      </c>
      <c r="I7" s="292">
        <v>13.83986</v>
      </c>
      <c r="J7" s="292">
        <v>5.8498700000000001</v>
      </c>
      <c r="K7" s="292">
        <v>7.99193</v>
      </c>
      <c r="L7" s="292">
        <v>7.4124100000000004</v>
      </c>
      <c r="M7" s="292">
        <v>8.9406300000000005</v>
      </c>
      <c r="N7" s="292">
        <v>7.9060300000000003</v>
      </c>
      <c r="O7" s="292">
        <v>8.9036000000000008</v>
      </c>
      <c r="P7" s="293">
        <v>10.94055</v>
      </c>
      <c r="Q7" s="461"/>
      <c r="S7" s="28"/>
      <c r="T7" s="28"/>
      <c r="U7" s="28"/>
    </row>
    <row r="8" spans="1:23" ht="26.4">
      <c r="A8" s="993"/>
      <c r="B8" s="448" t="s">
        <v>447</v>
      </c>
      <c r="C8" s="453">
        <v>42.909019999999998</v>
      </c>
      <c r="D8" s="292">
        <v>49.401519999999998</v>
      </c>
      <c r="E8" s="292">
        <v>43.898000000000003</v>
      </c>
      <c r="F8" s="292">
        <v>46.288499999999999</v>
      </c>
      <c r="G8" s="292">
        <v>44.85181</v>
      </c>
      <c r="H8" s="292">
        <v>47.299790000000002</v>
      </c>
      <c r="I8" s="292">
        <v>45.202730000000003</v>
      </c>
      <c r="J8" s="292">
        <v>43.592179999999999</v>
      </c>
      <c r="K8" s="292">
        <v>48.335430000000002</v>
      </c>
      <c r="L8" s="292">
        <v>40.896169999999998</v>
      </c>
      <c r="M8" s="292">
        <v>38.319389999999999</v>
      </c>
      <c r="N8" s="292">
        <v>33.911079999999998</v>
      </c>
      <c r="O8" s="292">
        <v>29.020980000000002</v>
      </c>
      <c r="P8" s="293">
        <v>33.184139999999999</v>
      </c>
      <c r="Q8" s="461"/>
      <c r="S8" s="138"/>
      <c r="T8" s="138"/>
      <c r="U8" s="138"/>
      <c r="V8" s="138"/>
      <c r="W8" s="138"/>
    </row>
    <row r="9" spans="1:23" ht="26.4">
      <c r="A9" s="993"/>
      <c r="B9" s="448" t="s">
        <v>448</v>
      </c>
      <c r="C9" s="453">
        <v>10.626910000000001</v>
      </c>
      <c r="D9" s="292">
        <v>10.28786</v>
      </c>
      <c r="E9" s="292">
        <v>12.932600000000001</v>
      </c>
      <c r="F9" s="292">
        <v>10.295820000000001</v>
      </c>
      <c r="G9" s="292">
        <v>10.404960000000001</v>
      </c>
      <c r="H9" s="292">
        <v>11.894920000000001</v>
      </c>
      <c r="I9" s="292">
        <v>9.9795599999999993</v>
      </c>
      <c r="J9" s="292">
        <v>10.29059</v>
      </c>
      <c r="K9" s="292">
        <v>9.1501800000000006</v>
      </c>
      <c r="L9" s="292">
        <v>9.8784700000000001</v>
      </c>
      <c r="M9" s="292">
        <v>8.15442</v>
      </c>
      <c r="N9" s="292">
        <v>8.5875299999999992</v>
      </c>
      <c r="O9" s="292">
        <v>8.8099399999999992</v>
      </c>
      <c r="P9" s="293">
        <v>8.0690899999999992</v>
      </c>
      <c r="Q9" s="461"/>
      <c r="S9" s="138"/>
      <c r="T9" s="138"/>
      <c r="U9" s="138"/>
      <c r="V9" s="138"/>
      <c r="W9" s="138"/>
    </row>
    <row r="10" spans="1:23" ht="26.4">
      <c r="A10" s="993"/>
      <c r="B10" s="448" t="s">
        <v>449</v>
      </c>
      <c r="C10" s="453">
        <v>3.2110099999999999</v>
      </c>
      <c r="D10" s="292">
        <v>1.3948</v>
      </c>
      <c r="E10" s="292">
        <v>2.0036399999999999</v>
      </c>
      <c r="F10" s="292">
        <v>3.0192100000000002</v>
      </c>
      <c r="G10" s="292">
        <v>2.7401599999999999</v>
      </c>
      <c r="H10" s="292">
        <v>1.38032</v>
      </c>
      <c r="I10" s="292">
        <v>7.5400299999999998</v>
      </c>
      <c r="J10" s="292">
        <v>7.8417199999999996</v>
      </c>
      <c r="K10" s="292">
        <v>6.5424600000000002</v>
      </c>
      <c r="L10" s="292">
        <v>6.3463900000000004</v>
      </c>
      <c r="M10" s="292">
        <v>9.6092499999999994</v>
      </c>
      <c r="N10" s="292">
        <v>7.9551800000000004</v>
      </c>
      <c r="O10" s="292">
        <v>7.0897899999999998</v>
      </c>
      <c r="P10" s="293">
        <v>7.9335599999999999</v>
      </c>
      <c r="Q10" s="461"/>
      <c r="S10" s="138"/>
      <c r="T10" s="138"/>
      <c r="U10" s="138"/>
      <c r="V10" s="138"/>
      <c r="W10" s="138"/>
    </row>
    <row r="11" spans="1:23" ht="26.4">
      <c r="A11" s="993"/>
      <c r="B11" s="448" t="s">
        <v>450</v>
      </c>
      <c r="C11" s="453">
        <v>6.25</v>
      </c>
      <c r="D11" s="292">
        <v>4.61965</v>
      </c>
      <c r="E11" s="292">
        <v>6.3979999999999997</v>
      </c>
      <c r="F11" s="292">
        <v>6.7032600000000002</v>
      </c>
      <c r="G11" s="292">
        <v>8.4504300000000008</v>
      </c>
      <c r="H11" s="292">
        <v>5.6485000000000003</v>
      </c>
      <c r="I11" s="292">
        <v>5.0187400000000002</v>
      </c>
      <c r="J11" s="292">
        <v>7.3999300000000003</v>
      </c>
      <c r="K11" s="292">
        <v>7.5484799999999996</v>
      </c>
      <c r="L11" s="292">
        <v>6.73726</v>
      </c>
      <c r="M11" s="292">
        <v>6.0780200000000004</v>
      </c>
      <c r="N11" s="292">
        <v>12.552009999999999</v>
      </c>
      <c r="O11" s="292">
        <v>8.4009699999999992</v>
      </c>
      <c r="P11" s="293">
        <v>7.5143399999999998</v>
      </c>
      <c r="Q11" s="461"/>
      <c r="S11" s="138"/>
      <c r="T11" s="138"/>
      <c r="U11" s="138"/>
      <c r="V11" s="138"/>
      <c r="W11" s="138"/>
    </row>
    <row r="12" spans="1:23" ht="39.6">
      <c r="A12" s="993"/>
      <c r="B12" s="448" t="s">
        <v>451</v>
      </c>
      <c r="C12" s="453">
        <v>1.2041299999999999</v>
      </c>
      <c r="D12" s="292">
        <v>1.95865</v>
      </c>
      <c r="E12" s="292">
        <v>0.99422999999999995</v>
      </c>
      <c r="F12" s="292">
        <v>1.4028700000000001</v>
      </c>
      <c r="G12" s="292">
        <v>1.3924399999999999</v>
      </c>
      <c r="H12" s="292">
        <v>1.20221</v>
      </c>
      <c r="I12" s="292">
        <v>1.1516200000000001</v>
      </c>
      <c r="J12" s="292">
        <v>1.69859</v>
      </c>
      <c r="K12" s="292">
        <v>1.7109000000000001</v>
      </c>
      <c r="L12" s="292">
        <v>2.2102200000000001</v>
      </c>
      <c r="M12" s="292">
        <v>2.3653499999999998</v>
      </c>
      <c r="N12" s="292">
        <v>1.75617</v>
      </c>
      <c r="O12" s="292">
        <v>2.2383899999999999</v>
      </c>
      <c r="P12" s="293">
        <v>1.91011</v>
      </c>
      <c r="Q12" s="461"/>
      <c r="S12" s="138"/>
      <c r="T12" s="138"/>
      <c r="U12" s="138"/>
      <c r="V12" s="138"/>
      <c r="W12" s="138"/>
    </row>
    <row r="13" spans="1:23" ht="26.4">
      <c r="A13" s="993"/>
      <c r="B13" s="448" t="s">
        <v>452</v>
      </c>
      <c r="C13" s="453">
        <v>3.125</v>
      </c>
      <c r="D13" s="292">
        <v>3.5611799999999998</v>
      </c>
      <c r="E13" s="292">
        <v>2.3603499999999999</v>
      </c>
      <c r="F13" s="292">
        <v>3.0558100000000001</v>
      </c>
      <c r="G13" s="292">
        <v>3.0722999999999998</v>
      </c>
      <c r="H13" s="292">
        <v>2.60162</v>
      </c>
      <c r="I13" s="292">
        <v>7.5434400000000004</v>
      </c>
      <c r="J13" s="292">
        <v>6.9429100000000004</v>
      </c>
      <c r="K13" s="292">
        <v>6.9461899999999996</v>
      </c>
      <c r="L13" s="292">
        <v>14.863899999999999</v>
      </c>
      <c r="M13" s="292">
        <v>16.372679999999999</v>
      </c>
      <c r="N13" s="292">
        <v>15.110910000000001</v>
      </c>
      <c r="O13" s="292">
        <v>14.47927</v>
      </c>
      <c r="P13" s="293">
        <v>13.56301</v>
      </c>
      <c r="Q13" s="461"/>
      <c r="S13" s="138"/>
      <c r="T13" s="138"/>
      <c r="U13" s="138"/>
      <c r="V13" s="138"/>
      <c r="W13" s="138"/>
    </row>
    <row r="14" spans="1:23" ht="26.4">
      <c r="A14" s="993"/>
      <c r="B14" s="448" t="s">
        <v>453</v>
      </c>
      <c r="C14" s="453">
        <v>0.10512000000000001</v>
      </c>
      <c r="D14" s="292"/>
      <c r="E14" s="292"/>
      <c r="F14" s="292"/>
      <c r="G14" s="292">
        <v>0.28743000000000002</v>
      </c>
      <c r="H14" s="292">
        <v>0.1145</v>
      </c>
      <c r="I14" s="292">
        <v>1.1379900000000001</v>
      </c>
      <c r="J14" s="292">
        <v>2.1023000000000001</v>
      </c>
      <c r="K14" s="292">
        <v>1.69435</v>
      </c>
      <c r="L14" s="292">
        <v>1.1513</v>
      </c>
      <c r="M14" s="292">
        <v>1.3372299999999999</v>
      </c>
      <c r="N14" s="292">
        <v>1.5923499999999999</v>
      </c>
      <c r="O14" s="292">
        <v>1.7295199999999999</v>
      </c>
      <c r="P14" s="293">
        <v>1.85337</v>
      </c>
      <c r="Q14" s="461"/>
      <c r="S14" s="138"/>
      <c r="T14" s="138"/>
      <c r="U14" s="138"/>
      <c r="V14" s="138"/>
      <c r="W14" s="138"/>
    </row>
    <row r="15" spans="1:23" ht="26.4">
      <c r="A15" s="993"/>
      <c r="B15" s="448" t="s">
        <v>454</v>
      </c>
      <c r="C15" s="453">
        <v>0.23891000000000001</v>
      </c>
      <c r="D15" s="292">
        <v>0.24729999999999999</v>
      </c>
      <c r="E15" s="292">
        <v>0.35671000000000003</v>
      </c>
      <c r="F15" s="292">
        <v>0.68313999999999997</v>
      </c>
      <c r="G15" s="292">
        <v>0.51099000000000006</v>
      </c>
      <c r="H15" s="292">
        <v>1.22766</v>
      </c>
      <c r="I15" s="292"/>
      <c r="J15" s="292"/>
      <c r="K15" s="292"/>
      <c r="L15" s="292"/>
      <c r="M15" s="292"/>
      <c r="N15" s="292"/>
      <c r="O15" s="292"/>
      <c r="P15" s="293"/>
      <c r="Q15" s="461"/>
      <c r="S15" s="138"/>
      <c r="T15" s="138"/>
      <c r="U15" s="138"/>
      <c r="V15" s="138"/>
      <c r="W15" s="138"/>
    </row>
    <row r="16" spans="1:23" ht="26.4">
      <c r="A16" s="993"/>
      <c r="B16" s="448" t="s">
        <v>455</v>
      </c>
      <c r="C16" s="453">
        <v>1.49224</v>
      </c>
      <c r="D16" s="292">
        <v>1.3181499999999999</v>
      </c>
      <c r="E16" s="292">
        <v>1.1434800000000001</v>
      </c>
      <c r="F16" s="292">
        <v>0.83504999999999996</v>
      </c>
      <c r="G16" s="292">
        <v>1.05813</v>
      </c>
      <c r="H16" s="292">
        <v>0.65041000000000004</v>
      </c>
      <c r="I16" s="292">
        <v>0.98640000000000005</v>
      </c>
      <c r="J16" s="292">
        <v>1.0915999999999999</v>
      </c>
      <c r="K16" s="292">
        <v>2.2996400000000001</v>
      </c>
      <c r="L16" s="292">
        <v>3.0560299999999998</v>
      </c>
      <c r="M16" s="292"/>
      <c r="N16" s="292"/>
      <c r="O16" s="292"/>
      <c r="P16" s="293"/>
      <c r="Q16" s="461"/>
      <c r="S16" s="138"/>
      <c r="T16" s="138"/>
      <c r="U16" s="138"/>
      <c r="V16" s="138"/>
      <c r="W16" s="138"/>
    </row>
    <row r="17" spans="1:23" ht="26.4">
      <c r="A17" s="993"/>
      <c r="B17" s="448" t="s">
        <v>456</v>
      </c>
      <c r="C17" s="453">
        <v>19.82254</v>
      </c>
      <c r="D17" s="292">
        <v>17.17595</v>
      </c>
      <c r="E17" s="292">
        <v>13.800129999999999</v>
      </c>
      <c r="F17" s="292">
        <v>13.078110000000001</v>
      </c>
      <c r="G17" s="292">
        <v>14.291449999999999</v>
      </c>
      <c r="H17" s="292">
        <v>18.736709999999999</v>
      </c>
      <c r="I17" s="292">
        <v>9.1017799999999998</v>
      </c>
      <c r="J17" s="292">
        <v>15.488060000000001</v>
      </c>
      <c r="K17" s="292">
        <v>8.6890699999999992</v>
      </c>
      <c r="L17" s="292">
        <v>7.4490699999999999</v>
      </c>
      <c r="M17" s="292"/>
      <c r="N17" s="292"/>
      <c r="O17" s="292"/>
      <c r="P17" s="293"/>
      <c r="Q17" s="461"/>
      <c r="S17" s="138"/>
      <c r="T17" s="138"/>
      <c r="U17" s="138"/>
      <c r="V17" s="138"/>
      <c r="W17" s="138"/>
    </row>
    <row r="18" spans="1:23" ht="26.4">
      <c r="A18" s="993"/>
      <c r="B18" s="448" t="s">
        <v>457</v>
      </c>
      <c r="C18" s="453">
        <v>13.369630000000001</v>
      </c>
      <c r="D18" s="292">
        <v>11.56381</v>
      </c>
      <c r="E18" s="292">
        <v>17.919799999999999</v>
      </c>
      <c r="F18" s="292">
        <v>16.32837</v>
      </c>
      <c r="G18" s="292">
        <v>14.559340000000001</v>
      </c>
      <c r="H18" s="292">
        <v>12.03252</v>
      </c>
      <c r="I18" s="292">
        <v>13.55552</v>
      </c>
      <c r="J18" s="292">
        <v>5.0783100000000001</v>
      </c>
      <c r="K18" s="292">
        <v>7.3739999999999997</v>
      </c>
      <c r="L18" s="292">
        <v>6.5294299999999996</v>
      </c>
      <c r="M18" s="292"/>
      <c r="N18" s="292"/>
      <c r="O18" s="292"/>
      <c r="P18" s="293"/>
      <c r="Q18" s="461"/>
      <c r="S18" s="28"/>
      <c r="T18" s="28"/>
      <c r="U18" s="28"/>
    </row>
    <row r="19" spans="1:23" ht="26.4">
      <c r="A19" s="993"/>
      <c r="B19" s="448" t="s">
        <v>458</v>
      </c>
      <c r="C19" s="453">
        <v>47.71123</v>
      </c>
      <c r="D19" s="292">
        <v>53.065710000000003</v>
      </c>
      <c r="E19" s="292">
        <v>48.950499999999998</v>
      </c>
      <c r="F19" s="292">
        <v>51.284689999999998</v>
      </c>
      <c r="G19" s="292">
        <v>51.232250000000001</v>
      </c>
      <c r="H19" s="292">
        <v>50.906820000000003</v>
      </c>
      <c r="I19" s="292">
        <v>48.311160000000001</v>
      </c>
      <c r="J19" s="292">
        <v>48.7502</v>
      </c>
      <c r="K19" s="292">
        <v>53.952080000000002</v>
      </c>
      <c r="L19" s="292">
        <v>44.68732</v>
      </c>
      <c r="M19" s="292"/>
      <c r="N19" s="292"/>
      <c r="O19" s="292"/>
      <c r="P19" s="293"/>
      <c r="Q19" s="461"/>
      <c r="S19" s="24"/>
      <c r="T19" s="24"/>
      <c r="U19" s="24"/>
    </row>
    <row r="20" spans="1:23" ht="26.4">
      <c r="A20" s="993"/>
      <c r="B20" s="448" t="s">
        <v>459</v>
      </c>
      <c r="C20" s="453">
        <v>8.5299499999999995</v>
      </c>
      <c r="D20" s="292">
        <v>8.8076699999999999</v>
      </c>
      <c r="E20" s="292">
        <v>10.385339999999999</v>
      </c>
      <c r="F20" s="292">
        <v>7.8237399999999999</v>
      </c>
      <c r="G20" s="292">
        <v>7.7953400000000004</v>
      </c>
      <c r="H20" s="292">
        <v>8.4052500000000006</v>
      </c>
      <c r="I20" s="292">
        <v>8.3993400000000005</v>
      </c>
      <c r="J20" s="292">
        <v>7.5858299999999996</v>
      </c>
      <c r="K20" s="292">
        <v>7.4703900000000001</v>
      </c>
      <c r="L20" s="292">
        <v>7.4915099999999999</v>
      </c>
      <c r="M20" s="292"/>
      <c r="N20" s="292"/>
      <c r="O20" s="292"/>
      <c r="P20" s="293"/>
      <c r="Q20" s="461"/>
      <c r="S20" s="28"/>
      <c r="T20" s="28"/>
      <c r="U20" s="28"/>
    </row>
    <row r="21" spans="1:23" ht="26.4">
      <c r="A21" s="993"/>
      <c r="B21" s="448" t="s">
        <v>460</v>
      </c>
      <c r="C21" s="453">
        <v>2.3190200000000001</v>
      </c>
      <c r="D21" s="292">
        <v>0.93869000000000002</v>
      </c>
      <c r="E21" s="292">
        <v>1.4567699999999999</v>
      </c>
      <c r="F21" s="292">
        <v>2.73638</v>
      </c>
      <c r="G21" s="292">
        <v>1.5403199999999999</v>
      </c>
      <c r="H21" s="292">
        <v>0.70043999999999995</v>
      </c>
      <c r="I21" s="292">
        <v>4.8572699999999998</v>
      </c>
      <c r="J21" s="292">
        <v>4.8647400000000003</v>
      </c>
      <c r="K21" s="292">
        <v>3.1878299999999999</v>
      </c>
      <c r="L21" s="292">
        <v>3.5158499999999999</v>
      </c>
      <c r="M21" s="292"/>
      <c r="N21" s="292"/>
      <c r="O21" s="292"/>
      <c r="P21" s="293"/>
      <c r="Q21" s="461"/>
      <c r="S21" s="138"/>
      <c r="T21" s="138"/>
      <c r="U21" s="138"/>
      <c r="V21" s="138"/>
      <c r="W21" s="138"/>
    </row>
    <row r="22" spans="1:23" ht="26.4">
      <c r="A22" s="993"/>
      <c r="B22" s="448" t="s">
        <v>461</v>
      </c>
      <c r="C22" s="453">
        <v>2.6819899999999999</v>
      </c>
      <c r="D22" s="292">
        <v>1.93729</v>
      </c>
      <c r="E22" s="292">
        <v>2.8665400000000001</v>
      </c>
      <c r="F22" s="292">
        <v>2.33813</v>
      </c>
      <c r="G22" s="292">
        <v>3.6699700000000002</v>
      </c>
      <c r="H22" s="292">
        <v>2.3889900000000002</v>
      </c>
      <c r="I22" s="292">
        <v>2.2492899999999998</v>
      </c>
      <c r="J22" s="292">
        <v>3.7968700000000002</v>
      </c>
      <c r="K22" s="292">
        <v>2.9330799999999999</v>
      </c>
      <c r="L22" s="292">
        <v>2.53254</v>
      </c>
      <c r="M22" s="292"/>
      <c r="N22" s="292"/>
      <c r="O22" s="292"/>
      <c r="P22" s="293"/>
      <c r="Q22" s="461"/>
      <c r="S22" s="138"/>
      <c r="T22" s="138"/>
      <c r="U22" s="138"/>
      <c r="V22" s="138"/>
      <c r="W22" s="138"/>
    </row>
    <row r="23" spans="1:23" ht="26.4">
      <c r="A23" s="993"/>
      <c r="B23" s="448" t="s">
        <v>462</v>
      </c>
      <c r="C23" s="453">
        <v>0.56462999999999997</v>
      </c>
      <c r="D23" s="292">
        <v>1.11843</v>
      </c>
      <c r="E23" s="292">
        <v>0.79886999999999997</v>
      </c>
      <c r="F23" s="292">
        <v>1.2846900000000001</v>
      </c>
      <c r="G23" s="292">
        <v>1.2322500000000001</v>
      </c>
      <c r="H23" s="292">
        <v>1.0381499999999999</v>
      </c>
      <c r="I23" s="292">
        <v>1.0312399999999999</v>
      </c>
      <c r="J23" s="292">
        <v>1.4792000000000001</v>
      </c>
      <c r="K23" s="292">
        <v>1.33572</v>
      </c>
      <c r="L23" s="292">
        <v>1.83928</v>
      </c>
      <c r="M23" s="292"/>
      <c r="N23" s="292"/>
      <c r="O23" s="292"/>
      <c r="P23" s="293"/>
      <c r="Q23" s="461"/>
    </row>
    <row r="24" spans="1:23" ht="26.4">
      <c r="A24" s="993"/>
      <c r="B24" s="448" t="s">
        <v>463</v>
      </c>
      <c r="C24" s="453">
        <v>3.2264599999999999</v>
      </c>
      <c r="D24" s="292">
        <v>3.6948300000000001</v>
      </c>
      <c r="E24" s="292">
        <v>2.4436100000000001</v>
      </c>
      <c r="F24" s="292">
        <v>3.3144900000000002</v>
      </c>
      <c r="G24" s="292">
        <v>3.52264</v>
      </c>
      <c r="H24" s="292">
        <v>3.5272000000000001</v>
      </c>
      <c r="I24" s="292">
        <v>9.8640000000000008</v>
      </c>
      <c r="J24" s="292">
        <v>9.2786000000000008</v>
      </c>
      <c r="K24" s="292">
        <v>10.437900000000001</v>
      </c>
      <c r="L24" s="292">
        <v>21.526599999999998</v>
      </c>
      <c r="M24" s="292"/>
      <c r="N24" s="292"/>
      <c r="O24" s="292"/>
      <c r="P24" s="293"/>
      <c r="Q24" s="461"/>
    </row>
    <row r="25" spans="1:23" ht="26.4">
      <c r="A25" s="993"/>
      <c r="B25" s="448" t="s">
        <v>464</v>
      </c>
      <c r="C25" s="453">
        <v>4.0329999999999998E-2</v>
      </c>
      <c r="D25" s="292"/>
      <c r="E25" s="292"/>
      <c r="F25" s="292"/>
      <c r="G25" s="292">
        <v>0.37502999999999997</v>
      </c>
      <c r="H25" s="292">
        <v>0.11257</v>
      </c>
      <c r="I25" s="292">
        <v>1.6439999999999999</v>
      </c>
      <c r="J25" s="292">
        <v>2.5866199999999999</v>
      </c>
      <c r="K25" s="292">
        <v>2.3203</v>
      </c>
      <c r="L25" s="292">
        <v>1.3723799999999999</v>
      </c>
      <c r="M25" s="292"/>
      <c r="N25" s="292"/>
      <c r="O25" s="292"/>
      <c r="P25" s="293"/>
      <c r="Q25" s="461"/>
    </row>
    <row r="26" spans="1:23" ht="27" thickBot="1">
      <c r="A26" s="994"/>
      <c r="B26" s="449" t="s">
        <v>465</v>
      </c>
      <c r="C26" s="454">
        <v>0.24198</v>
      </c>
      <c r="D26" s="296">
        <v>0.37946999999999997</v>
      </c>
      <c r="E26" s="296">
        <v>0.23496</v>
      </c>
      <c r="F26" s="296">
        <v>0.97636000000000001</v>
      </c>
      <c r="G26" s="296">
        <v>0.72328000000000003</v>
      </c>
      <c r="H26" s="296">
        <v>1.5009399999999999</v>
      </c>
      <c r="I26" s="296"/>
      <c r="J26" s="296"/>
      <c r="K26" s="296"/>
      <c r="L26" s="296"/>
      <c r="M26" s="296"/>
      <c r="N26" s="296"/>
      <c r="O26" s="296"/>
      <c r="P26" s="297"/>
      <c r="Q26" s="462"/>
    </row>
    <row r="27" spans="1:23">
      <c r="A27" s="136" t="s">
        <v>192</v>
      </c>
      <c r="B27" s="136"/>
      <c r="C27" s="39"/>
      <c r="D27" s="39"/>
      <c r="E27" s="39"/>
      <c r="F27" s="39"/>
      <c r="G27" s="39"/>
      <c r="H27" s="39"/>
      <c r="I27" s="39"/>
      <c r="J27" s="39"/>
      <c r="K27" s="39"/>
      <c r="L27" s="39"/>
      <c r="M27" s="39"/>
      <c r="N27" s="39"/>
      <c r="O27" s="39"/>
      <c r="P27" s="39"/>
    </row>
    <row r="28" spans="1:23">
      <c r="A28" s="139" t="s">
        <v>323</v>
      </c>
      <c r="B28" s="142"/>
    </row>
    <row r="29" spans="1:23">
      <c r="A29" s="139" t="s">
        <v>313</v>
      </c>
    </row>
    <row r="30" spans="1:23">
      <c r="A30" s="139" t="s">
        <v>466</v>
      </c>
    </row>
  </sheetData>
  <mergeCells count="3">
    <mergeCell ref="A1:Q2"/>
    <mergeCell ref="C3:L3"/>
    <mergeCell ref="A5:A26"/>
  </mergeCells>
  <hyperlinks>
    <hyperlink ref="U3" location="'TC1'!A1" display="Back to Content Page" xr:uid="{557F10FA-E2FE-4969-A992-11CFCE3F596A}"/>
  </hyperlinks>
  <pageMargins left="0.7" right="0.7" top="0.75" bottom="0.75" header="0.3" footer="0.3"/>
  <pageSetup scale="73" orientation="landscape" r:id="rId1"/>
  <headerFoot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S24"/>
  <sheetViews>
    <sheetView topLeftCell="B1" workbookViewId="0">
      <selection activeCell="R3" sqref="R3"/>
    </sheetView>
  </sheetViews>
  <sheetFormatPr defaultColWidth="9.21875" defaultRowHeight="14.4"/>
  <cols>
    <col min="1" max="1" width="15.21875" customWidth="1"/>
    <col min="2" max="2" width="65" customWidth="1"/>
    <col min="3" max="13" width="7.77734375" customWidth="1"/>
    <col min="14" max="14" width="9.21875" customWidth="1"/>
  </cols>
  <sheetData>
    <row r="1" spans="1:19">
      <c r="A1" s="995" t="s">
        <v>488</v>
      </c>
      <c r="B1" s="995"/>
      <c r="C1" s="995"/>
      <c r="D1" s="995"/>
      <c r="E1" s="995"/>
      <c r="F1" s="995"/>
      <c r="G1" s="995"/>
      <c r="H1" s="995"/>
      <c r="I1" s="995"/>
      <c r="J1" s="995"/>
      <c r="K1" s="995"/>
      <c r="L1" s="995"/>
      <c r="M1" s="995"/>
      <c r="N1" s="995"/>
    </row>
    <row r="2" spans="1:19" ht="15" thickBot="1">
      <c r="A2" s="996"/>
      <c r="B2" s="996"/>
      <c r="C2" s="996"/>
      <c r="D2" s="996"/>
      <c r="E2" s="996"/>
      <c r="F2" s="996"/>
      <c r="G2" s="996"/>
      <c r="H2" s="996"/>
      <c r="I2" s="996"/>
      <c r="J2" s="996"/>
      <c r="K2" s="996"/>
      <c r="L2" s="996"/>
      <c r="M2" s="996"/>
      <c r="N2" s="996"/>
    </row>
    <row r="3" spans="1:19" ht="15" thickBot="1">
      <c r="A3" s="193"/>
      <c r="B3" s="298"/>
      <c r="C3" s="1009" t="s">
        <v>174</v>
      </c>
      <c r="D3" s="1010"/>
      <c r="E3" s="1010"/>
      <c r="F3" s="1010"/>
      <c r="G3" s="1010"/>
      <c r="H3" s="1010"/>
      <c r="I3" s="1010"/>
      <c r="J3" s="1010"/>
      <c r="K3" s="1010"/>
      <c r="L3" s="1010"/>
      <c r="M3" s="459"/>
      <c r="N3" s="301" t="s">
        <v>175</v>
      </c>
      <c r="R3" s="856" t="s">
        <v>166</v>
      </c>
    </row>
    <row r="4" spans="1:19">
      <c r="A4" s="299"/>
      <c r="B4" s="447"/>
      <c r="C4" s="452">
        <v>2005</v>
      </c>
      <c r="D4" s="288">
        <v>2006</v>
      </c>
      <c r="E4" s="288">
        <v>2007</v>
      </c>
      <c r="F4" s="288">
        <v>2008</v>
      </c>
      <c r="G4" s="288">
        <v>2009</v>
      </c>
      <c r="H4" s="288">
        <v>2010</v>
      </c>
      <c r="I4" s="288">
        <v>2014</v>
      </c>
      <c r="J4" s="288">
        <v>2015</v>
      </c>
      <c r="K4" s="288">
        <v>2016</v>
      </c>
      <c r="L4" s="288">
        <v>2007</v>
      </c>
      <c r="M4" s="289">
        <v>2018</v>
      </c>
      <c r="N4" s="460">
        <v>2018</v>
      </c>
    </row>
    <row r="5" spans="1:19" ht="23.25" customHeight="1">
      <c r="A5" s="1004" t="s">
        <v>468</v>
      </c>
      <c r="B5" s="448" t="s">
        <v>469</v>
      </c>
      <c r="C5" s="453">
        <v>1.5440499999999999</v>
      </c>
      <c r="D5" s="292">
        <v>1.45041</v>
      </c>
      <c r="E5" s="292">
        <v>1.41343</v>
      </c>
      <c r="F5" s="292">
        <v>1.19614</v>
      </c>
      <c r="G5" s="292">
        <v>1.1843699999999999</v>
      </c>
      <c r="H5" s="292">
        <v>1.1390100000000001</v>
      </c>
      <c r="I5" s="292">
        <v>1.30261</v>
      </c>
      <c r="J5" s="292">
        <v>1.45428</v>
      </c>
      <c r="K5" s="292">
        <v>2.1282000000000001</v>
      </c>
      <c r="L5" s="292">
        <v>3.1200899999999998</v>
      </c>
      <c r="M5" s="463"/>
      <c r="N5" s="461"/>
      <c r="S5" s="48"/>
    </row>
    <row r="6" spans="1:19" ht="26.4">
      <c r="A6" s="1005"/>
      <c r="B6" s="448" t="s">
        <v>470</v>
      </c>
      <c r="C6" s="453">
        <v>13.024520000000001</v>
      </c>
      <c r="D6" s="292">
        <v>12.857699999999999</v>
      </c>
      <c r="E6" s="292">
        <v>9.1136599999999994</v>
      </c>
      <c r="F6" s="292">
        <v>8.1872000000000007</v>
      </c>
      <c r="G6" s="292">
        <v>9.2063500000000005</v>
      </c>
      <c r="H6" s="292">
        <v>12.127879999999999</v>
      </c>
      <c r="I6" s="292">
        <v>6.0245499999999996</v>
      </c>
      <c r="J6" s="292">
        <v>10.694089999999999</v>
      </c>
      <c r="K6" s="292">
        <v>7.1109999999999998</v>
      </c>
      <c r="L6" s="292">
        <v>7.3825500000000002</v>
      </c>
      <c r="M6" s="463"/>
      <c r="N6" s="461"/>
    </row>
    <row r="7" spans="1:19" ht="26.4">
      <c r="A7" s="1005"/>
      <c r="B7" s="448" t="s">
        <v>471</v>
      </c>
      <c r="C7" s="453">
        <v>15.640330000000001</v>
      </c>
      <c r="D7" s="292">
        <v>12.720499999999999</v>
      </c>
      <c r="E7" s="292">
        <v>18.83098</v>
      </c>
      <c r="F7" s="292">
        <v>17.640229999999999</v>
      </c>
      <c r="G7" s="292">
        <v>16.422470000000001</v>
      </c>
      <c r="H7" s="292">
        <v>12.477349999999999</v>
      </c>
      <c r="I7" s="292">
        <v>14.07816</v>
      </c>
      <c r="J7" s="292">
        <v>6.5662900000000004</v>
      </c>
      <c r="K7" s="292">
        <v>8.5637799999999995</v>
      </c>
      <c r="L7" s="292">
        <v>8.3035800000000002</v>
      </c>
      <c r="M7" s="463"/>
      <c r="N7" s="461"/>
    </row>
    <row r="8" spans="1:19" ht="26.4">
      <c r="A8" s="1005"/>
      <c r="B8" s="448" t="s">
        <v>472</v>
      </c>
      <c r="C8" s="453">
        <v>38.583109999999998</v>
      </c>
      <c r="D8" s="292">
        <v>45.805570000000003</v>
      </c>
      <c r="E8" s="292">
        <v>39.149000000000001</v>
      </c>
      <c r="F8" s="292">
        <v>41.772150000000003</v>
      </c>
      <c r="G8" s="292">
        <v>39.035409999999999</v>
      </c>
      <c r="H8" s="292">
        <v>43.56718</v>
      </c>
      <c r="I8" s="292">
        <v>42.597700000000003</v>
      </c>
      <c r="J8" s="292">
        <v>38.802790000000002</v>
      </c>
      <c r="K8" s="292">
        <v>43.137500000000003</v>
      </c>
      <c r="L8" s="292">
        <v>37.069830000000003</v>
      </c>
      <c r="M8" s="463"/>
      <c r="N8" s="461"/>
    </row>
    <row r="9" spans="1:19" ht="26.4">
      <c r="A9" s="1005"/>
      <c r="B9" s="448" t="s">
        <v>473</v>
      </c>
      <c r="C9" s="453">
        <v>12.515890000000001</v>
      </c>
      <c r="D9" s="292">
        <v>11.740489999999999</v>
      </c>
      <c r="E9" s="292">
        <v>15.32686</v>
      </c>
      <c r="F9" s="292">
        <v>12.530480000000001</v>
      </c>
      <c r="G9" s="292">
        <v>12.78388</v>
      </c>
      <c r="H9" s="292">
        <v>15.506080000000001</v>
      </c>
      <c r="I9" s="292">
        <v>11.30386</v>
      </c>
      <c r="J9" s="292">
        <v>12.802060000000001</v>
      </c>
      <c r="K9" s="292">
        <v>10.70473</v>
      </c>
      <c r="L9" s="292">
        <v>12.28759</v>
      </c>
      <c r="M9" s="463"/>
      <c r="N9" s="461"/>
    </row>
    <row r="10" spans="1:19" ht="26.4">
      <c r="A10" s="1005"/>
      <c r="B10" s="448" t="s">
        <v>474</v>
      </c>
      <c r="C10" s="453">
        <v>4.0145299999999997</v>
      </c>
      <c r="D10" s="292">
        <v>1.8424100000000001</v>
      </c>
      <c r="E10" s="292">
        <v>2.5176699999999999</v>
      </c>
      <c r="F10" s="292">
        <v>3.27488</v>
      </c>
      <c r="G10" s="292">
        <v>3.8339400000000001</v>
      </c>
      <c r="H10" s="292">
        <v>2.0838700000000001</v>
      </c>
      <c r="I10" s="292">
        <v>9.7883300000000002</v>
      </c>
      <c r="J10" s="292">
        <v>10.60595</v>
      </c>
      <c r="K10" s="292">
        <v>9.6470000000000002</v>
      </c>
      <c r="L10" s="292">
        <v>9.2032000000000007</v>
      </c>
      <c r="M10" s="463"/>
      <c r="N10" s="461"/>
    </row>
    <row r="11" spans="1:19" ht="26.4">
      <c r="A11" s="1005"/>
      <c r="B11" s="448" t="s">
        <v>475</v>
      </c>
      <c r="C11" s="453">
        <v>9.4641199999999994</v>
      </c>
      <c r="D11" s="292">
        <v>7.2520600000000002</v>
      </c>
      <c r="E11" s="292">
        <v>9.7173099999999994</v>
      </c>
      <c r="F11" s="292">
        <v>10.64917</v>
      </c>
      <c r="G11" s="292">
        <v>12.808299999999999</v>
      </c>
      <c r="H11" s="292">
        <v>9.02149</v>
      </c>
      <c r="I11" s="292">
        <v>7.3396800000000004</v>
      </c>
      <c r="J11" s="292">
        <v>10.7455</v>
      </c>
      <c r="K11" s="292">
        <v>11.819800000000001</v>
      </c>
      <c r="L11" s="292">
        <v>10.981009999999999</v>
      </c>
      <c r="M11" s="463"/>
      <c r="N11" s="461"/>
      <c r="O11" s="15" t="s">
        <v>76</v>
      </c>
    </row>
    <row r="12" spans="1:19" ht="26.4">
      <c r="A12" s="1005"/>
      <c r="B12" s="448" t="s">
        <v>476</v>
      </c>
      <c r="C12" s="453">
        <v>1.7802</v>
      </c>
      <c r="D12" s="292">
        <v>2.78322</v>
      </c>
      <c r="E12" s="292">
        <v>1.1778599999999999</v>
      </c>
      <c r="F12" s="292">
        <v>1.5097</v>
      </c>
      <c r="G12" s="292">
        <v>1.5384599999999999</v>
      </c>
      <c r="H12" s="292">
        <v>1.37199</v>
      </c>
      <c r="I12" s="292">
        <v>1.25251</v>
      </c>
      <c r="J12" s="292">
        <v>1.9023099999999999</v>
      </c>
      <c r="K12" s="292">
        <v>2.0581100000000001</v>
      </c>
      <c r="L12" s="292">
        <v>2.5846100000000001</v>
      </c>
      <c r="M12" s="463"/>
      <c r="N12" s="461"/>
    </row>
    <row r="13" spans="1:19" ht="26.4">
      <c r="A13" s="1005"/>
      <c r="B13" s="448" t="s">
        <v>477</v>
      </c>
      <c r="C13" s="453">
        <v>3.0336099999999999</v>
      </c>
      <c r="D13" s="292">
        <v>3.4300299999999999</v>
      </c>
      <c r="E13" s="292">
        <v>2.2820999999999998</v>
      </c>
      <c r="F13" s="292">
        <v>2.8219699999999999</v>
      </c>
      <c r="G13" s="292">
        <v>2.6617799999999998</v>
      </c>
      <c r="H13" s="292">
        <v>1.6437999999999999</v>
      </c>
      <c r="I13" s="292">
        <v>5.5987</v>
      </c>
      <c r="J13" s="292">
        <v>4.7741499999999997</v>
      </c>
      <c r="K13" s="292">
        <v>3.7147999999999999</v>
      </c>
      <c r="L13" s="292">
        <v>8.1393699999999995</v>
      </c>
      <c r="M13" s="463"/>
      <c r="N13" s="461"/>
    </row>
    <row r="14" spans="1:19" ht="26.4">
      <c r="A14" s="1005"/>
      <c r="B14" s="448" t="s">
        <v>478</v>
      </c>
      <c r="C14" s="453">
        <v>0.16349</v>
      </c>
      <c r="D14" s="292"/>
      <c r="E14" s="292"/>
      <c r="F14" s="292"/>
      <c r="G14" s="292">
        <v>0.20757</v>
      </c>
      <c r="H14" s="292">
        <v>0.11649</v>
      </c>
      <c r="I14" s="292">
        <v>0.71392999999999995</v>
      </c>
      <c r="J14" s="292">
        <v>1.65259</v>
      </c>
      <c r="K14" s="292">
        <v>1.1150800000000001</v>
      </c>
      <c r="L14" s="292">
        <v>0.92817000000000005</v>
      </c>
      <c r="M14" s="463"/>
      <c r="N14" s="461"/>
    </row>
    <row r="15" spans="1:19" ht="26.4">
      <c r="A15" s="1006"/>
      <c r="B15" s="448" t="s">
        <v>479</v>
      </c>
      <c r="C15" s="453">
        <v>0.23615</v>
      </c>
      <c r="D15" s="292">
        <v>0.1176</v>
      </c>
      <c r="E15" s="292">
        <v>0.47114</v>
      </c>
      <c r="F15" s="292">
        <v>0.41807</v>
      </c>
      <c r="G15" s="292">
        <v>0.31746000000000002</v>
      </c>
      <c r="H15" s="292">
        <v>0.94486000000000003</v>
      </c>
      <c r="I15" s="292"/>
      <c r="J15" s="292"/>
      <c r="K15" s="292"/>
      <c r="L15" s="292"/>
      <c r="M15" s="463"/>
      <c r="N15" s="461"/>
    </row>
    <row r="16" spans="1:19" ht="26.4">
      <c r="A16" s="1001" t="s">
        <v>480</v>
      </c>
      <c r="B16" s="448" t="s">
        <v>481</v>
      </c>
      <c r="C16" s="453">
        <v>20.08792</v>
      </c>
      <c r="D16" s="292">
        <v>16.302299999999999</v>
      </c>
      <c r="E16" s="292">
        <v>21.334240000000001</v>
      </c>
      <c r="F16" s="292">
        <v>20.0183</v>
      </c>
      <c r="G16" s="292">
        <v>21.595549999999999</v>
      </c>
      <c r="H16" s="292">
        <v>18.923729999999999</v>
      </c>
      <c r="I16" s="292">
        <v>22.538329999999998</v>
      </c>
      <c r="J16" s="292">
        <v>25.532240000000002</v>
      </c>
      <c r="K16" s="292">
        <v>23.241109999999999</v>
      </c>
      <c r="L16" s="292">
        <v>22.962119999999999</v>
      </c>
      <c r="M16" s="293">
        <v>23.84168</v>
      </c>
      <c r="N16" s="461"/>
    </row>
    <row r="17" spans="1:14" ht="26.4">
      <c r="A17" s="1002"/>
      <c r="B17" s="448" t="s">
        <v>482</v>
      </c>
      <c r="C17" s="453">
        <v>79.673169999999999</v>
      </c>
      <c r="D17" s="292">
        <v>83.450389999999999</v>
      </c>
      <c r="E17" s="292">
        <v>78.309049999999999</v>
      </c>
      <c r="F17" s="292">
        <v>79.298569999999998</v>
      </c>
      <c r="G17" s="292">
        <v>77.893460000000005</v>
      </c>
      <c r="H17" s="292">
        <v>79.848609999999994</v>
      </c>
      <c r="I17" s="292">
        <v>77.461669999999998</v>
      </c>
      <c r="J17" s="292">
        <v>74.467759999999998</v>
      </c>
      <c r="K17" s="292">
        <v>76.758889999999994</v>
      </c>
      <c r="L17" s="292">
        <v>77.037880000000001</v>
      </c>
      <c r="M17" s="293">
        <v>76.158320000000003</v>
      </c>
      <c r="N17" s="461"/>
    </row>
    <row r="18" spans="1:14" ht="26.4">
      <c r="A18" s="1002"/>
      <c r="B18" s="448" t="s">
        <v>483</v>
      </c>
      <c r="C18" s="453">
        <v>13.530950000000001</v>
      </c>
      <c r="D18" s="292">
        <v>11.68364</v>
      </c>
      <c r="E18" s="292">
        <v>14.70865</v>
      </c>
      <c r="F18" s="292">
        <v>12.898250000000001</v>
      </c>
      <c r="G18" s="292">
        <v>13.00563</v>
      </c>
      <c r="H18" s="292">
        <v>11.494680000000001</v>
      </c>
      <c r="I18" s="292">
        <v>15.5059</v>
      </c>
      <c r="J18" s="292">
        <v>16.247430000000001</v>
      </c>
      <c r="K18" s="292">
        <v>13.5913</v>
      </c>
      <c r="L18" s="292">
        <v>13.539899999999999</v>
      </c>
      <c r="M18" s="293"/>
      <c r="N18" s="461"/>
    </row>
    <row r="19" spans="1:14" ht="26.4">
      <c r="A19" s="1002"/>
      <c r="B19" s="448" t="s">
        <v>484</v>
      </c>
      <c r="C19" s="453">
        <v>86.227059999999994</v>
      </c>
      <c r="D19" s="292">
        <v>87.936890000000005</v>
      </c>
      <c r="E19" s="292">
        <v>85.056389999999993</v>
      </c>
      <c r="F19" s="292">
        <v>86.125389999999996</v>
      </c>
      <c r="G19" s="292">
        <v>86.271100000000004</v>
      </c>
      <c r="H19" s="292">
        <v>87.004379999999998</v>
      </c>
      <c r="I19" s="292">
        <v>84.494100000000003</v>
      </c>
      <c r="J19" s="292">
        <v>83.752570000000006</v>
      </c>
      <c r="K19" s="292">
        <v>86.408699999999996</v>
      </c>
      <c r="L19" s="292">
        <v>86.460099999999997</v>
      </c>
      <c r="M19" s="293"/>
      <c r="N19" s="461"/>
    </row>
    <row r="20" spans="1:14" ht="26.4">
      <c r="A20" s="1002"/>
      <c r="B20" s="448" t="s">
        <v>485</v>
      </c>
      <c r="C20" s="453">
        <v>25.99455</v>
      </c>
      <c r="D20" s="292">
        <v>20.834969999999998</v>
      </c>
      <c r="E20" s="292">
        <v>27.56184</v>
      </c>
      <c r="F20" s="292">
        <v>26.454529999999998</v>
      </c>
      <c r="G20" s="292">
        <v>29.426130000000001</v>
      </c>
      <c r="H20" s="292">
        <v>26.611440000000002</v>
      </c>
      <c r="I20" s="292">
        <v>28.43186</v>
      </c>
      <c r="J20" s="292">
        <v>34.153509999999997</v>
      </c>
      <c r="K20" s="292">
        <v>32.171529999999997</v>
      </c>
      <c r="L20" s="292">
        <v>32.471800000000002</v>
      </c>
      <c r="M20" s="293"/>
      <c r="N20" s="461"/>
    </row>
    <row r="21" spans="1:14" ht="27" thickBot="1">
      <c r="A21" s="1003"/>
      <c r="B21" s="449" t="s">
        <v>486</v>
      </c>
      <c r="C21" s="454">
        <v>73.769300000000001</v>
      </c>
      <c r="D21" s="296">
        <v>79.047430000000006</v>
      </c>
      <c r="E21" s="296">
        <v>71.967020000000005</v>
      </c>
      <c r="F21" s="296">
        <v>73.127399999999994</v>
      </c>
      <c r="G21" s="296">
        <v>70.256410000000002</v>
      </c>
      <c r="H21" s="296">
        <v>72.443700000000007</v>
      </c>
      <c r="I21" s="296">
        <v>71.56814</v>
      </c>
      <c r="J21" s="296">
        <v>65.846490000000003</v>
      </c>
      <c r="K21" s="296">
        <v>67.828469999999996</v>
      </c>
      <c r="L21" s="296">
        <v>67.528199999999998</v>
      </c>
      <c r="M21" s="297"/>
      <c r="N21" s="462"/>
    </row>
    <row r="22" spans="1:14">
      <c r="A22" s="136" t="s">
        <v>192</v>
      </c>
      <c r="B22" s="136"/>
      <c r="C22" s="39"/>
      <c r="D22" s="39"/>
      <c r="E22" s="39"/>
      <c r="F22" s="39"/>
      <c r="G22" s="39"/>
      <c r="H22" s="39"/>
      <c r="I22" s="39"/>
      <c r="J22" s="39"/>
      <c r="K22" s="39"/>
      <c r="L22" s="39"/>
      <c r="M22" s="39"/>
    </row>
    <row r="23" spans="1:14">
      <c r="A23" s="139" t="s">
        <v>323</v>
      </c>
      <c r="B23" s="142"/>
    </row>
    <row r="24" spans="1:14">
      <c r="A24" s="139" t="s">
        <v>313</v>
      </c>
    </row>
  </sheetData>
  <mergeCells count="4">
    <mergeCell ref="A1:N2"/>
    <mergeCell ref="C3:L3"/>
    <mergeCell ref="A5:A15"/>
    <mergeCell ref="A16:A21"/>
  </mergeCells>
  <hyperlinks>
    <hyperlink ref="R3" location="'TC1'!A1" display="Back to Content Page" xr:uid="{6DDE594E-A61D-48B8-8922-537E44944833}"/>
  </hyperlinks>
  <pageMargins left="0.7" right="0.7" top="0.75" bottom="0.75" header="0.3" footer="0.3"/>
  <pageSetup scale="73"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P13"/>
  <sheetViews>
    <sheetView zoomScale="85" zoomScaleNormal="85" workbookViewId="0"/>
  </sheetViews>
  <sheetFormatPr defaultColWidth="9.21875" defaultRowHeight="14.4"/>
  <cols>
    <col min="16" max="16" width="46" customWidth="1"/>
  </cols>
  <sheetData>
    <row r="1" spans="2:16" s="24" customFormat="1" ht="20.399999999999999">
      <c r="B1" s="395" t="s">
        <v>101</v>
      </c>
    </row>
    <row r="2" spans="2:16" s="24" customFormat="1" ht="20.399999999999999">
      <c r="B2" s="395"/>
    </row>
    <row r="3" spans="2:16" s="24" customFormat="1" ht="13.8">
      <c r="B3" s="16" t="s">
        <v>151</v>
      </c>
    </row>
    <row r="4" spans="2:16" s="24" customFormat="1" ht="13.8">
      <c r="B4" s="15"/>
    </row>
    <row r="5" spans="2:16" s="24" customFormat="1" ht="13.8">
      <c r="B5" s="493" t="s">
        <v>152</v>
      </c>
      <c r="O5" s="32"/>
    </row>
    <row r="6" spans="2:16" s="24" customFormat="1" ht="13.8">
      <c r="B6" s="493" t="s">
        <v>153</v>
      </c>
      <c r="P6" s="29"/>
    </row>
    <row r="7" spans="2:16" s="24" customFormat="1" ht="13.8">
      <c r="B7" s="493" t="s">
        <v>154</v>
      </c>
      <c r="P7" s="29"/>
    </row>
    <row r="8" spans="2:16" s="24" customFormat="1" ht="13.8">
      <c r="B8" s="493" t="s">
        <v>155</v>
      </c>
      <c r="O8" s="32"/>
      <c r="P8" s="29"/>
    </row>
    <row r="9" spans="2:16" s="24" customFormat="1" ht="13.8">
      <c r="B9" s="493" t="s">
        <v>156</v>
      </c>
      <c r="O9" s="32"/>
      <c r="P9" s="29"/>
    </row>
    <row r="10" spans="2:16" s="24" customFormat="1" ht="13.8">
      <c r="B10" s="493" t="s">
        <v>157</v>
      </c>
      <c r="O10" s="32"/>
      <c r="P10" s="29"/>
    </row>
    <row r="11" spans="2:16" s="24" customFormat="1" ht="13.8">
      <c r="B11" s="493" t="s">
        <v>158</v>
      </c>
      <c r="P11" s="29"/>
    </row>
    <row r="12" spans="2:16" s="24" customFormat="1" ht="13.8">
      <c r="B12" s="493" t="s">
        <v>159</v>
      </c>
      <c r="P12" s="29"/>
    </row>
    <row r="13" spans="2:16">
      <c r="B13" s="24"/>
    </row>
  </sheetData>
  <hyperlinks>
    <hyperlink ref="B5" location="'5.1'!A1" display=" 5.1 Number of Persons in Labour Force and Unemployed  in SADC, Thousand, 2000 - 2010" xr:uid="{00000000-0004-0000-0700-000000000000}"/>
    <hyperlink ref="B6" location="'5.2'!A1" display=" 5.2 Labour Force Participation Rate in SADC By Sex,  % of Female or Male Population of  Age 15-64 Years, 2000 - 2009" xr:uid="{00000000-0004-0000-0700-000001000000}"/>
    <hyperlink ref="B7" location="'5.3'!A1" display=" 5.3 Unemployment Rate in SADC for Persons 15 Years And Above By Sex, (%), 2000 - 2011" xr:uid="{00000000-0004-0000-0700-000002000000}"/>
    <hyperlink ref="B8" location="'5.4'!A1" display=" 5.4 Unemployment Rate  in SADC for Persons of Age 15 - 24  Years Old By Sex, (%), 2000 - 2011 " xr:uid="{00000000-0004-0000-0700-000003000000}"/>
    <hyperlink ref="B9" location="'5.5'!A1" display="5.5 Unemployment Rate  in SADC for Persons of Age 15 - 24  Years Old By Sex, (% of labor force 15-24 years), 2000 - 2018" xr:uid="{00000000-0004-0000-0700-000004000000}"/>
    <hyperlink ref="B12" location="'5.8'!A1" display="5.8    Employment by sector (%), 2010 - 2024" xr:uid="{00000000-0004-0000-0700-000007000000}"/>
    <hyperlink ref="B11" location="'5.6'!A1" display="5.6 Unemployment Rate  in SADC for Persons with advanced education, (% of tota labor force with advanced education), 2000 - 2018" xr:uid="{00000000-0004-0000-0700-000008000000}"/>
    <hyperlink ref="B10" location="'5.6'!A1" display="5.6    Proportion of youth (15 - 24  Years Old) not in education, employment or training By Sex, (%), 2010 - 2024" xr:uid="{96D1356E-173A-4554-936C-128D56F82BC8}"/>
  </hyperlinks>
  <pageMargins left="0.7" right="0.7" top="0.75" bottom="0.75" header="0.3" footer="0.3"/>
  <pageSetup scale="64" orientation="landscape" horizontalDpi="4294967293"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V30"/>
  <sheetViews>
    <sheetView topLeftCell="C1" workbookViewId="0">
      <selection activeCell="T4" sqref="T4"/>
    </sheetView>
  </sheetViews>
  <sheetFormatPr defaultColWidth="9.21875" defaultRowHeight="14.4"/>
  <cols>
    <col min="1" max="1" width="15.21875" customWidth="1"/>
    <col min="2" max="2" width="65" customWidth="1"/>
    <col min="3" max="6" width="8.5546875" customWidth="1"/>
    <col min="7" max="16" width="7.77734375" customWidth="1"/>
  </cols>
  <sheetData>
    <row r="1" spans="1:22">
      <c r="A1" s="995" t="s">
        <v>490</v>
      </c>
      <c r="B1" s="995"/>
      <c r="C1" s="995"/>
      <c r="D1" s="995"/>
      <c r="E1" s="995"/>
      <c r="F1" s="995"/>
      <c r="G1" s="995"/>
      <c r="H1" s="995"/>
      <c r="I1" s="995"/>
      <c r="J1" s="995"/>
      <c r="K1" s="995"/>
      <c r="L1" s="995"/>
      <c r="M1" s="995"/>
      <c r="N1" s="995"/>
      <c r="O1" s="995"/>
      <c r="P1" s="995"/>
    </row>
    <row r="2" spans="1:22" ht="15" thickBot="1">
      <c r="A2" s="996"/>
      <c r="B2" s="996"/>
      <c r="C2" s="996"/>
      <c r="D2" s="996"/>
      <c r="E2" s="996"/>
      <c r="F2" s="996"/>
      <c r="G2" s="996"/>
      <c r="H2" s="996"/>
      <c r="I2" s="996"/>
      <c r="J2" s="996"/>
      <c r="K2" s="996"/>
      <c r="L2" s="996"/>
      <c r="M2" s="996"/>
      <c r="N2" s="996"/>
      <c r="O2" s="996"/>
      <c r="P2" s="996"/>
    </row>
    <row r="3" spans="1:22" ht="15" thickBot="1">
      <c r="A3" s="193"/>
      <c r="B3" s="298"/>
      <c r="C3" s="1013" t="s">
        <v>176</v>
      </c>
      <c r="D3" s="1011"/>
      <c r="E3" s="1011"/>
      <c r="F3" s="1012"/>
      <c r="G3" s="1011" t="s">
        <v>177</v>
      </c>
      <c r="H3" s="1011"/>
      <c r="I3" s="1011"/>
      <c r="J3" s="1011"/>
      <c r="K3" s="1011"/>
      <c r="L3" s="1011"/>
      <c r="M3" s="1011"/>
      <c r="N3" s="1011"/>
      <c r="O3" s="1011"/>
      <c r="P3" s="1012"/>
    </row>
    <row r="4" spans="1:22">
      <c r="A4" s="285"/>
      <c r="B4" s="447"/>
      <c r="C4" s="465">
        <v>2017</v>
      </c>
      <c r="D4" s="249">
        <v>2020</v>
      </c>
      <c r="E4" s="195">
        <v>2021</v>
      </c>
      <c r="F4" s="167">
        <v>2022</v>
      </c>
      <c r="G4" s="436">
        <v>2004</v>
      </c>
      <c r="H4" s="249">
        <v>2005</v>
      </c>
      <c r="I4" s="249">
        <v>2006</v>
      </c>
      <c r="J4" s="249">
        <v>2008</v>
      </c>
      <c r="K4" s="249">
        <v>2009</v>
      </c>
      <c r="L4" s="249">
        <v>2012</v>
      </c>
      <c r="M4" s="249">
        <v>2015</v>
      </c>
      <c r="N4" s="249">
        <v>2016</v>
      </c>
      <c r="O4" s="249">
        <v>2017</v>
      </c>
      <c r="P4" s="167">
        <v>2018</v>
      </c>
      <c r="T4" s="856" t="s">
        <v>166</v>
      </c>
    </row>
    <row r="5" spans="1:22" ht="26.4">
      <c r="A5" s="993" t="s">
        <v>443</v>
      </c>
      <c r="B5" s="448" t="s">
        <v>444</v>
      </c>
      <c r="C5" s="453">
        <v>9.7280999999999995</v>
      </c>
      <c r="D5" s="292">
        <v>22.19651</v>
      </c>
      <c r="E5" s="292">
        <v>13.48551</v>
      </c>
      <c r="F5" s="293">
        <v>9.8314599999999999</v>
      </c>
      <c r="G5" s="450">
        <v>7.2272400000000001</v>
      </c>
      <c r="H5" s="292">
        <v>15.43568</v>
      </c>
      <c r="I5" s="292">
        <v>28.515280000000001</v>
      </c>
      <c r="J5" s="292">
        <v>21.14894</v>
      </c>
      <c r="K5" s="292">
        <v>38.709679999999999</v>
      </c>
      <c r="L5" s="292">
        <v>16.291640000000001</v>
      </c>
      <c r="M5" s="292">
        <v>30.23705</v>
      </c>
      <c r="N5" s="292">
        <v>30.821090000000002</v>
      </c>
      <c r="O5" s="292">
        <v>27.25947</v>
      </c>
      <c r="P5" s="199">
        <v>31.91076</v>
      </c>
    </row>
    <row r="6" spans="1:22" ht="26.4">
      <c r="A6" s="993"/>
      <c r="B6" s="448" t="s">
        <v>445</v>
      </c>
      <c r="C6" s="453">
        <v>5.6555900000000001</v>
      </c>
      <c r="D6" s="292">
        <v>8.8643599999999996</v>
      </c>
      <c r="E6" s="292">
        <v>6.34612</v>
      </c>
      <c r="F6" s="293">
        <v>7.9243100000000002</v>
      </c>
      <c r="G6" s="450">
        <v>17.407920000000001</v>
      </c>
      <c r="H6" s="292">
        <v>17.040109999999999</v>
      </c>
      <c r="I6" s="292">
        <v>2.5327500000000001</v>
      </c>
      <c r="J6" s="292">
        <v>3.2907799999999998</v>
      </c>
      <c r="K6" s="292">
        <v>3.45139</v>
      </c>
      <c r="L6" s="292">
        <v>17.372430000000001</v>
      </c>
      <c r="M6" s="292">
        <v>2.82525</v>
      </c>
      <c r="N6" s="292">
        <v>1.6224499999999999</v>
      </c>
      <c r="O6" s="292">
        <v>4.5267499999999998</v>
      </c>
      <c r="P6" s="199">
        <v>1.23115</v>
      </c>
      <c r="S6" s="48"/>
    </row>
    <row r="7" spans="1:22" ht="26.4">
      <c r="A7" s="993"/>
      <c r="B7" s="448" t="s">
        <v>446</v>
      </c>
      <c r="C7" s="453">
        <v>5.16012</v>
      </c>
      <c r="D7" s="292">
        <v>6.3011699999999999</v>
      </c>
      <c r="E7" s="292">
        <v>6.70228</v>
      </c>
      <c r="F7" s="293">
        <v>6.7563599999999999</v>
      </c>
      <c r="G7" s="450">
        <v>25.156359999999999</v>
      </c>
      <c r="H7" s="292">
        <v>14.85477</v>
      </c>
      <c r="I7" s="292"/>
      <c r="J7" s="292">
        <v>11.77305</v>
      </c>
      <c r="K7" s="292">
        <v>2.9776699999999998</v>
      </c>
      <c r="L7" s="292"/>
      <c r="M7" s="292">
        <v>12.05209</v>
      </c>
      <c r="N7" s="292">
        <v>10.82</v>
      </c>
      <c r="O7" s="292">
        <v>10.626659999999999</v>
      </c>
      <c r="P7" s="199">
        <v>8.5519499999999997</v>
      </c>
      <c r="R7" s="28"/>
      <c r="S7" s="28"/>
      <c r="T7" s="28"/>
    </row>
    <row r="8" spans="1:22" ht="26.4">
      <c r="A8" s="993"/>
      <c r="B8" s="448" t="s">
        <v>447</v>
      </c>
      <c r="C8" s="453">
        <v>49.184289999999997</v>
      </c>
      <c r="D8" s="292">
        <v>30.38448</v>
      </c>
      <c r="E8" s="292">
        <v>37.10539</v>
      </c>
      <c r="F8" s="293">
        <v>41.085160000000002</v>
      </c>
      <c r="G8" s="450">
        <v>24.009730000000001</v>
      </c>
      <c r="H8" s="292">
        <v>20.774550000000001</v>
      </c>
      <c r="I8" s="292"/>
      <c r="J8" s="292">
        <v>43.702129999999997</v>
      </c>
      <c r="K8" s="292">
        <v>34.096550000000001</v>
      </c>
      <c r="L8" s="292"/>
      <c r="M8" s="292">
        <v>32.56615</v>
      </c>
      <c r="N8" s="292">
        <v>33.572679999999998</v>
      </c>
      <c r="O8" s="292">
        <v>34.458509999999997</v>
      </c>
      <c r="P8" s="199">
        <v>33.25759</v>
      </c>
      <c r="R8" s="138"/>
      <c r="S8" s="138"/>
      <c r="T8" s="138"/>
      <c r="U8" s="138"/>
      <c r="V8" s="138"/>
    </row>
    <row r="9" spans="1:22" ht="26.4">
      <c r="A9" s="993"/>
      <c r="B9" s="448" t="s">
        <v>448</v>
      </c>
      <c r="C9" s="453">
        <v>4.53172</v>
      </c>
      <c r="D9" s="292">
        <v>4.3787799999999999</v>
      </c>
      <c r="E9" s="292">
        <v>4.1120299999999999</v>
      </c>
      <c r="F9" s="293">
        <v>3.4890599999999998</v>
      </c>
      <c r="G9" s="450">
        <v>11.327310000000001</v>
      </c>
      <c r="H9" s="292">
        <v>7.0815999999999999</v>
      </c>
      <c r="I9" s="292"/>
      <c r="J9" s="292">
        <v>4.4680900000000001</v>
      </c>
      <c r="K9" s="292">
        <v>4.6018499999999998</v>
      </c>
      <c r="L9" s="292"/>
      <c r="M9" s="292">
        <v>1.9432199999999999</v>
      </c>
      <c r="N9" s="292">
        <v>1.9787300000000001</v>
      </c>
      <c r="O9" s="292">
        <v>1.0574600000000001</v>
      </c>
      <c r="P9" s="199">
        <v>0.96674000000000004</v>
      </c>
      <c r="R9" s="138"/>
      <c r="S9" s="138"/>
      <c r="T9" s="138"/>
      <c r="U9" s="138"/>
      <c r="V9" s="138"/>
    </row>
    <row r="10" spans="1:22" ht="26.4">
      <c r="A10" s="993"/>
      <c r="B10" s="448" t="s">
        <v>449</v>
      </c>
      <c r="C10" s="453">
        <v>10.40483</v>
      </c>
      <c r="D10" s="292">
        <v>8.6863700000000001</v>
      </c>
      <c r="E10" s="292">
        <v>12.64368</v>
      </c>
      <c r="F10" s="293">
        <v>10.1715</v>
      </c>
      <c r="G10" s="450">
        <v>0.34745999999999999</v>
      </c>
      <c r="H10" s="292">
        <v>0.58091000000000004</v>
      </c>
      <c r="I10" s="292"/>
      <c r="J10" s="292">
        <v>1.7304999999999999</v>
      </c>
      <c r="K10" s="292">
        <v>1.9963900000000001</v>
      </c>
      <c r="L10" s="292"/>
      <c r="M10" s="292">
        <v>1.34372</v>
      </c>
      <c r="N10" s="292">
        <v>2.03355</v>
      </c>
      <c r="O10" s="292">
        <v>2.3284899999999999</v>
      </c>
      <c r="P10" s="199">
        <v>1.33857</v>
      </c>
      <c r="R10" s="138"/>
      <c r="S10" s="138"/>
      <c r="T10" s="138"/>
      <c r="U10" s="138"/>
      <c r="V10" s="138"/>
    </row>
    <row r="11" spans="1:22" ht="26.4">
      <c r="A11" s="993"/>
      <c r="B11" s="448" t="s">
        <v>450</v>
      </c>
      <c r="C11" s="453">
        <v>8.3746200000000002</v>
      </c>
      <c r="D11" s="292">
        <v>8.5439699999999998</v>
      </c>
      <c r="E11" s="292">
        <v>7.9974100000000004</v>
      </c>
      <c r="F11" s="293">
        <v>7.4955600000000002</v>
      </c>
      <c r="G11" s="450">
        <v>3.6483699999999999</v>
      </c>
      <c r="H11" s="292">
        <v>4.4813299999999998</v>
      </c>
      <c r="I11" s="292">
        <v>7.5982500000000002</v>
      </c>
      <c r="J11" s="292">
        <v>4.5531899999999998</v>
      </c>
      <c r="K11" s="292">
        <v>4.1394099999999998</v>
      </c>
      <c r="L11" s="292">
        <v>4.1902900000000001</v>
      </c>
      <c r="M11" s="292">
        <v>6.8012699999999997</v>
      </c>
      <c r="N11" s="292">
        <v>7.8655999999999997</v>
      </c>
      <c r="O11" s="292">
        <v>5.6467200000000002</v>
      </c>
      <c r="P11" s="199">
        <v>7.2546999999999997</v>
      </c>
      <c r="R11" s="138"/>
      <c r="S11" s="138"/>
      <c r="T11" s="138"/>
      <c r="U11" s="138"/>
      <c r="V11" s="138"/>
    </row>
    <row r="12" spans="1:22" ht="39.6">
      <c r="A12" s="993"/>
      <c r="B12" s="448" t="s">
        <v>451</v>
      </c>
      <c r="C12" s="453">
        <v>1.4138999999999999</v>
      </c>
      <c r="D12" s="292">
        <v>2.4741900000000001</v>
      </c>
      <c r="E12" s="292">
        <v>1.32751</v>
      </c>
      <c r="F12" s="293">
        <v>1.4192800000000001</v>
      </c>
      <c r="G12" s="450">
        <v>5.5594200000000003</v>
      </c>
      <c r="H12" s="292">
        <v>5.5601700000000003</v>
      </c>
      <c r="I12" s="292">
        <v>4.6506600000000002</v>
      </c>
      <c r="J12" s="292">
        <v>3.2198600000000002</v>
      </c>
      <c r="K12" s="292">
        <v>3.37243</v>
      </c>
      <c r="L12" s="292">
        <v>2.7197</v>
      </c>
      <c r="M12" s="292">
        <v>2.26709</v>
      </c>
      <c r="N12" s="292">
        <v>2.1376900000000001</v>
      </c>
      <c r="O12" s="292">
        <v>5.5321100000000003</v>
      </c>
      <c r="P12" s="199">
        <v>1.7393099999999999</v>
      </c>
      <c r="R12" s="138"/>
      <c r="S12" s="138"/>
      <c r="T12" s="138"/>
      <c r="U12" s="138"/>
      <c r="V12" s="138"/>
    </row>
    <row r="13" spans="1:22" ht="26.4">
      <c r="A13" s="993"/>
      <c r="B13" s="448" t="s">
        <v>452</v>
      </c>
      <c r="C13" s="453">
        <v>4.5438099999999997</v>
      </c>
      <c r="D13" s="292">
        <v>4.1117800000000004</v>
      </c>
      <c r="E13" s="292">
        <v>4.1767799999999999</v>
      </c>
      <c r="F13" s="293">
        <v>7.6581900000000003</v>
      </c>
      <c r="G13" s="450">
        <v>2.7797100000000001</v>
      </c>
      <c r="H13" s="292">
        <v>1.6874100000000001</v>
      </c>
      <c r="I13" s="292">
        <v>1.2008700000000001</v>
      </c>
      <c r="J13" s="292">
        <v>5.0354599999999996</v>
      </c>
      <c r="K13" s="292">
        <v>3.2483599999999999</v>
      </c>
      <c r="L13" s="292">
        <v>3.4372799999999999</v>
      </c>
      <c r="M13" s="292">
        <v>6.2568900000000003</v>
      </c>
      <c r="N13" s="292">
        <v>5.7498399999999998</v>
      </c>
      <c r="O13" s="292">
        <v>5.4279299999999999</v>
      </c>
      <c r="P13" s="199">
        <v>10.898569999999999</v>
      </c>
      <c r="R13" s="138"/>
      <c r="S13" s="138"/>
      <c r="T13" s="138"/>
      <c r="U13" s="138"/>
      <c r="V13" s="138"/>
    </row>
    <row r="14" spans="1:22" ht="26.4">
      <c r="A14" s="993"/>
      <c r="B14" s="448" t="s">
        <v>453</v>
      </c>
      <c r="C14" s="453">
        <v>1.00302</v>
      </c>
      <c r="D14" s="292">
        <v>3.7557800000000001</v>
      </c>
      <c r="E14" s="292">
        <v>5.24526</v>
      </c>
      <c r="F14" s="293">
        <v>4.16913</v>
      </c>
      <c r="G14" s="450">
        <v>2.5364800000000001</v>
      </c>
      <c r="H14" s="292">
        <v>3.95574</v>
      </c>
      <c r="I14" s="292">
        <v>1.81223</v>
      </c>
      <c r="J14" s="292">
        <v>1.0780099999999999</v>
      </c>
      <c r="K14" s="292">
        <v>3.4062700000000001</v>
      </c>
      <c r="L14" s="292">
        <v>2.29447</v>
      </c>
      <c r="M14" s="292">
        <v>3.7072799999999999</v>
      </c>
      <c r="N14" s="292">
        <v>3.39838</v>
      </c>
      <c r="O14" s="292">
        <v>3.13591</v>
      </c>
      <c r="P14" s="199">
        <v>2.8506499999999999</v>
      </c>
      <c r="R14" s="138"/>
      <c r="S14" s="138"/>
      <c r="T14" s="138"/>
      <c r="U14" s="138"/>
      <c r="V14" s="138"/>
    </row>
    <row r="15" spans="1:22" ht="26.4">
      <c r="A15" s="993"/>
      <c r="B15" s="448" t="s">
        <v>454</v>
      </c>
      <c r="C15" s="453" t="s">
        <v>491</v>
      </c>
      <c r="D15" s="292">
        <v>0.30259999999999998</v>
      </c>
      <c r="E15" s="292">
        <v>0.85802</v>
      </c>
      <c r="F15" s="293" t="s">
        <v>491</v>
      </c>
      <c r="G15" s="450"/>
      <c r="H15" s="292">
        <v>8.54772</v>
      </c>
      <c r="I15" s="292">
        <v>53.689959999999999</v>
      </c>
      <c r="J15" s="292"/>
      <c r="K15" s="292"/>
      <c r="L15" s="292">
        <v>53.694189999999999</v>
      </c>
      <c r="M15" s="292"/>
      <c r="N15" s="292"/>
      <c r="O15" s="292"/>
      <c r="P15" s="199"/>
      <c r="R15" s="138"/>
      <c r="S15" s="138"/>
      <c r="T15" s="138"/>
      <c r="U15" s="138"/>
      <c r="V15" s="138"/>
    </row>
    <row r="16" spans="1:22" ht="26.4">
      <c r="A16" s="993"/>
      <c r="B16" s="448" t="s">
        <v>455</v>
      </c>
      <c r="C16" s="453">
        <v>12.73193</v>
      </c>
      <c r="D16" s="292"/>
      <c r="E16" s="292"/>
      <c r="F16" s="293"/>
      <c r="G16" s="450">
        <v>5.3974500000000001</v>
      </c>
      <c r="H16" s="292">
        <v>16.559930000000001</v>
      </c>
      <c r="I16" s="292">
        <v>29.755520000000001</v>
      </c>
      <c r="J16" s="292">
        <v>19.06429</v>
      </c>
      <c r="K16" s="292">
        <v>34.276479999999999</v>
      </c>
      <c r="L16" s="292">
        <v>17.641030000000001</v>
      </c>
      <c r="M16" s="292">
        <v>26.342230000000001</v>
      </c>
      <c r="N16" s="292">
        <v>30.120619999999999</v>
      </c>
      <c r="O16" s="292">
        <v>24.08004</v>
      </c>
      <c r="P16" s="199">
        <v>27.244070000000001</v>
      </c>
      <c r="R16" s="138"/>
      <c r="S16" s="138"/>
      <c r="T16" s="138"/>
      <c r="U16" s="138"/>
      <c r="V16" s="138"/>
    </row>
    <row r="17" spans="1:22" ht="26.4">
      <c r="A17" s="993"/>
      <c r="B17" s="448" t="s">
        <v>456</v>
      </c>
      <c r="C17" s="453">
        <v>7.6988700000000003</v>
      </c>
      <c r="D17" s="292"/>
      <c r="E17" s="292"/>
      <c r="F17" s="293"/>
      <c r="G17" s="450">
        <v>16.290479999999999</v>
      </c>
      <c r="H17" s="292">
        <v>17.200369999999999</v>
      </c>
      <c r="I17" s="292">
        <v>2.9218799999999998</v>
      </c>
      <c r="J17" s="292">
        <v>3.1508600000000002</v>
      </c>
      <c r="K17" s="292">
        <v>4.2037199999999997</v>
      </c>
      <c r="L17" s="292">
        <v>10.10256</v>
      </c>
      <c r="M17" s="292">
        <v>2.7943500000000001</v>
      </c>
      <c r="N17" s="292">
        <v>1.47824</v>
      </c>
      <c r="O17" s="292">
        <v>4.3246200000000004</v>
      </c>
      <c r="P17" s="199">
        <v>1.2609900000000001</v>
      </c>
      <c r="R17" s="138"/>
      <c r="S17" s="138"/>
      <c r="T17" s="138"/>
      <c r="U17" s="138"/>
      <c r="V17" s="138"/>
    </row>
    <row r="18" spans="1:22" ht="26.4">
      <c r="A18" s="993"/>
      <c r="B18" s="448" t="s">
        <v>457</v>
      </c>
      <c r="C18" s="453">
        <v>6.6965199999999996</v>
      </c>
      <c r="D18" s="292"/>
      <c r="E18" s="292"/>
      <c r="F18" s="293"/>
      <c r="G18" s="450">
        <v>26.30029</v>
      </c>
      <c r="H18" s="292">
        <v>13.632199999999999</v>
      </c>
      <c r="I18" s="292"/>
      <c r="J18" s="292">
        <v>15.14959</v>
      </c>
      <c r="K18" s="292">
        <v>3.93425</v>
      </c>
      <c r="L18" s="292"/>
      <c r="M18" s="292">
        <v>14.458399999999999</v>
      </c>
      <c r="N18" s="292">
        <v>12.80747</v>
      </c>
      <c r="O18" s="292">
        <v>12.273490000000001</v>
      </c>
      <c r="P18" s="199">
        <v>9.7809899999999992</v>
      </c>
      <c r="R18" s="28"/>
      <c r="S18" s="28"/>
      <c r="T18" s="28"/>
    </row>
    <row r="19" spans="1:22" ht="26.4">
      <c r="A19" s="993"/>
      <c r="B19" s="448" t="s">
        <v>458</v>
      </c>
      <c r="C19" s="453">
        <v>51.396889999999999</v>
      </c>
      <c r="D19" s="292"/>
      <c r="E19" s="292"/>
      <c r="F19" s="293"/>
      <c r="G19" s="450">
        <v>30.61825</v>
      </c>
      <c r="H19" s="292">
        <v>31.107040000000001</v>
      </c>
      <c r="I19" s="292"/>
      <c r="J19" s="292">
        <v>49.013370000000002</v>
      </c>
      <c r="K19" s="292">
        <v>42.980330000000002</v>
      </c>
      <c r="L19" s="292"/>
      <c r="M19" s="292">
        <v>38.712719999999997</v>
      </c>
      <c r="N19" s="292">
        <v>38.85998</v>
      </c>
      <c r="O19" s="292">
        <v>40.500279999999997</v>
      </c>
      <c r="P19" s="199">
        <v>36.825949999999999</v>
      </c>
      <c r="R19" s="24"/>
      <c r="S19" s="24"/>
      <c r="T19" s="24"/>
    </row>
    <row r="20" spans="1:22" ht="26.4">
      <c r="A20" s="993"/>
      <c r="B20" s="448" t="s">
        <v>459</v>
      </c>
      <c r="C20" s="453">
        <v>5.2889699999999999</v>
      </c>
      <c r="D20" s="292"/>
      <c r="E20" s="292"/>
      <c r="F20" s="293"/>
      <c r="G20" s="450">
        <v>7.9489700000000001</v>
      </c>
      <c r="H20" s="292">
        <v>4.02562</v>
      </c>
      <c r="I20" s="292"/>
      <c r="J20" s="292">
        <v>2.6416300000000001</v>
      </c>
      <c r="K20" s="292">
        <v>2.69469</v>
      </c>
      <c r="L20" s="292"/>
      <c r="M20" s="292">
        <v>1.0518099999999999</v>
      </c>
      <c r="N20" s="292">
        <v>1.1352899999999999</v>
      </c>
      <c r="O20" s="292">
        <v>0.87827</v>
      </c>
      <c r="P20" s="199">
        <v>0.87938000000000005</v>
      </c>
      <c r="R20" s="28"/>
      <c r="S20" s="28"/>
      <c r="T20" s="28"/>
    </row>
    <row r="21" spans="1:22" ht="26.4">
      <c r="A21" s="993"/>
      <c r="B21" s="448" t="s">
        <v>460</v>
      </c>
      <c r="C21" s="453">
        <v>5.8008100000000002</v>
      </c>
      <c r="D21" s="292"/>
      <c r="E21" s="292"/>
      <c r="F21" s="293"/>
      <c r="G21" s="450">
        <v>0.58880999999999994</v>
      </c>
      <c r="H21" s="292">
        <v>0.18298</v>
      </c>
      <c r="I21" s="292"/>
      <c r="J21" s="292">
        <v>1.0821099999999999</v>
      </c>
      <c r="K21" s="292">
        <v>1.1317699999999999</v>
      </c>
      <c r="L21" s="292"/>
      <c r="M21" s="292">
        <v>0.72214</v>
      </c>
      <c r="N21" s="292">
        <v>1.1234599999999999</v>
      </c>
      <c r="O21" s="292">
        <v>1.3451900000000001</v>
      </c>
      <c r="P21" s="199">
        <v>0.56413000000000002</v>
      </c>
      <c r="R21" s="138"/>
      <c r="S21" s="138"/>
      <c r="T21" s="138"/>
      <c r="U21" s="138"/>
      <c r="V21" s="138"/>
    </row>
    <row r="22" spans="1:22" ht="26.4">
      <c r="A22" s="993"/>
      <c r="B22" s="448" t="s">
        <v>461</v>
      </c>
      <c r="C22" s="453">
        <v>3.7321399999999998</v>
      </c>
      <c r="D22" s="292"/>
      <c r="E22" s="292"/>
      <c r="F22" s="293"/>
      <c r="G22" s="450">
        <v>1.3738999999999999</v>
      </c>
      <c r="H22" s="292">
        <v>1.0979000000000001</v>
      </c>
      <c r="I22" s="292">
        <v>3.2796699999999999</v>
      </c>
      <c r="J22" s="292">
        <v>1.36856</v>
      </c>
      <c r="K22" s="292">
        <v>1.5629200000000001</v>
      </c>
      <c r="L22" s="292">
        <v>2.3333300000000001</v>
      </c>
      <c r="M22" s="292">
        <v>3.1397200000000001</v>
      </c>
      <c r="N22" s="292">
        <v>3.6660400000000002</v>
      </c>
      <c r="O22" s="292">
        <v>2.9238499999999998</v>
      </c>
      <c r="P22" s="199">
        <v>4.1728899999999998</v>
      </c>
      <c r="R22" s="138"/>
      <c r="S22" s="138"/>
      <c r="T22" s="138"/>
      <c r="U22" s="138"/>
      <c r="V22" s="138"/>
    </row>
    <row r="23" spans="1:22" ht="26.4">
      <c r="A23" s="993"/>
      <c r="B23" s="448" t="s">
        <v>462</v>
      </c>
      <c r="C23" s="453">
        <v>0.72509999999999997</v>
      </c>
      <c r="D23" s="292"/>
      <c r="E23" s="292"/>
      <c r="F23" s="293"/>
      <c r="G23" s="450">
        <v>5.2011799999999999</v>
      </c>
      <c r="H23" s="292">
        <v>5.5809699999999998</v>
      </c>
      <c r="I23" s="292">
        <v>4.7704199999999997</v>
      </c>
      <c r="J23" s="292">
        <v>2.3870100000000001</v>
      </c>
      <c r="K23" s="292">
        <v>2.5060600000000002</v>
      </c>
      <c r="L23" s="292">
        <v>2.8461500000000002</v>
      </c>
      <c r="M23" s="292">
        <v>2.1821000000000002</v>
      </c>
      <c r="N23" s="292">
        <v>1.84484</v>
      </c>
      <c r="O23" s="292">
        <v>5.5586399999999996</v>
      </c>
      <c r="P23" s="199">
        <v>1.2361</v>
      </c>
    </row>
    <row r="24" spans="1:22" ht="26.4">
      <c r="A24" s="993"/>
      <c r="B24" s="448" t="s">
        <v>463</v>
      </c>
      <c r="C24" s="453">
        <v>5.1823399999999999</v>
      </c>
      <c r="D24" s="292"/>
      <c r="E24" s="292"/>
      <c r="F24" s="293"/>
      <c r="G24" s="450">
        <v>5.6918499999999996</v>
      </c>
      <c r="H24" s="292">
        <v>2.9277199999999999</v>
      </c>
      <c r="I24" s="292">
        <v>2.2063199999999998</v>
      </c>
      <c r="J24" s="292">
        <v>5.2196100000000003</v>
      </c>
      <c r="K24" s="292">
        <v>4.7157099999999996</v>
      </c>
      <c r="L24" s="292">
        <v>5.0256400000000001</v>
      </c>
      <c r="M24" s="292">
        <v>7.5981199999999998</v>
      </c>
      <c r="N24" s="292">
        <v>7.0127699999999997</v>
      </c>
      <c r="O24" s="292">
        <v>6.2367999999999997</v>
      </c>
      <c r="P24" s="199">
        <v>16.450970000000002</v>
      </c>
    </row>
    <row r="25" spans="1:22" ht="26.4">
      <c r="A25" s="993"/>
      <c r="B25" s="448" t="s">
        <v>464</v>
      </c>
      <c r="C25" s="453">
        <v>0.74643000000000004</v>
      </c>
      <c r="D25" s="292"/>
      <c r="E25" s="292"/>
      <c r="F25" s="293"/>
      <c r="G25" s="450">
        <v>0.58880999999999994</v>
      </c>
      <c r="H25" s="292">
        <v>2.4702700000000002</v>
      </c>
      <c r="I25" s="292">
        <v>2.14669</v>
      </c>
      <c r="J25" s="292">
        <v>0.92298000000000002</v>
      </c>
      <c r="K25" s="292">
        <v>1.99407</v>
      </c>
      <c r="L25" s="292">
        <v>2.2564099999999998</v>
      </c>
      <c r="M25" s="292">
        <v>2.9984299999999999</v>
      </c>
      <c r="N25" s="292">
        <v>1.9512799999999999</v>
      </c>
      <c r="O25" s="292">
        <v>1.8788199999999999</v>
      </c>
      <c r="P25" s="199">
        <v>1.5845400000000001</v>
      </c>
    </row>
    <row r="26" spans="1:22" ht="27" thickBot="1">
      <c r="A26" s="994"/>
      <c r="B26" s="449" t="s">
        <v>465</v>
      </c>
      <c r="C26" s="454"/>
      <c r="D26" s="296"/>
      <c r="E26" s="296"/>
      <c r="F26" s="297"/>
      <c r="G26" s="451"/>
      <c r="H26" s="296">
        <v>5.2149999999999999</v>
      </c>
      <c r="I26" s="296">
        <v>54.919499999999999</v>
      </c>
      <c r="J26" s="296"/>
      <c r="K26" s="296"/>
      <c r="L26" s="296">
        <v>59.794870000000003</v>
      </c>
      <c r="M26" s="296"/>
      <c r="N26" s="296"/>
      <c r="O26" s="296"/>
      <c r="P26" s="201"/>
    </row>
    <row r="27" spans="1:22">
      <c r="A27" s="136" t="s">
        <v>192</v>
      </c>
      <c r="B27" s="136"/>
      <c r="C27" s="39"/>
      <c r="D27" s="39"/>
      <c r="E27" s="39"/>
      <c r="F27" s="39"/>
      <c r="G27" s="39"/>
      <c r="H27" s="39"/>
      <c r="I27" s="39"/>
      <c r="J27" s="39"/>
      <c r="K27" s="39"/>
      <c r="L27" s="39"/>
      <c r="M27" s="39"/>
      <c r="N27" s="39"/>
      <c r="O27" s="39"/>
    </row>
    <row r="28" spans="1:22">
      <c r="A28" s="139" t="s">
        <v>323</v>
      </c>
      <c r="B28" s="142"/>
    </row>
    <row r="29" spans="1:22">
      <c r="A29" s="139" t="s">
        <v>313</v>
      </c>
    </row>
    <row r="30" spans="1:22">
      <c r="A30" s="139" t="s">
        <v>466</v>
      </c>
    </row>
  </sheetData>
  <mergeCells count="4">
    <mergeCell ref="A1:P2"/>
    <mergeCell ref="G3:P3"/>
    <mergeCell ref="A5:A26"/>
    <mergeCell ref="C3:F3"/>
  </mergeCells>
  <hyperlinks>
    <hyperlink ref="T4" location="'TC1'!A1" display="Back to Content Page" xr:uid="{AD36CC03-E830-4123-922C-671C2B1F1026}"/>
  </hyperlinks>
  <pageMargins left="0.7" right="0.7" top="0.75" bottom="0.75" header="0.3" footer="0.3"/>
  <pageSetup scale="72" orientation="landscape" r:id="rId1"/>
  <headerFoot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O24"/>
  <sheetViews>
    <sheetView topLeftCell="B1" workbookViewId="0">
      <selection activeCell="O3" sqref="O3"/>
    </sheetView>
  </sheetViews>
  <sheetFormatPr defaultColWidth="9.21875" defaultRowHeight="14.4"/>
  <cols>
    <col min="1" max="1" width="15.21875" customWidth="1"/>
    <col min="2" max="2" width="65" customWidth="1"/>
    <col min="3" max="3" width="10.77734375" customWidth="1"/>
    <col min="4" max="13" width="7.77734375" customWidth="1"/>
  </cols>
  <sheetData>
    <row r="1" spans="1:15">
      <c r="A1" s="995" t="s">
        <v>492</v>
      </c>
      <c r="B1" s="995"/>
      <c r="C1" s="995"/>
      <c r="D1" s="995"/>
      <c r="E1" s="995"/>
      <c r="F1" s="995"/>
      <c r="G1" s="995"/>
      <c r="H1" s="995"/>
      <c r="I1" s="995"/>
      <c r="J1" s="995"/>
      <c r="K1" s="995"/>
      <c r="L1" s="995"/>
      <c r="M1" s="995"/>
    </row>
    <row r="2" spans="1:15" ht="15" thickBot="1">
      <c r="A2" s="996"/>
      <c r="B2" s="996"/>
      <c r="C2" s="996"/>
      <c r="D2" s="996"/>
      <c r="E2" s="996"/>
      <c r="F2" s="996"/>
      <c r="G2" s="996"/>
      <c r="H2" s="996"/>
      <c r="I2" s="996"/>
      <c r="J2" s="996"/>
      <c r="K2" s="996"/>
      <c r="L2" s="996"/>
      <c r="M2" s="996"/>
    </row>
    <row r="3" spans="1:15" ht="15" thickBot="1">
      <c r="A3" s="193"/>
      <c r="B3" s="284"/>
      <c r="C3" s="302" t="s">
        <v>176</v>
      </c>
      <c r="D3" s="1014" t="s">
        <v>177</v>
      </c>
      <c r="E3" s="1011"/>
      <c r="F3" s="1011"/>
      <c r="G3" s="1011"/>
      <c r="H3" s="1011"/>
      <c r="I3" s="1011"/>
      <c r="J3" s="1011"/>
      <c r="K3" s="1011"/>
      <c r="L3" s="1011"/>
      <c r="M3" s="1012"/>
      <c r="O3" s="856" t="s">
        <v>166</v>
      </c>
    </row>
    <row r="4" spans="1:15">
      <c r="A4" s="285"/>
      <c r="B4" s="286"/>
      <c r="C4" s="195">
        <v>2017</v>
      </c>
      <c r="D4" s="249">
        <v>2004</v>
      </c>
      <c r="E4" s="249">
        <v>2005</v>
      </c>
      <c r="F4" s="249">
        <v>2006</v>
      </c>
      <c r="G4" s="249">
        <v>2008</v>
      </c>
      <c r="H4" s="249">
        <v>2009</v>
      </c>
      <c r="I4" s="249">
        <v>2012</v>
      </c>
      <c r="J4" s="249">
        <v>2015</v>
      </c>
      <c r="K4" s="249">
        <v>2016</v>
      </c>
      <c r="L4" s="249">
        <v>2017</v>
      </c>
      <c r="M4" s="197">
        <v>2018</v>
      </c>
    </row>
    <row r="5" spans="1:15" ht="23.25" customHeight="1">
      <c r="A5" s="1004" t="s">
        <v>468</v>
      </c>
      <c r="B5" s="290" t="s">
        <v>469</v>
      </c>
      <c r="C5" s="291">
        <v>5.8003299999999998</v>
      </c>
      <c r="D5" s="292">
        <v>8.2302300000000006</v>
      </c>
      <c r="E5" s="292">
        <v>14.948449999999999</v>
      </c>
      <c r="F5" s="292">
        <v>27.798829999999999</v>
      </c>
      <c r="G5" s="292">
        <v>22.82497</v>
      </c>
      <c r="H5" s="292">
        <v>41.901069999999997</v>
      </c>
      <c r="I5" s="292">
        <v>15.579319999999999</v>
      </c>
      <c r="J5" s="292">
        <v>33.284210000000002</v>
      </c>
      <c r="K5" s="292">
        <v>31.42624</v>
      </c>
      <c r="L5" s="292">
        <v>30.062729999999998</v>
      </c>
      <c r="M5" s="199">
        <v>36.540199999999999</v>
      </c>
    </row>
    <row r="6" spans="1:15" ht="26.4">
      <c r="A6" s="1005"/>
      <c r="B6" s="290" t="s">
        <v>470</v>
      </c>
      <c r="C6" s="291">
        <v>2.9838300000000002</v>
      </c>
      <c r="D6" s="292">
        <v>18.020440000000001</v>
      </c>
      <c r="E6" s="292">
        <v>16.970659999999999</v>
      </c>
      <c r="F6" s="292">
        <v>2.30796</v>
      </c>
      <c r="G6" s="292">
        <v>3.4032800000000001</v>
      </c>
      <c r="H6" s="292">
        <v>2.9098000000000002</v>
      </c>
      <c r="I6" s="292">
        <v>21.210070000000002</v>
      </c>
      <c r="J6" s="292">
        <v>2.8494199999999998</v>
      </c>
      <c r="K6" s="292">
        <v>1.7470399999999999</v>
      </c>
      <c r="L6" s="292">
        <v>4.7049599999999998</v>
      </c>
      <c r="M6" s="199">
        <v>1.2015499999999999</v>
      </c>
    </row>
    <row r="7" spans="1:15" ht="26.4">
      <c r="A7" s="1005"/>
      <c r="B7" s="290" t="s">
        <v>471</v>
      </c>
      <c r="C7" s="291">
        <v>3.1511399999999998</v>
      </c>
      <c r="D7" s="292">
        <v>24.529319999999998</v>
      </c>
      <c r="E7" s="292">
        <v>15.38462</v>
      </c>
      <c r="F7" s="292"/>
      <c r="G7" s="292">
        <v>9.0583399999999994</v>
      </c>
      <c r="H7" s="292">
        <v>2.28904</v>
      </c>
      <c r="I7" s="292"/>
      <c r="J7" s="292">
        <v>10.16949</v>
      </c>
      <c r="K7" s="292">
        <v>9.1029800000000005</v>
      </c>
      <c r="L7" s="292">
        <v>9.1746700000000008</v>
      </c>
      <c r="M7" s="199">
        <v>7.3327299999999997</v>
      </c>
    </row>
    <row r="8" spans="1:15" ht="26.4">
      <c r="A8" s="1005"/>
      <c r="B8" s="290" t="s">
        <v>472</v>
      </c>
      <c r="C8" s="291">
        <v>46.291130000000003</v>
      </c>
      <c r="D8" s="292">
        <v>20.387309999999999</v>
      </c>
      <c r="E8" s="292">
        <v>16.296589999999998</v>
      </c>
      <c r="F8" s="292"/>
      <c r="G8" s="292">
        <v>39.431930000000001</v>
      </c>
      <c r="H8" s="292">
        <v>27.701260000000001</v>
      </c>
      <c r="I8" s="292"/>
      <c r="J8" s="292">
        <v>27.75731</v>
      </c>
      <c r="K8" s="292">
        <v>29.004899999999999</v>
      </c>
      <c r="L8" s="292">
        <v>29.131540000000001</v>
      </c>
      <c r="M8" s="199">
        <v>29.71772</v>
      </c>
    </row>
    <row r="9" spans="1:15" ht="26.4">
      <c r="A9" s="1005"/>
      <c r="B9" s="290" t="s">
        <v>473</v>
      </c>
      <c r="C9" s="291">
        <v>3.54155</v>
      </c>
      <c r="D9" s="292">
        <v>13.179130000000001</v>
      </c>
      <c r="E9" s="292">
        <v>8.4060299999999994</v>
      </c>
      <c r="F9" s="292"/>
      <c r="G9" s="292">
        <v>5.9365399999999999</v>
      </c>
      <c r="H9" s="292">
        <v>5.97478</v>
      </c>
      <c r="I9" s="292"/>
      <c r="J9" s="292">
        <v>2.6406299999999998</v>
      </c>
      <c r="K9" s="292">
        <v>2.7073999999999998</v>
      </c>
      <c r="L9" s="292">
        <v>1.2154499999999999</v>
      </c>
      <c r="M9" s="199">
        <v>1.05341</v>
      </c>
    </row>
    <row r="10" spans="1:15" ht="26.4">
      <c r="A10" s="1005"/>
      <c r="B10" s="290" t="s">
        <v>474</v>
      </c>
      <c r="C10" s="291">
        <v>16.424990000000001</v>
      </c>
      <c r="D10" s="292">
        <v>0.21517</v>
      </c>
      <c r="E10" s="292">
        <v>0.75336999999999998</v>
      </c>
      <c r="F10" s="292"/>
      <c r="G10" s="292">
        <v>2.2517900000000002</v>
      </c>
      <c r="H10" s="292">
        <v>2.6188199999999999</v>
      </c>
      <c r="I10" s="292"/>
      <c r="J10" s="292">
        <v>1.83002</v>
      </c>
      <c r="K10" s="292">
        <v>2.8197800000000002</v>
      </c>
      <c r="L10" s="292">
        <v>3.1954500000000001</v>
      </c>
      <c r="M10" s="199">
        <v>2.1068199999999999</v>
      </c>
    </row>
    <row r="11" spans="1:15" ht="26.4">
      <c r="A11" s="1005"/>
      <c r="B11" s="290" t="s">
        <v>475</v>
      </c>
      <c r="C11" s="291">
        <v>14.44506</v>
      </c>
      <c r="D11" s="292">
        <v>4.8951000000000002</v>
      </c>
      <c r="E11" s="292">
        <v>5.9476599999999999</v>
      </c>
      <c r="F11" s="292">
        <v>10.09301</v>
      </c>
      <c r="G11" s="292">
        <v>7.1136100000000004</v>
      </c>
      <c r="H11" s="292">
        <v>5.9941800000000001</v>
      </c>
      <c r="I11" s="292">
        <v>5.1705500000000004</v>
      </c>
      <c r="J11" s="292">
        <v>9.6659299999999995</v>
      </c>
      <c r="K11" s="292">
        <v>11.49367</v>
      </c>
      <c r="L11" s="292">
        <v>8.0474399999999999</v>
      </c>
      <c r="M11" s="199">
        <v>10.311909999999999</v>
      </c>
      <c r="N11" s="15" t="s">
        <v>76</v>
      </c>
    </row>
    <row r="12" spans="1:15" ht="26.4">
      <c r="A12" s="1005"/>
      <c r="B12" s="290" t="s">
        <v>476</v>
      </c>
      <c r="C12" s="291">
        <v>2.3145600000000002</v>
      </c>
      <c r="D12" s="292">
        <v>5.7557799999999997</v>
      </c>
      <c r="E12" s="292">
        <v>5.5511499999999998</v>
      </c>
      <c r="F12" s="292">
        <v>4.5814700000000004</v>
      </c>
      <c r="G12" s="292">
        <v>3.8894600000000001</v>
      </c>
      <c r="H12" s="292">
        <v>3.9961199999999999</v>
      </c>
      <c r="I12" s="292">
        <v>2.6529500000000001</v>
      </c>
      <c r="J12" s="292">
        <v>2.33358</v>
      </c>
      <c r="K12" s="292">
        <v>2.3906800000000001</v>
      </c>
      <c r="L12" s="292">
        <v>5.5087200000000003</v>
      </c>
      <c r="M12" s="199">
        <v>2.2385000000000002</v>
      </c>
    </row>
    <row r="13" spans="1:15" ht="26.4">
      <c r="A13" s="1005"/>
      <c r="B13" s="290" t="s">
        <v>477</v>
      </c>
      <c r="C13" s="291">
        <v>3.7088700000000001</v>
      </c>
      <c r="D13" s="292">
        <v>1.18343</v>
      </c>
      <c r="E13" s="292">
        <v>1.14988</v>
      </c>
      <c r="F13" s="292">
        <v>0.62004999999999999</v>
      </c>
      <c r="G13" s="292">
        <v>4.88741</v>
      </c>
      <c r="H13" s="292">
        <v>2.1920500000000001</v>
      </c>
      <c r="I13" s="292">
        <v>2.5988099999999998</v>
      </c>
      <c r="J13" s="292">
        <v>5.2075699999999996</v>
      </c>
      <c r="K13" s="292">
        <v>4.6587699999999996</v>
      </c>
      <c r="L13" s="292">
        <v>4.7147600000000001</v>
      </c>
      <c r="M13" s="199">
        <v>5.3905000000000003</v>
      </c>
    </row>
    <row r="14" spans="1:15" ht="26.4">
      <c r="A14" s="1005"/>
      <c r="B14" s="290" t="s">
        <v>478</v>
      </c>
      <c r="C14" s="291">
        <v>1.3385400000000001</v>
      </c>
      <c r="D14" s="292">
        <v>3.6040899999999998</v>
      </c>
      <c r="E14" s="292">
        <v>4.5995200000000001</v>
      </c>
      <c r="F14" s="292">
        <v>1.6190100000000001</v>
      </c>
      <c r="G14" s="292">
        <v>1.2026600000000001</v>
      </c>
      <c r="H14" s="292">
        <v>4.4228899999999998</v>
      </c>
      <c r="I14" s="292">
        <v>2.3145600000000002</v>
      </c>
      <c r="J14" s="292">
        <v>4.2618499999999999</v>
      </c>
      <c r="K14" s="292">
        <v>4.6485500000000002</v>
      </c>
      <c r="L14" s="292">
        <v>4.2442700000000002</v>
      </c>
      <c r="M14" s="199">
        <v>4.1066599999999998</v>
      </c>
    </row>
    <row r="15" spans="1:15" ht="26.4">
      <c r="A15" s="1006"/>
      <c r="B15" s="290" t="s">
        <v>479</v>
      </c>
      <c r="C15" s="291"/>
      <c r="D15" s="292"/>
      <c r="E15" s="292">
        <v>9.99207</v>
      </c>
      <c r="F15" s="292">
        <v>52.979680000000002</v>
      </c>
      <c r="G15" s="292"/>
      <c r="H15" s="292"/>
      <c r="I15" s="292">
        <v>50.473739999999999</v>
      </c>
      <c r="J15" s="292"/>
      <c r="K15" s="292"/>
      <c r="L15" s="292"/>
      <c r="M15" s="199"/>
    </row>
    <row r="16" spans="1:15" ht="26.4">
      <c r="A16" s="1001" t="s">
        <v>480</v>
      </c>
      <c r="B16" s="290" t="s">
        <v>481</v>
      </c>
      <c r="C16" s="291">
        <v>23.31118</v>
      </c>
      <c r="D16" s="292">
        <v>15.32314</v>
      </c>
      <c r="E16" s="292">
        <v>12.14385</v>
      </c>
      <c r="F16" s="292">
        <v>7.5982500000000002</v>
      </c>
      <c r="G16" s="292">
        <v>10.75177</v>
      </c>
      <c r="H16" s="292">
        <v>10.73765</v>
      </c>
      <c r="I16" s="292">
        <v>4.1902900000000001</v>
      </c>
      <c r="J16" s="292">
        <v>10.088200000000001</v>
      </c>
      <c r="K16" s="292">
        <v>11.877879999999999</v>
      </c>
      <c r="L16" s="292">
        <v>9.0326599999999999</v>
      </c>
      <c r="M16" s="199">
        <v>9.5600100000000001</v>
      </c>
    </row>
    <row r="17" spans="1:13" ht="26.4">
      <c r="A17" s="1002"/>
      <c r="B17" s="290" t="s">
        <v>482</v>
      </c>
      <c r="C17" s="291">
        <v>76.688820000000007</v>
      </c>
      <c r="D17" s="292">
        <v>84.676860000000005</v>
      </c>
      <c r="E17" s="292">
        <v>79.308440000000004</v>
      </c>
      <c r="F17" s="292">
        <v>38.711790000000001</v>
      </c>
      <c r="G17" s="292">
        <v>89.248230000000007</v>
      </c>
      <c r="H17" s="292">
        <v>89.262349999999998</v>
      </c>
      <c r="I17" s="292">
        <v>42.115519999999997</v>
      </c>
      <c r="J17" s="292">
        <v>89.911799999999999</v>
      </c>
      <c r="K17" s="292">
        <v>88.122119999999995</v>
      </c>
      <c r="L17" s="292">
        <v>90.967339999999993</v>
      </c>
      <c r="M17" s="199">
        <v>90.439989999999995</v>
      </c>
    </row>
    <row r="18" spans="1:13" ht="26.4">
      <c r="A18" s="1002"/>
      <c r="B18" s="290" t="s">
        <v>483</v>
      </c>
      <c r="C18" s="291">
        <v>14.82192</v>
      </c>
      <c r="D18" s="292">
        <v>9.9116800000000005</v>
      </c>
      <c r="E18" s="292">
        <v>5.3064999999999998</v>
      </c>
      <c r="F18" s="292">
        <v>3.2796699999999999</v>
      </c>
      <c r="G18" s="292">
        <v>5.0922999999999998</v>
      </c>
      <c r="H18" s="292">
        <v>5.3893800000000001</v>
      </c>
      <c r="I18" s="292">
        <v>2.3333300000000001</v>
      </c>
      <c r="J18" s="292">
        <v>4.9136600000000001</v>
      </c>
      <c r="K18" s="292">
        <v>5.9247899999999998</v>
      </c>
      <c r="L18" s="292">
        <v>5.1473000000000004</v>
      </c>
      <c r="M18" s="199">
        <v>5.61639</v>
      </c>
    </row>
    <row r="19" spans="1:13" ht="26.4">
      <c r="A19" s="1002"/>
      <c r="B19" s="290" t="s">
        <v>484</v>
      </c>
      <c r="C19" s="291">
        <v>85.178079999999994</v>
      </c>
      <c r="D19" s="292">
        <v>90.088319999999996</v>
      </c>
      <c r="E19" s="292">
        <v>89.478499999999997</v>
      </c>
      <c r="F19" s="292">
        <v>41.800829999999998</v>
      </c>
      <c r="G19" s="292">
        <v>94.907700000000006</v>
      </c>
      <c r="H19" s="292">
        <v>94.610619999999997</v>
      </c>
      <c r="I19" s="292">
        <v>37.871789999999997</v>
      </c>
      <c r="J19" s="292">
        <v>95.086340000000007</v>
      </c>
      <c r="K19" s="292">
        <v>94.075209999999998</v>
      </c>
      <c r="L19" s="292">
        <v>94.852699999999999</v>
      </c>
      <c r="M19" s="199">
        <v>94.383610000000004</v>
      </c>
    </row>
    <row r="20" spans="1:13" ht="26.4">
      <c r="A20" s="1002"/>
      <c r="B20" s="290" t="s">
        <v>485</v>
      </c>
      <c r="C20" s="291">
        <v>34.4116</v>
      </c>
      <c r="D20" s="292">
        <v>18.289400000000001</v>
      </c>
      <c r="E20" s="292">
        <v>15.107060000000001</v>
      </c>
      <c r="F20" s="292">
        <v>10.09301</v>
      </c>
      <c r="G20" s="292">
        <v>15.30194</v>
      </c>
      <c r="H20" s="292">
        <v>14.58778</v>
      </c>
      <c r="I20" s="292">
        <v>5.1705500000000004</v>
      </c>
      <c r="J20" s="292">
        <v>14.13658</v>
      </c>
      <c r="K20" s="292">
        <v>17.02084</v>
      </c>
      <c r="L20" s="292">
        <v>12.45834</v>
      </c>
      <c r="M20" s="199">
        <v>13.47214</v>
      </c>
    </row>
    <row r="21" spans="1:13" ht="27" thickBot="1">
      <c r="A21" s="1003"/>
      <c r="B21" s="294" t="s">
        <v>486</v>
      </c>
      <c r="C21" s="295">
        <v>65.588399999999993</v>
      </c>
      <c r="D21" s="296">
        <v>81.710599999999999</v>
      </c>
      <c r="E21" s="296">
        <v>74.900869999999998</v>
      </c>
      <c r="F21" s="296">
        <v>36.927320000000002</v>
      </c>
      <c r="G21" s="296">
        <v>84.698059999999998</v>
      </c>
      <c r="H21" s="296">
        <v>85.412220000000005</v>
      </c>
      <c r="I21" s="296">
        <v>44.355710000000002</v>
      </c>
      <c r="J21" s="296">
        <v>85.863420000000005</v>
      </c>
      <c r="K21" s="296">
        <v>82.979159999999993</v>
      </c>
      <c r="L21" s="296">
        <v>87.541659999999993</v>
      </c>
      <c r="M21" s="201">
        <v>86.527860000000004</v>
      </c>
    </row>
    <row r="22" spans="1:13">
      <c r="A22" s="136" t="s">
        <v>192</v>
      </c>
      <c r="B22" s="136"/>
      <c r="C22" s="39"/>
      <c r="D22" s="39"/>
      <c r="E22" s="39"/>
      <c r="F22" s="39"/>
      <c r="G22" s="39"/>
      <c r="H22" s="39"/>
      <c r="I22" s="39"/>
      <c r="J22" s="39"/>
      <c r="K22" s="39"/>
      <c r="L22" s="39"/>
    </row>
    <row r="23" spans="1:13">
      <c r="A23" s="139" t="s">
        <v>323</v>
      </c>
      <c r="B23" s="142"/>
    </row>
    <row r="24" spans="1:13">
      <c r="A24" s="139" t="s">
        <v>313</v>
      </c>
    </row>
  </sheetData>
  <mergeCells count="4">
    <mergeCell ref="A1:M2"/>
    <mergeCell ref="A5:A15"/>
    <mergeCell ref="A16:A21"/>
    <mergeCell ref="D3:M3"/>
  </mergeCells>
  <hyperlinks>
    <hyperlink ref="O3" location="'TC1'!A1" display="Back to Content Page" xr:uid="{5301243B-E53F-4458-BBC4-2F05562E3C37}"/>
  </hyperlinks>
  <pageMargins left="0.7" right="0.7" top="0.75" bottom="0.75" header="0.3" footer="0.3"/>
  <pageSetup scale="72" orientation="landscape" r:id="rId1"/>
  <headerFoot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P30"/>
  <sheetViews>
    <sheetView topLeftCell="B1" workbookViewId="0">
      <selection activeCell="O4" sqref="O4"/>
    </sheetView>
  </sheetViews>
  <sheetFormatPr defaultColWidth="9.21875" defaultRowHeight="14.4"/>
  <cols>
    <col min="1" max="1" width="15.21875" customWidth="1"/>
    <col min="2" max="2" width="65" customWidth="1"/>
    <col min="3" max="12" width="7.77734375" customWidth="1"/>
  </cols>
  <sheetData>
    <row r="1" spans="1:16" ht="15" customHeight="1">
      <c r="A1" s="995" t="s">
        <v>493</v>
      </c>
      <c r="B1" s="995"/>
      <c r="C1" s="995"/>
      <c r="D1" s="995"/>
      <c r="E1" s="995"/>
      <c r="F1" s="995"/>
      <c r="G1" s="995"/>
      <c r="H1" s="995"/>
      <c r="I1" s="995"/>
    </row>
    <row r="2" spans="1:16" ht="15" thickBot="1">
      <c r="A2" s="996"/>
      <c r="B2" s="995"/>
      <c r="C2" s="995"/>
      <c r="D2" s="995"/>
      <c r="E2" s="995"/>
      <c r="F2" s="995"/>
      <c r="G2" s="995"/>
      <c r="H2" s="995"/>
      <c r="I2" s="995"/>
    </row>
    <row r="3" spans="1:16">
      <c r="A3" s="437"/>
      <c r="B3" s="193"/>
      <c r="C3" s="886" t="s">
        <v>278</v>
      </c>
      <c r="D3" s="886"/>
      <c r="E3" s="886"/>
      <c r="F3" s="886"/>
      <c r="G3" s="886"/>
      <c r="H3" s="886"/>
      <c r="I3" s="886"/>
      <c r="J3" s="886"/>
      <c r="K3" s="886"/>
      <c r="L3" s="905"/>
    </row>
    <row r="4" spans="1:16">
      <c r="A4" s="466"/>
      <c r="B4" s="250"/>
      <c r="C4" s="133">
        <v>2001</v>
      </c>
      <c r="D4" s="133">
        <v>2003</v>
      </c>
      <c r="E4" s="133">
        <v>2005</v>
      </c>
      <c r="F4" s="133">
        <v>2014</v>
      </c>
      <c r="G4" s="133">
        <v>2015</v>
      </c>
      <c r="H4" s="133">
        <v>2016</v>
      </c>
      <c r="I4" s="133">
        <v>2017</v>
      </c>
      <c r="J4" s="133">
        <v>2018</v>
      </c>
      <c r="K4" s="133">
        <v>2019</v>
      </c>
      <c r="L4" s="172">
        <v>2020</v>
      </c>
      <c r="O4" s="856" t="s">
        <v>166</v>
      </c>
    </row>
    <row r="5" spans="1:16" ht="26.4">
      <c r="A5" s="1015" t="s">
        <v>443</v>
      </c>
      <c r="B5" s="467" t="s">
        <v>444</v>
      </c>
      <c r="C5" s="291">
        <v>70.751230000000007</v>
      </c>
      <c r="D5" s="291">
        <v>37.758710000000001</v>
      </c>
      <c r="E5" s="291">
        <v>45.715440000000001</v>
      </c>
      <c r="F5" s="291">
        <v>19.975010000000001</v>
      </c>
      <c r="G5" s="291">
        <v>16.749949999999998</v>
      </c>
      <c r="H5" s="291">
        <v>14.60356</v>
      </c>
      <c r="I5" s="471">
        <v>29.767009999999999</v>
      </c>
      <c r="J5" s="471">
        <v>33.379669999999997</v>
      </c>
      <c r="K5" s="471">
        <v>42.765439999999998</v>
      </c>
      <c r="L5" s="472">
        <v>44.50515</v>
      </c>
    </row>
    <row r="6" spans="1:16" ht="26.4">
      <c r="A6" s="1015"/>
      <c r="B6" s="467" t="s">
        <v>445</v>
      </c>
      <c r="C6" s="291">
        <v>1.16995</v>
      </c>
      <c r="D6" s="291">
        <v>2.7259000000000002</v>
      </c>
      <c r="E6" s="291">
        <v>3.75909</v>
      </c>
      <c r="F6" s="291">
        <v>4.3532599999999997</v>
      </c>
      <c r="G6" s="291">
        <v>3.5350700000000002</v>
      </c>
      <c r="H6" s="291">
        <v>2.32605</v>
      </c>
      <c r="I6" s="471">
        <v>2.0335200000000002</v>
      </c>
      <c r="J6" s="471">
        <v>3.3639100000000002</v>
      </c>
      <c r="K6" s="471">
        <v>3.2789700000000002</v>
      </c>
      <c r="L6" s="472">
        <v>2.1152000000000002</v>
      </c>
      <c r="M6" s="48"/>
    </row>
    <row r="7" spans="1:16" ht="26.4">
      <c r="A7" s="1015"/>
      <c r="B7" s="467" t="s">
        <v>446</v>
      </c>
      <c r="C7" s="291">
        <v>1.32389</v>
      </c>
      <c r="D7" s="291">
        <v>1.8172600000000001</v>
      </c>
      <c r="E7" s="291">
        <v>2.7081599999999999</v>
      </c>
      <c r="F7" s="291">
        <v>5.3530499999999996</v>
      </c>
      <c r="G7" s="291">
        <v>7.9770500000000002</v>
      </c>
      <c r="H7" s="291">
        <v>3.7823600000000002</v>
      </c>
      <c r="I7" s="471">
        <v>4.6392800000000003</v>
      </c>
      <c r="J7" s="471">
        <v>2.8264300000000002</v>
      </c>
      <c r="K7" s="471">
        <v>1.6134599999999999</v>
      </c>
      <c r="L7" s="472">
        <v>3.0518299999999998</v>
      </c>
      <c r="M7" s="28"/>
      <c r="N7" s="28"/>
    </row>
    <row r="8" spans="1:16" ht="26.4">
      <c r="A8" s="1015"/>
      <c r="B8" s="467" t="s">
        <v>447</v>
      </c>
      <c r="C8" s="291">
        <v>18.503689999999999</v>
      </c>
      <c r="D8" s="291">
        <v>25.29026</v>
      </c>
      <c r="E8" s="291">
        <v>30.962</v>
      </c>
      <c r="F8" s="291">
        <v>38.408659999999998</v>
      </c>
      <c r="G8" s="291">
        <v>39.533589999999997</v>
      </c>
      <c r="H8" s="291">
        <v>49.929209999999998</v>
      </c>
      <c r="I8" s="471">
        <v>40.230939999999997</v>
      </c>
      <c r="J8" s="471">
        <v>33.982019999999999</v>
      </c>
      <c r="K8" s="471">
        <v>28.40042</v>
      </c>
      <c r="L8" s="472">
        <v>26.959099999999999</v>
      </c>
      <c r="M8" s="138"/>
      <c r="N8" s="138"/>
      <c r="O8" s="138"/>
      <c r="P8" s="138"/>
    </row>
    <row r="9" spans="1:16" ht="26.4">
      <c r="A9" s="1015"/>
      <c r="B9" s="467" t="s">
        <v>448</v>
      </c>
      <c r="C9" s="291">
        <v>1.16995</v>
      </c>
      <c r="D9" s="291">
        <v>3.8364500000000001</v>
      </c>
      <c r="E9" s="291">
        <v>3.1123699999999999</v>
      </c>
      <c r="F9" s="291">
        <v>6.5611300000000004</v>
      </c>
      <c r="G9" s="291">
        <v>6.68147</v>
      </c>
      <c r="H9" s="291">
        <v>4.5712000000000002</v>
      </c>
      <c r="I9" s="471">
        <v>3.17801</v>
      </c>
      <c r="J9" s="471">
        <v>2.52989</v>
      </c>
      <c r="K9" s="471">
        <v>5.1006200000000002</v>
      </c>
      <c r="L9" s="472">
        <v>1.6078699999999999</v>
      </c>
      <c r="M9" s="138"/>
      <c r="N9" s="138"/>
      <c r="O9" s="138"/>
      <c r="P9" s="138"/>
    </row>
    <row r="10" spans="1:16" ht="26.4">
      <c r="A10" s="1015"/>
      <c r="B10" s="467" t="s">
        <v>449</v>
      </c>
      <c r="C10" s="291">
        <v>3.0790000000000001E-2</v>
      </c>
      <c r="D10" s="291">
        <v>0.40383999999999998</v>
      </c>
      <c r="E10" s="291">
        <v>0.64673000000000003</v>
      </c>
      <c r="F10" s="291">
        <v>6.0195800000000004</v>
      </c>
      <c r="G10" s="291">
        <v>4.4974999999999996</v>
      </c>
      <c r="H10" s="291">
        <v>4.4397200000000003</v>
      </c>
      <c r="I10" s="471">
        <v>4.8743100000000004</v>
      </c>
      <c r="J10" s="471">
        <v>4.7261600000000001</v>
      </c>
      <c r="K10" s="471">
        <v>3.62595</v>
      </c>
      <c r="L10" s="472">
        <v>3.84796</v>
      </c>
      <c r="M10" s="138"/>
      <c r="N10" s="138"/>
      <c r="O10" s="138"/>
      <c r="P10" s="138"/>
    </row>
    <row r="11" spans="1:16" ht="26.4">
      <c r="A11" s="1015"/>
      <c r="B11" s="467" t="s">
        <v>450</v>
      </c>
      <c r="C11" s="291">
        <v>0.76970000000000005</v>
      </c>
      <c r="D11" s="291">
        <v>2.5239799999999999</v>
      </c>
      <c r="E11" s="291"/>
      <c r="F11" s="291">
        <v>5.3113900000000003</v>
      </c>
      <c r="G11" s="291">
        <v>4.9972200000000004</v>
      </c>
      <c r="H11" s="291">
        <v>3.9643999999999999</v>
      </c>
      <c r="I11" s="471">
        <v>4.0670299999999999</v>
      </c>
      <c r="J11" s="471">
        <v>5.6250600000000004</v>
      </c>
      <c r="K11" s="471">
        <v>4.0596800000000002</v>
      </c>
      <c r="L11" s="472">
        <v>3.4655</v>
      </c>
      <c r="M11" s="138"/>
      <c r="N11" s="138"/>
      <c r="O11" s="138"/>
      <c r="P11" s="138"/>
    </row>
    <row r="12" spans="1:16" ht="39.6">
      <c r="A12" s="1015"/>
      <c r="B12" s="467" t="s">
        <v>451</v>
      </c>
      <c r="C12" s="291">
        <v>1.2007399999999999</v>
      </c>
      <c r="D12" s="291">
        <v>4.7450799999999997</v>
      </c>
      <c r="E12" s="291">
        <v>7.6394500000000001</v>
      </c>
      <c r="F12" s="291">
        <v>2.02041</v>
      </c>
      <c r="G12" s="291">
        <v>2.4801000000000002</v>
      </c>
      <c r="H12" s="291">
        <v>1.93163</v>
      </c>
      <c r="I12" s="471">
        <v>1.82914</v>
      </c>
      <c r="J12" s="471">
        <v>2.0294699999999999</v>
      </c>
      <c r="K12" s="471">
        <v>1.2404599999999999</v>
      </c>
      <c r="L12" s="472">
        <v>1.52982</v>
      </c>
      <c r="M12" s="138"/>
      <c r="N12" s="138"/>
      <c r="O12" s="138"/>
      <c r="P12" s="138"/>
    </row>
    <row r="13" spans="1:16" ht="26.4">
      <c r="A13" s="1015"/>
      <c r="B13" s="467" t="s">
        <v>452</v>
      </c>
      <c r="C13" s="291">
        <v>4.6490099999999996</v>
      </c>
      <c r="D13" s="291">
        <v>4.34124</v>
      </c>
      <c r="E13" s="291">
        <v>4.0824600000000002</v>
      </c>
      <c r="F13" s="291">
        <v>10.247870000000001</v>
      </c>
      <c r="G13" s="291">
        <v>10.068479999999999</v>
      </c>
      <c r="H13" s="291">
        <v>9.3648900000000008</v>
      </c>
      <c r="I13" s="471">
        <v>7.0304500000000001</v>
      </c>
      <c r="J13" s="471">
        <v>7.9232699999999996</v>
      </c>
      <c r="K13" s="471">
        <v>6.78348</v>
      </c>
      <c r="L13" s="472">
        <v>9.3115799999999993</v>
      </c>
      <c r="M13" s="138"/>
      <c r="N13" s="138"/>
      <c r="O13" s="138"/>
      <c r="P13" s="138"/>
    </row>
    <row r="14" spans="1:16" ht="26.4">
      <c r="A14" s="1015"/>
      <c r="B14" s="467" t="s">
        <v>453</v>
      </c>
      <c r="C14" s="291">
        <v>0.36946000000000001</v>
      </c>
      <c r="D14" s="291">
        <v>1.5143899999999999</v>
      </c>
      <c r="E14" s="291"/>
      <c r="F14" s="291">
        <v>1.7496400000000001</v>
      </c>
      <c r="G14" s="291">
        <v>3.4795500000000001</v>
      </c>
      <c r="H14" s="291">
        <v>5.08697</v>
      </c>
      <c r="I14" s="471">
        <v>2.3502999999999998</v>
      </c>
      <c r="J14" s="471">
        <v>2.3908800000000001</v>
      </c>
      <c r="K14" s="471">
        <v>3.13151</v>
      </c>
      <c r="L14" s="472">
        <v>3.6059899999999998</v>
      </c>
      <c r="M14" s="138"/>
      <c r="N14" s="138"/>
      <c r="O14" s="138"/>
      <c r="P14" s="138"/>
    </row>
    <row r="15" spans="1:16" ht="26.4">
      <c r="A15" s="1015"/>
      <c r="B15" s="467" t="s">
        <v>454</v>
      </c>
      <c r="C15" s="291">
        <v>6.1580000000000003E-2</v>
      </c>
      <c r="D15" s="291">
        <v>15.042909999999999</v>
      </c>
      <c r="E15" s="291">
        <v>1.37429</v>
      </c>
      <c r="F15" s="291"/>
      <c r="G15" s="291"/>
      <c r="H15" s="291"/>
      <c r="I15" s="469"/>
      <c r="J15" s="469">
        <v>1.2232400000000001</v>
      </c>
      <c r="K15" s="469"/>
      <c r="L15" s="470"/>
      <c r="M15" s="138"/>
      <c r="N15" s="138"/>
      <c r="O15" s="138"/>
      <c r="P15" s="138"/>
    </row>
    <row r="16" spans="1:16" ht="26.4">
      <c r="A16" s="1015"/>
      <c r="B16" s="467" t="s">
        <v>455</v>
      </c>
      <c r="C16" s="291">
        <v>78.260869999999997</v>
      </c>
      <c r="D16" s="291">
        <v>34.712229999999998</v>
      </c>
      <c r="E16" s="291">
        <v>50.362319999999997</v>
      </c>
      <c r="F16" s="291">
        <v>23.052659999999999</v>
      </c>
      <c r="G16" s="291">
        <v>18.421800000000001</v>
      </c>
      <c r="H16" s="291">
        <v>16.534369999999999</v>
      </c>
      <c r="I16" s="198">
        <v>34.062399999999997</v>
      </c>
      <c r="J16" s="198"/>
      <c r="K16" s="198"/>
      <c r="L16" s="199"/>
      <c r="M16" s="138"/>
      <c r="N16" s="138"/>
      <c r="O16" s="138"/>
      <c r="P16" s="138"/>
    </row>
    <row r="17" spans="1:16" ht="26.4">
      <c r="A17" s="1015"/>
      <c r="B17" s="467" t="s">
        <v>456</v>
      </c>
      <c r="C17" s="291">
        <v>1.6053500000000001</v>
      </c>
      <c r="D17" s="291">
        <v>3.50719</v>
      </c>
      <c r="E17" s="291">
        <v>3.1159400000000002</v>
      </c>
      <c r="F17" s="291">
        <v>4.6673</v>
      </c>
      <c r="G17" s="291">
        <v>3.51973</v>
      </c>
      <c r="H17" s="291">
        <v>2.36633</v>
      </c>
      <c r="I17" s="198">
        <v>1.8966000000000001</v>
      </c>
      <c r="J17" s="198"/>
      <c r="K17" s="198"/>
      <c r="L17" s="199"/>
      <c r="M17" s="138"/>
      <c r="N17" s="138"/>
      <c r="O17" s="138"/>
      <c r="P17" s="138"/>
    </row>
    <row r="18" spans="1:16" ht="26.4">
      <c r="A18" s="1015"/>
      <c r="B18" s="467" t="s">
        <v>457</v>
      </c>
      <c r="C18" s="291">
        <v>2.1404700000000001</v>
      </c>
      <c r="D18" s="291">
        <v>2.5179900000000002</v>
      </c>
      <c r="E18" s="291">
        <v>2.8985500000000002</v>
      </c>
      <c r="F18" s="291">
        <v>5.4556899999999997</v>
      </c>
      <c r="G18" s="291">
        <v>8.2600099999999994</v>
      </c>
      <c r="H18" s="291">
        <v>3.7142400000000002</v>
      </c>
      <c r="I18" s="198">
        <v>4.9556399999999998</v>
      </c>
      <c r="J18" s="198"/>
      <c r="K18" s="198"/>
      <c r="L18" s="199"/>
      <c r="M18" s="28"/>
      <c r="N18" s="28"/>
    </row>
    <row r="19" spans="1:16" ht="26.4">
      <c r="A19" s="1015"/>
      <c r="B19" s="467" t="s">
        <v>458</v>
      </c>
      <c r="C19" s="291">
        <v>8.2943099999999994</v>
      </c>
      <c r="D19" s="291">
        <v>24.820139999999999</v>
      </c>
      <c r="E19" s="291">
        <v>29.710139999999999</v>
      </c>
      <c r="F19" s="291">
        <v>38.315989999999999</v>
      </c>
      <c r="G19" s="291">
        <v>40.476869999999998</v>
      </c>
      <c r="H19" s="291">
        <v>52.164149999999999</v>
      </c>
      <c r="I19" s="198">
        <v>39.752220000000001</v>
      </c>
      <c r="J19" s="198"/>
      <c r="K19" s="198"/>
      <c r="L19" s="199"/>
      <c r="M19" s="24"/>
      <c r="N19" s="24"/>
    </row>
    <row r="20" spans="1:16" ht="26.4">
      <c r="A20" s="1015"/>
      <c r="B20" s="467" t="s">
        <v>459</v>
      </c>
      <c r="C20" s="291">
        <v>1.1371199999999999</v>
      </c>
      <c r="D20" s="291">
        <v>3.50719</v>
      </c>
      <c r="E20" s="291">
        <v>2.4637699999999998</v>
      </c>
      <c r="F20" s="291">
        <v>5.6449100000000003</v>
      </c>
      <c r="G20" s="291">
        <v>6.1027500000000003</v>
      </c>
      <c r="H20" s="291">
        <v>3.2649400000000002</v>
      </c>
      <c r="I20" s="198">
        <v>2.8601999999999999</v>
      </c>
      <c r="J20" s="198"/>
      <c r="K20" s="198"/>
      <c r="L20" s="199"/>
      <c r="M20" s="28"/>
      <c r="N20" s="28"/>
    </row>
    <row r="21" spans="1:16" ht="26.4">
      <c r="A21" s="1015"/>
      <c r="B21" s="467" t="s">
        <v>460</v>
      </c>
      <c r="C21" s="291"/>
      <c r="D21" s="291"/>
      <c r="E21" s="291">
        <v>0.28986000000000001</v>
      </c>
      <c r="F21" s="291">
        <v>4.2573299999999996</v>
      </c>
      <c r="G21" s="291">
        <v>2.7249500000000002</v>
      </c>
      <c r="H21" s="291">
        <v>2.8006600000000001</v>
      </c>
      <c r="I21" s="198">
        <v>2.7837299999999998</v>
      </c>
      <c r="J21" s="198"/>
      <c r="K21" s="198"/>
      <c r="L21" s="199"/>
      <c r="M21" s="138"/>
      <c r="N21" s="138"/>
      <c r="O21" s="138"/>
      <c r="P21" s="138"/>
    </row>
    <row r="22" spans="1:16" ht="26.4">
      <c r="A22" s="1015"/>
      <c r="B22" s="467" t="s">
        <v>461</v>
      </c>
      <c r="C22" s="291"/>
      <c r="D22" s="291">
        <v>0.53956999999999999</v>
      </c>
      <c r="E22" s="291"/>
      <c r="F22" s="291">
        <v>2.6490100000000001</v>
      </c>
      <c r="G22" s="291">
        <v>2.7249500000000002</v>
      </c>
      <c r="H22" s="291">
        <v>1.9919100000000001</v>
      </c>
      <c r="I22" s="198">
        <v>2.0648499999999999</v>
      </c>
      <c r="J22" s="198"/>
      <c r="K22" s="198"/>
      <c r="L22" s="199"/>
      <c r="M22" s="138"/>
      <c r="N22" s="138"/>
      <c r="O22" s="138"/>
      <c r="P22" s="138"/>
    </row>
    <row r="23" spans="1:16" ht="26.4">
      <c r="A23" s="1015"/>
      <c r="B23" s="467" t="s">
        <v>462</v>
      </c>
      <c r="C23" s="291">
        <v>0.80267999999999995</v>
      </c>
      <c r="D23" s="291">
        <v>3.5971199999999999</v>
      </c>
      <c r="E23" s="291">
        <v>5.8695700000000004</v>
      </c>
      <c r="F23" s="291">
        <v>1.82908</v>
      </c>
      <c r="G23" s="291">
        <v>2.12887</v>
      </c>
      <c r="H23" s="291">
        <v>1.66242</v>
      </c>
      <c r="I23" s="198">
        <v>1.4530400000000001</v>
      </c>
      <c r="J23" s="198"/>
      <c r="K23" s="198"/>
      <c r="L23" s="199"/>
    </row>
    <row r="24" spans="1:16" ht="26.4">
      <c r="A24" s="1015"/>
      <c r="B24" s="467" t="s">
        <v>463</v>
      </c>
      <c r="C24" s="291">
        <v>7.7591999999999999</v>
      </c>
      <c r="D24" s="291">
        <v>7.1043200000000004</v>
      </c>
      <c r="E24" s="291">
        <v>4.0579700000000001</v>
      </c>
      <c r="F24" s="291">
        <v>12.614319999999999</v>
      </c>
      <c r="G24" s="291">
        <v>12.233890000000001</v>
      </c>
      <c r="H24" s="291">
        <v>11.15771</v>
      </c>
      <c r="I24" s="198">
        <v>8.3664699999999996</v>
      </c>
      <c r="J24" s="198"/>
      <c r="K24" s="198"/>
      <c r="L24" s="199"/>
    </row>
    <row r="25" spans="1:16" ht="26.4">
      <c r="A25" s="1015"/>
      <c r="B25" s="467" t="s">
        <v>464</v>
      </c>
      <c r="C25" s="291"/>
      <c r="D25" s="291">
        <v>1.7985599999999999</v>
      </c>
      <c r="E25" s="291"/>
      <c r="F25" s="291">
        <v>1.51372</v>
      </c>
      <c r="G25" s="291">
        <v>3.4061900000000001</v>
      </c>
      <c r="H25" s="291">
        <v>4.3432700000000004</v>
      </c>
      <c r="I25" s="198">
        <v>1.8048299999999999</v>
      </c>
      <c r="J25" s="198"/>
      <c r="K25" s="198"/>
      <c r="L25" s="199"/>
    </row>
    <row r="26" spans="1:16" ht="27" thickBot="1">
      <c r="A26" s="1016"/>
      <c r="B26" s="468" t="s">
        <v>465</v>
      </c>
      <c r="C26" s="295"/>
      <c r="D26" s="295">
        <v>17.895679999999999</v>
      </c>
      <c r="E26" s="295">
        <v>1.2318800000000001</v>
      </c>
      <c r="F26" s="295"/>
      <c r="G26" s="295"/>
      <c r="H26" s="295"/>
      <c r="I26" s="200"/>
      <c r="J26" s="200"/>
      <c r="K26" s="200"/>
      <c r="L26" s="201"/>
    </row>
    <row r="27" spans="1:16">
      <c r="A27" s="136" t="s">
        <v>192</v>
      </c>
      <c r="B27" s="136"/>
      <c r="C27" s="39"/>
      <c r="D27" s="39"/>
      <c r="E27" s="39"/>
      <c r="F27" s="39"/>
      <c r="G27" s="39"/>
      <c r="H27" s="39"/>
    </row>
    <row r="28" spans="1:16">
      <c r="A28" s="139" t="s">
        <v>323</v>
      </c>
      <c r="B28" s="142"/>
    </row>
    <row r="29" spans="1:16">
      <c r="A29" s="139" t="s">
        <v>313</v>
      </c>
    </row>
    <row r="30" spans="1:16">
      <c r="A30" s="139" t="s">
        <v>466</v>
      </c>
    </row>
  </sheetData>
  <mergeCells count="3">
    <mergeCell ref="A1:I2"/>
    <mergeCell ref="A5:A26"/>
    <mergeCell ref="C3:L3"/>
  </mergeCells>
  <hyperlinks>
    <hyperlink ref="O4" location="'TC1'!A1" display="Back to Content Page" xr:uid="{67C26040-5716-4869-9B3C-0CACF03A3E54}"/>
  </hyperlinks>
  <pageMargins left="0.7" right="0.7" top="0.75" bottom="0.75" header="0.3" footer="0.3"/>
  <pageSetup scale="78" orientation="landscape" r:id="rId1"/>
  <headerFooter>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K24"/>
  <sheetViews>
    <sheetView workbookViewId="0">
      <selection activeCell="K3" sqref="K3"/>
    </sheetView>
  </sheetViews>
  <sheetFormatPr defaultColWidth="9.21875" defaultRowHeight="14.4"/>
  <cols>
    <col min="1" max="1" width="15.21875" customWidth="1"/>
    <col min="2" max="2" width="65" customWidth="1"/>
    <col min="3" max="9" width="7.77734375" customWidth="1"/>
  </cols>
  <sheetData>
    <row r="1" spans="1:11">
      <c r="A1" s="995" t="s">
        <v>492</v>
      </c>
      <c r="B1" s="995"/>
      <c r="C1" s="995"/>
      <c r="D1" s="995"/>
      <c r="E1" s="995"/>
      <c r="F1" s="995"/>
      <c r="G1" s="995"/>
      <c r="H1" s="995"/>
      <c r="I1" s="995"/>
    </row>
    <row r="2" spans="1:11" ht="15" thickBot="1">
      <c r="A2" s="996"/>
      <c r="B2" s="996"/>
      <c r="C2" s="996"/>
      <c r="D2" s="996"/>
      <c r="E2" s="996"/>
      <c r="F2" s="996"/>
      <c r="G2" s="996"/>
      <c r="H2" s="996"/>
      <c r="I2" s="996"/>
    </row>
    <row r="3" spans="1:11" ht="15" thickBot="1">
      <c r="A3" s="193"/>
      <c r="B3" s="284"/>
      <c r="C3" s="1014" t="s">
        <v>278</v>
      </c>
      <c r="D3" s="1011"/>
      <c r="E3" s="1011"/>
      <c r="F3" s="1011"/>
      <c r="G3" s="1011"/>
      <c r="H3" s="1011"/>
      <c r="I3" s="1012"/>
      <c r="K3" s="856" t="s">
        <v>166</v>
      </c>
    </row>
    <row r="4" spans="1:11">
      <c r="A4" s="299"/>
      <c r="B4" s="286"/>
      <c r="C4" s="195">
        <v>2001</v>
      </c>
      <c r="D4" s="249">
        <v>2003</v>
      </c>
      <c r="E4" s="249">
        <v>2005</v>
      </c>
      <c r="F4" s="249">
        <v>2014</v>
      </c>
      <c r="G4" s="249">
        <v>2015</v>
      </c>
      <c r="H4" s="249">
        <v>2016</v>
      </c>
      <c r="I4" s="197">
        <v>2017</v>
      </c>
    </row>
    <row r="5" spans="1:11" ht="30" customHeight="1">
      <c r="A5" s="1004" t="s">
        <v>468</v>
      </c>
      <c r="B5" s="290" t="s">
        <v>469</v>
      </c>
      <c r="C5" s="291">
        <v>64.346829999999997</v>
      </c>
      <c r="D5" s="292">
        <v>41.657080000000001</v>
      </c>
      <c r="E5" s="292">
        <v>39.853749999999998</v>
      </c>
      <c r="F5" s="292">
        <v>13.987730000000001</v>
      </c>
      <c r="G5" s="292">
        <v>13.61702</v>
      </c>
      <c r="H5" s="292">
        <v>10.5886</v>
      </c>
      <c r="I5" s="199">
        <v>21.12069</v>
      </c>
    </row>
    <row r="6" spans="1:11" ht="26.4">
      <c r="A6" s="1005"/>
      <c r="B6" s="290" t="s">
        <v>470</v>
      </c>
      <c r="C6" s="291">
        <v>0.79862999999999995</v>
      </c>
      <c r="D6" s="292">
        <v>1.7261200000000001</v>
      </c>
      <c r="E6" s="292">
        <v>4.5703800000000001</v>
      </c>
      <c r="F6" s="292">
        <v>3.7423299999999999</v>
      </c>
      <c r="G6" s="292">
        <v>3.5638299999999998</v>
      </c>
      <c r="H6" s="292">
        <v>2.2422900000000001</v>
      </c>
      <c r="I6" s="199">
        <v>2.30911</v>
      </c>
    </row>
    <row r="7" spans="1:11" ht="26.4">
      <c r="A7" s="1005"/>
      <c r="B7" s="290" t="s">
        <v>471</v>
      </c>
      <c r="C7" s="291">
        <v>0.62749999999999995</v>
      </c>
      <c r="D7" s="292">
        <v>0.92059999999999997</v>
      </c>
      <c r="E7" s="292">
        <v>2.46801</v>
      </c>
      <c r="F7" s="292">
        <v>5.1533699999999998</v>
      </c>
      <c r="G7" s="292">
        <v>7.4468100000000002</v>
      </c>
      <c r="H7" s="292">
        <v>3.92401</v>
      </c>
      <c r="I7" s="199">
        <v>4.0024600000000001</v>
      </c>
    </row>
    <row r="8" spans="1:11" ht="26.4">
      <c r="A8" s="1005"/>
      <c r="B8" s="290" t="s">
        <v>472</v>
      </c>
      <c r="C8" s="291">
        <v>27.2105</v>
      </c>
      <c r="D8" s="292">
        <v>25.891829999999999</v>
      </c>
      <c r="E8" s="292">
        <v>32.541130000000003</v>
      </c>
      <c r="F8" s="292">
        <v>38.58896</v>
      </c>
      <c r="G8" s="292">
        <v>37.76596</v>
      </c>
      <c r="H8" s="292">
        <v>45.281840000000003</v>
      </c>
      <c r="I8" s="199">
        <v>41.194580000000002</v>
      </c>
    </row>
    <row r="9" spans="1:11" ht="26.4">
      <c r="A9" s="1005"/>
      <c r="B9" s="290" t="s">
        <v>473</v>
      </c>
      <c r="C9" s="291">
        <v>1.1979500000000001</v>
      </c>
      <c r="D9" s="292">
        <v>4.2577699999999998</v>
      </c>
      <c r="E9" s="292">
        <v>3.9305300000000001</v>
      </c>
      <c r="F9" s="292">
        <v>8.3435600000000001</v>
      </c>
      <c r="G9" s="292">
        <v>7.7659599999999998</v>
      </c>
      <c r="H9" s="292">
        <v>7.2874499999999998</v>
      </c>
      <c r="I9" s="199">
        <v>3.8177300000000001</v>
      </c>
    </row>
    <row r="10" spans="1:11" ht="26.4">
      <c r="A10" s="1005"/>
      <c r="B10" s="290" t="s">
        <v>474</v>
      </c>
      <c r="C10" s="291">
        <v>5.7049999999999997E-2</v>
      </c>
      <c r="D10" s="292">
        <v>0.92059999999999997</v>
      </c>
      <c r="E10" s="292">
        <v>1.0968899999999999</v>
      </c>
      <c r="F10" s="292">
        <v>9.4478500000000007</v>
      </c>
      <c r="G10" s="292">
        <v>7.8191499999999996</v>
      </c>
      <c r="H10" s="292">
        <v>7.84802</v>
      </c>
      <c r="I10" s="199">
        <v>9.0825099999999992</v>
      </c>
    </row>
    <row r="11" spans="1:11" ht="26.4">
      <c r="A11" s="1005"/>
      <c r="B11" s="290" t="s">
        <v>475</v>
      </c>
      <c r="C11" s="291">
        <v>1.4261299999999999</v>
      </c>
      <c r="D11" s="292">
        <v>5.0632900000000003</v>
      </c>
      <c r="E11" s="292"/>
      <c r="F11" s="292">
        <v>10.4908</v>
      </c>
      <c r="G11" s="292">
        <v>9.2553199999999993</v>
      </c>
      <c r="H11" s="292">
        <v>8.06602</v>
      </c>
      <c r="I11" s="199">
        <v>8.0972899999999992</v>
      </c>
      <c r="J11" s="15" t="s">
        <v>76</v>
      </c>
    </row>
    <row r="12" spans="1:11" ht="26.4">
      <c r="A12" s="1005"/>
      <c r="B12" s="290" t="s">
        <v>476</v>
      </c>
      <c r="C12" s="291">
        <v>1.5402199999999999</v>
      </c>
      <c r="D12" s="292">
        <v>6.2140399999999998</v>
      </c>
      <c r="E12" s="292">
        <v>9.8720300000000005</v>
      </c>
      <c r="F12" s="292">
        <v>2.3926400000000001</v>
      </c>
      <c r="G12" s="292">
        <v>3.1383000000000001</v>
      </c>
      <c r="H12" s="292">
        <v>2.4914399999999999</v>
      </c>
      <c r="I12" s="199">
        <v>2.5862099999999999</v>
      </c>
    </row>
    <row r="13" spans="1:11" ht="26.4">
      <c r="A13" s="1005"/>
      <c r="B13" s="290" t="s">
        <v>477</v>
      </c>
      <c r="C13" s="291">
        <v>1.99658</v>
      </c>
      <c r="D13" s="292">
        <v>0.80552000000000001</v>
      </c>
      <c r="E13" s="292">
        <v>4.1133499999999996</v>
      </c>
      <c r="F13" s="292">
        <v>5.6441699999999999</v>
      </c>
      <c r="G13" s="292">
        <v>6.0106400000000004</v>
      </c>
      <c r="H13" s="292">
        <v>5.63687</v>
      </c>
      <c r="I13" s="199">
        <v>4.3411299999999997</v>
      </c>
    </row>
    <row r="14" spans="1:11" ht="26.4">
      <c r="A14" s="1005"/>
      <c r="B14" s="290" t="s">
        <v>478</v>
      </c>
      <c r="C14" s="291">
        <v>0.68454000000000004</v>
      </c>
      <c r="D14" s="292">
        <v>1.1507499999999999</v>
      </c>
      <c r="E14" s="292"/>
      <c r="F14" s="292">
        <v>2.2085900000000001</v>
      </c>
      <c r="G14" s="292">
        <v>3.6170200000000001</v>
      </c>
      <c r="H14" s="292">
        <v>6.6334499999999998</v>
      </c>
      <c r="I14" s="199">
        <v>3.44828</v>
      </c>
    </row>
    <row r="15" spans="1:11" ht="26.4">
      <c r="A15" s="1006"/>
      <c r="B15" s="290" t="s">
        <v>479</v>
      </c>
      <c r="C15" s="291">
        <v>0.11409</v>
      </c>
      <c r="D15" s="292">
        <v>11.39241</v>
      </c>
      <c r="E15" s="292">
        <v>1.55393</v>
      </c>
      <c r="F15" s="292"/>
      <c r="G15" s="292"/>
      <c r="H15" s="292"/>
      <c r="I15" s="199"/>
    </row>
    <row r="16" spans="1:11" ht="26.4">
      <c r="A16" s="1001" t="s">
        <v>480</v>
      </c>
      <c r="B16" s="290" t="s">
        <v>481</v>
      </c>
      <c r="C16" s="291">
        <v>1.97044</v>
      </c>
      <c r="D16" s="292">
        <v>6.7642600000000002</v>
      </c>
      <c r="E16" s="292">
        <v>3.75909</v>
      </c>
      <c r="F16" s="292">
        <v>17.892109999999999</v>
      </c>
      <c r="G16" s="292">
        <v>16.176200000000001</v>
      </c>
      <c r="H16" s="292">
        <v>12.97532</v>
      </c>
      <c r="I16" s="199">
        <v>12.119350000000001</v>
      </c>
    </row>
    <row r="17" spans="1:9" ht="26.4">
      <c r="A17" s="1002"/>
      <c r="B17" s="290" t="s">
        <v>482</v>
      </c>
      <c r="C17" s="291">
        <v>97.967979999999997</v>
      </c>
      <c r="D17" s="292">
        <v>78.192830000000001</v>
      </c>
      <c r="E17" s="292">
        <v>94.866609999999994</v>
      </c>
      <c r="F17" s="292">
        <v>82.107889999999998</v>
      </c>
      <c r="G17" s="292">
        <v>83.823800000000006</v>
      </c>
      <c r="H17" s="292">
        <v>87.024680000000004</v>
      </c>
      <c r="I17" s="199">
        <v>87.880650000000003</v>
      </c>
    </row>
    <row r="18" spans="1:9" ht="26.4">
      <c r="A18" s="1002"/>
      <c r="B18" s="290" t="s">
        <v>483</v>
      </c>
      <c r="C18" s="291">
        <v>1.1371199999999999</v>
      </c>
      <c r="D18" s="292">
        <v>4.0467599999999999</v>
      </c>
      <c r="E18" s="292">
        <v>2.7536200000000002</v>
      </c>
      <c r="F18" s="292">
        <v>12.55125</v>
      </c>
      <c r="G18" s="292">
        <v>11.55265</v>
      </c>
      <c r="H18" s="292">
        <v>8.0575100000000006</v>
      </c>
      <c r="I18" s="199">
        <v>7.70878</v>
      </c>
    </row>
    <row r="19" spans="1:9" ht="26.4">
      <c r="A19" s="1002"/>
      <c r="B19" s="290" t="s">
        <v>484</v>
      </c>
      <c r="C19" s="291">
        <v>98.862880000000004</v>
      </c>
      <c r="D19" s="292">
        <v>78.057550000000006</v>
      </c>
      <c r="E19" s="292">
        <v>96.014489999999995</v>
      </c>
      <c r="F19" s="292">
        <v>87.448750000000004</v>
      </c>
      <c r="G19" s="292">
        <v>88.44735</v>
      </c>
      <c r="H19" s="292">
        <v>91.942490000000006</v>
      </c>
      <c r="I19" s="199">
        <v>92.291219999999996</v>
      </c>
    </row>
    <row r="20" spans="1:9" ht="26.4">
      <c r="A20" s="1002"/>
      <c r="B20" s="290" t="s">
        <v>485</v>
      </c>
      <c r="C20" s="291">
        <v>2.6811199999999999</v>
      </c>
      <c r="D20" s="292">
        <v>10.24166</v>
      </c>
      <c r="E20" s="292">
        <v>5.0274200000000002</v>
      </c>
      <c r="F20" s="292">
        <v>28.282209999999999</v>
      </c>
      <c r="G20" s="292">
        <v>24.840430000000001</v>
      </c>
      <c r="H20" s="292">
        <v>23.20149</v>
      </c>
      <c r="I20" s="199">
        <v>20.997540000000001</v>
      </c>
    </row>
    <row r="21" spans="1:9" ht="27" thickBot="1">
      <c r="A21" s="1003"/>
      <c r="B21" s="294" t="s">
        <v>486</v>
      </c>
      <c r="C21" s="295">
        <v>97.204790000000003</v>
      </c>
      <c r="D21" s="296">
        <v>78.365939999999995</v>
      </c>
      <c r="E21" s="296">
        <v>93.41865</v>
      </c>
      <c r="F21" s="296">
        <v>71.717789999999994</v>
      </c>
      <c r="G21" s="296">
        <v>75.159570000000002</v>
      </c>
      <c r="H21" s="296">
        <v>76.798509999999993</v>
      </c>
      <c r="I21" s="201">
        <v>79.002459999999999</v>
      </c>
    </row>
    <row r="22" spans="1:9">
      <c r="A22" s="136" t="s">
        <v>192</v>
      </c>
      <c r="B22" s="136"/>
      <c r="C22" s="39"/>
      <c r="D22" s="39"/>
      <c r="E22" s="39"/>
      <c r="F22" s="39"/>
      <c r="G22" s="39"/>
      <c r="H22" s="39"/>
    </row>
    <row r="23" spans="1:9">
      <c r="A23" s="139" t="s">
        <v>323</v>
      </c>
      <c r="B23" s="142"/>
    </row>
    <row r="24" spans="1:9">
      <c r="A24" s="139" t="s">
        <v>313</v>
      </c>
    </row>
  </sheetData>
  <mergeCells count="4">
    <mergeCell ref="A1:I2"/>
    <mergeCell ref="C3:I3"/>
    <mergeCell ref="A5:A15"/>
    <mergeCell ref="A16:A21"/>
  </mergeCells>
  <hyperlinks>
    <hyperlink ref="K3" location="'TC1'!A1" display="Back to Content Page" xr:uid="{DD5B4ED1-546F-442E-83D2-65CCF1AFBE8A}"/>
  </hyperlinks>
  <pageMargins left="0.7" right="0.7" top="0.75" bottom="0.75" header="0.3" footer="0.3"/>
  <pageSetup scale="91" orientation="landscape" r:id="rId1"/>
  <headerFooter>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P29"/>
  <sheetViews>
    <sheetView topLeftCell="B1" workbookViewId="0">
      <selection activeCell="O3" sqref="O3"/>
    </sheetView>
  </sheetViews>
  <sheetFormatPr defaultColWidth="9.21875" defaultRowHeight="14.4"/>
  <cols>
    <col min="1" max="1" width="15.21875" customWidth="1"/>
    <col min="2" max="2" width="65" customWidth="1"/>
    <col min="3" max="12" width="7.77734375" customWidth="1"/>
  </cols>
  <sheetData>
    <row r="1" spans="1:16">
      <c r="A1" s="995" t="s">
        <v>494</v>
      </c>
      <c r="B1" s="995"/>
      <c r="C1" s="995"/>
      <c r="D1" s="995"/>
      <c r="E1" s="995"/>
      <c r="F1" s="995"/>
      <c r="G1" s="995"/>
      <c r="H1" s="995"/>
      <c r="I1" s="995"/>
    </row>
    <row r="2" spans="1:16" ht="15" thickBot="1">
      <c r="A2" s="995"/>
      <c r="B2" s="995"/>
      <c r="C2" s="995"/>
      <c r="D2" s="995"/>
      <c r="E2" s="995"/>
      <c r="F2" s="995"/>
      <c r="G2" s="995"/>
      <c r="H2" s="995"/>
      <c r="I2" s="995"/>
    </row>
    <row r="3" spans="1:16">
      <c r="A3" s="193"/>
      <c r="B3" s="194"/>
      <c r="C3" s="886" t="s">
        <v>179</v>
      </c>
      <c r="D3" s="886"/>
      <c r="E3" s="886"/>
      <c r="F3" s="886"/>
      <c r="G3" s="886"/>
      <c r="H3" s="886"/>
      <c r="I3" s="886"/>
      <c r="J3" s="886"/>
      <c r="K3" s="886"/>
      <c r="L3" s="905"/>
      <c r="O3" s="856" t="s">
        <v>166</v>
      </c>
    </row>
    <row r="4" spans="1:16">
      <c r="A4" s="250"/>
      <c r="B4" s="248"/>
      <c r="C4" s="133">
        <v>2011</v>
      </c>
      <c r="D4" s="133">
        <v>2012</v>
      </c>
      <c r="E4" s="133">
        <v>2015</v>
      </c>
      <c r="F4" s="133">
        <v>2016</v>
      </c>
      <c r="G4" s="133">
        <v>2017</v>
      </c>
      <c r="H4" s="133">
        <v>2018</v>
      </c>
      <c r="I4" s="133">
        <v>2019</v>
      </c>
      <c r="J4" s="133">
        <v>2020</v>
      </c>
      <c r="K4" s="133">
        <v>2021</v>
      </c>
      <c r="L4" s="172">
        <v>2022</v>
      </c>
    </row>
    <row r="5" spans="1:16" ht="26.4">
      <c r="A5" s="993" t="s">
        <v>443</v>
      </c>
      <c r="B5" s="290" t="s">
        <v>444</v>
      </c>
      <c r="C5" s="291">
        <v>3.3333300000000001</v>
      </c>
      <c r="D5" s="291">
        <v>82.945740000000001</v>
      </c>
      <c r="E5" s="291">
        <v>6.9135799999999996</v>
      </c>
      <c r="F5" s="291">
        <v>6.4935099999999997</v>
      </c>
      <c r="G5" s="291">
        <v>14.24419</v>
      </c>
      <c r="H5" s="291">
        <v>6.5759600000000002</v>
      </c>
      <c r="I5" s="471">
        <v>1.8552900000000001</v>
      </c>
      <c r="J5" s="471">
        <v>1.1820299999999999</v>
      </c>
      <c r="K5" s="471">
        <v>22.077919999999999</v>
      </c>
      <c r="L5" s="472">
        <v>16.5</v>
      </c>
    </row>
    <row r="6" spans="1:16" ht="26.4">
      <c r="A6" s="993"/>
      <c r="B6" s="290" t="s">
        <v>445</v>
      </c>
      <c r="C6" s="291">
        <v>6.6666699999999999</v>
      </c>
      <c r="D6" s="291"/>
      <c r="E6" s="291">
        <v>4.1975300000000004</v>
      </c>
      <c r="F6" s="291">
        <v>5.1948100000000004</v>
      </c>
      <c r="G6" s="291">
        <v>0.87209000000000003</v>
      </c>
      <c r="H6" s="291">
        <v>7.25624</v>
      </c>
      <c r="I6" s="471">
        <v>7.05009</v>
      </c>
      <c r="J6" s="471">
        <v>2.3640699999999999</v>
      </c>
      <c r="K6" s="471">
        <v>0.32468000000000002</v>
      </c>
      <c r="L6" s="472">
        <v>6</v>
      </c>
      <c r="M6" s="48"/>
    </row>
    <row r="7" spans="1:16" ht="26.4">
      <c r="A7" s="993"/>
      <c r="B7" s="290" t="s">
        <v>446</v>
      </c>
      <c r="C7" s="291">
        <v>11.66667</v>
      </c>
      <c r="D7" s="291"/>
      <c r="E7" s="291">
        <v>4.9382700000000002</v>
      </c>
      <c r="F7" s="291">
        <v>3.24675</v>
      </c>
      <c r="G7" s="291">
        <v>4.0697700000000001</v>
      </c>
      <c r="H7" s="291">
        <v>3.1745999999999999</v>
      </c>
      <c r="I7" s="471">
        <v>2.0408200000000001</v>
      </c>
      <c r="J7" s="471">
        <v>4.7281300000000002</v>
      </c>
      <c r="K7" s="471">
        <v>0.97402999999999995</v>
      </c>
      <c r="L7" s="472">
        <v>3</v>
      </c>
      <c r="M7" s="28"/>
      <c r="N7" s="28"/>
    </row>
    <row r="8" spans="1:16" ht="26.4">
      <c r="A8" s="993"/>
      <c r="B8" s="290" t="s">
        <v>447</v>
      </c>
      <c r="C8" s="291">
        <v>43.333329999999997</v>
      </c>
      <c r="D8" s="291">
        <v>17.054259999999999</v>
      </c>
      <c r="E8" s="291">
        <v>55.308639999999997</v>
      </c>
      <c r="F8" s="291">
        <v>56.493510000000001</v>
      </c>
      <c r="G8" s="291">
        <v>57.558140000000002</v>
      </c>
      <c r="H8" s="291">
        <v>42.630389999999998</v>
      </c>
      <c r="I8" s="471">
        <v>38.404449999999997</v>
      </c>
      <c r="J8" s="471">
        <v>37.352249999999998</v>
      </c>
      <c r="K8" s="471">
        <v>41.23377</v>
      </c>
      <c r="L8" s="472">
        <v>34.75</v>
      </c>
      <c r="M8" s="138"/>
      <c r="N8" s="138"/>
      <c r="O8" s="138"/>
      <c r="P8" s="138"/>
    </row>
    <row r="9" spans="1:16" ht="26.4">
      <c r="A9" s="993"/>
      <c r="B9" s="290" t="s">
        <v>448</v>
      </c>
      <c r="C9" s="291">
        <v>6.6666699999999999</v>
      </c>
      <c r="D9" s="291"/>
      <c r="E9" s="291">
        <v>3.9506199999999998</v>
      </c>
      <c r="F9" s="291">
        <v>3.5714299999999999</v>
      </c>
      <c r="G9" s="291">
        <v>2.0348799999999998</v>
      </c>
      <c r="H9" s="291">
        <v>4.3083900000000002</v>
      </c>
      <c r="I9" s="471">
        <v>6.4935099999999997</v>
      </c>
      <c r="J9" s="471">
        <v>1.8912500000000001</v>
      </c>
      <c r="K9" s="471">
        <v>2.2727300000000001</v>
      </c>
      <c r="L9" s="472">
        <v>5.5</v>
      </c>
      <c r="M9" s="138"/>
      <c r="N9" s="138"/>
      <c r="O9" s="138"/>
      <c r="P9" s="138"/>
    </row>
    <row r="10" spans="1:16" ht="26.4">
      <c r="A10" s="993"/>
      <c r="B10" s="290" t="s">
        <v>449</v>
      </c>
      <c r="C10" s="291">
        <v>1.6666700000000001</v>
      </c>
      <c r="D10" s="291"/>
      <c r="E10" s="291">
        <v>7.90123</v>
      </c>
      <c r="F10" s="291">
        <v>10.71429</v>
      </c>
      <c r="G10" s="291">
        <v>8.7209299999999992</v>
      </c>
      <c r="H10" s="291">
        <v>3.1745999999999999</v>
      </c>
      <c r="I10" s="471">
        <v>10.575139999999999</v>
      </c>
      <c r="J10" s="471">
        <v>11.11111</v>
      </c>
      <c r="K10" s="471">
        <v>1.9480500000000001</v>
      </c>
      <c r="L10" s="472">
        <v>8.5</v>
      </c>
      <c r="M10" s="138"/>
      <c r="N10" s="138"/>
      <c r="O10" s="138"/>
      <c r="P10" s="138"/>
    </row>
    <row r="11" spans="1:16" ht="26.4">
      <c r="A11" s="993"/>
      <c r="B11" s="290" t="s">
        <v>450</v>
      </c>
      <c r="C11" s="291">
        <v>16.66667</v>
      </c>
      <c r="D11" s="291"/>
      <c r="E11" s="291">
        <v>3.7037</v>
      </c>
      <c r="F11" s="291">
        <v>1.9480500000000001</v>
      </c>
      <c r="G11" s="291">
        <v>4.9418600000000001</v>
      </c>
      <c r="H11" s="291">
        <v>9.7505699999999997</v>
      </c>
      <c r="I11" s="471">
        <v>2.7829299999999999</v>
      </c>
      <c r="J11" s="471">
        <v>15.83924</v>
      </c>
      <c r="K11" s="471">
        <v>15.58442</v>
      </c>
      <c r="L11" s="472">
        <v>12.25</v>
      </c>
      <c r="M11" s="138"/>
      <c r="N11" s="138"/>
      <c r="O11" s="138"/>
      <c r="P11" s="138"/>
    </row>
    <row r="12" spans="1:16" ht="39.6">
      <c r="A12" s="993"/>
      <c r="B12" s="290" t="s">
        <v>451</v>
      </c>
      <c r="C12" s="291"/>
      <c r="D12" s="291"/>
      <c r="E12" s="291">
        <v>0.74073999999999995</v>
      </c>
      <c r="F12" s="291"/>
      <c r="G12" s="291"/>
      <c r="H12" s="291"/>
      <c r="I12" s="471">
        <v>0.55659000000000003</v>
      </c>
      <c r="J12" s="471">
        <v>0.23641000000000001</v>
      </c>
      <c r="K12" s="471"/>
      <c r="L12" s="472"/>
      <c r="M12" s="138"/>
      <c r="N12" s="138"/>
      <c r="O12" s="138"/>
      <c r="P12" s="138"/>
    </row>
    <row r="13" spans="1:16" ht="26.4">
      <c r="A13" s="993"/>
      <c r="B13" s="290" t="s">
        <v>452</v>
      </c>
      <c r="C13" s="291">
        <v>8.3333300000000001</v>
      </c>
      <c r="D13" s="291"/>
      <c r="E13" s="291">
        <v>6.9135799999999996</v>
      </c>
      <c r="F13" s="291">
        <v>5.5194799999999997</v>
      </c>
      <c r="G13" s="291">
        <v>2.32558</v>
      </c>
      <c r="H13" s="291">
        <v>14.28571</v>
      </c>
      <c r="I13" s="471">
        <v>21.706859999999999</v>
      </c>
      <c r="J13" s="471">
        <v>17.49409</v>
      </c>
      <c r="K13" s="471">
        <v>10.389609999999999</v>
      </c>
      <c r="L13" s="472">
        <v>5.75</v>
      </c>
      <c r="M13" s="138"/>
      <c r="N13" s="138"/>
      <c r="O13" s="138"/>
      <c r="P13" s="138"/>
    </row>
    <row r="14" spans="1:16" ht="26.4">
      <c r="A14" s="993"/>
      <c r="B14" s="290" t="s">
        <v>453</v>
      </c>
      <c r="C14" s="291">
        <v>1.6666700000000001</v>
      </c>
      <c r="D14" s="291"/>
      <c r="E14" s="291">
        <v>5.4321000000000002</v>
      </c>
      <c r="F14" s="291">
        <v>6.8181799999999999</v>
      </c>
      <c r="G14" s="291">
        <v>5.2325600000000003</v>
      </c>
      <c r="H14" s="291">
        <v>8.8435400000000008</v>
      </c>
      <c r="I14" s="471">
        <v>8.5343199999999992</v>
      </c>
      <c r="J14" s="471">
        <v>7.8014200000000002</v>
      </c>
      <c r="K14" s="471">
        <v>5.1948100000000004</v>
      </c>
      <c r="L14" s="472">
        <v>7.75</v>
      </c>
      <c r="M14" s="138"/>
      <c r="N14" s="138"/>
      <c r="O14" s="138"/>
      <c r="P14" s="138"/>
    </row>
    <row r="15" spans="1:16" ht="26.4">
      <c r="A15" s="993"/>
      <c r="B15" s="290" t="s">
        <v>454</v>
      </c>
      <c r="C15" s="291"/>
      <c r="D15" s="291"/>
      <c r="E15" s="291"/>
      <c r="F15" s="291"/>
      <c r="G15" s="291"/>
      <c r="H15" s="291"/>
      <c r="I15" s="198"/>
      <c r="J15" s="198"/>
      <c r="K15" s="198"/>
      <c r="L15" s="199"/>
      <c r="M15" s="138"/>
      <c r="N15" s="138"/>
      <c r="O15" s="138"/>
      <c r="P15" s="138"/>
    </row>
    <row r="16" spans="1:16" ht="26.4">
      <c r="A16" s="993"/>
      <c r="B16" s="290" t="s">
        <v>455</v>
      </c>
      <c r="C16" s="291">
        <v>2.8571399999999998</v>
      </c>
      <c r="D16" s="291">
        <v>85.217389999999995</v>
      </c>
      <c r="E16" s="291">
        <v>7.4324300000000001</v>
      </c>
      <c r="F16" s="291">
        <v>7.2033899999999997</v>
      </c>
      <c r="G16" s="291">
        <v>18.145160000000001</v>
      </c>
      <c r="H16" s="291">
        <v>6.2295100000000003</v>
      </c>
      <c r="I16" s="198"/>
      <c r="J16" s="198"/>
      <c r="K16" s="198"/>
      <c r="L16" s="199"/>
      <c r="M16" s="138"/>
      <c r="N16" s="138"/>
      <c r="O16" s="138"/>
      <c r="P16" s="138"/>
    </row>
    <row r="17" spans="1:16" ht="26.4">
      <c r="A17" s="993"/>
      <c r="B17" s="290" t="s">
        <v>456</v>
      </c>
      <c r="C17" s="291">
        <v>5.7142900000000001</v>
      </c>
      <c r="D17" s="291"/>
      <c r="E17" s="291">
        <v>4.0540500000000002</v>
      </c>
      <c r="F17" s="291">
        <v>5.9321999999999999</v>
      </c>
      <c r="G17" s="291">
        <v>1.2096800000000001</v>
      </c>
      <c r="H17" s="291">
        <v>7.2131100000000004</v>
      </c>
      <c r="I17" s="198"/>
      <c r="J17" s="198"/>
      <c r="K17" s="198"/>
      <c r="L17" s="199"/>
      <c r="M17" s="138"/>
      <c r="N17" s="138"/>
      <c r="O17" s="138"/>
      <c r="P17" s="138"/>
    </row>
    <row r="18" spans="1:16" ht="26.4">
      <c r="A18" s="993"/>
      <c r="B18" s="290" t="s">
        <v>457</v>
      </c>
      <c r="C18" s="291">
        <v>17.142859999999999</v>
      </c>
      <c r="D18" s="291"/>
      <c r="E18" s="291">
        <v>4.0540500000000002</v>
      </c>
      <c r="F18" s="291">
        <v>1.69492</v>
      </c>
      <c r="G18" s="291">
        <v>4.4354800000000001</v>
      </c>
      <c r="H18" s="291">
        <v>3.60656</v>
      </c>
      <c r="I18" s="198"/>
      <c r="J18" s="198"/>
      <c r="K18" s="198"/>
      <c r="L18" s="199"/>
      <c r="M18" s="28"/>
      <c r="N18" s="28"/>
    </row>
    <row r="19" spans="1:16" ht="26.4">
      <c r="A19" s="993"/>
      <c r="B19" s="290" t="s">
        <v>458</v>
      </c>
      <c r="C19" s="291">
        <v>57.142859999999999</v>
      </c>
      <c r="D19" s="291">
        <v>14.78261</v>
      </c>
      <c r="E19" s="291">
        <v>64.864859999999993</v>
      </c>
      <c r="F19" s="291">
        <v>60.593220000000002</v>
      </c>
      <c r="G19" s="291">
        <v>61.693550000000002</v>
      </c>
      <c r="H19" s="291">
        <v>47.540979999999998</v>
      </c>
      <c r="I19" s="198"/>
      <c r="J19" s="198"/>
      <c r="K19" s="198"/>
      <c r="L19" s="199"/>
      <c r="M19" s="24"/>
      <c r="N19" s="24"/>
    </row>
    <row r="20" spans="1:16" ht="26.4">
      <c r="A20" s="993"/>
      <c r="B20" s="290" t="s">
        <v>459</v>
      </c>
      <c r="C20" s="291">
        <v>8.5714299999999994</v>
      </c>
      <c r="D20" s="291"/>
      <c r="E20" s="291">
        <v>3.04054</v>
      </c>
      <c r="F20" s="291">
        <v>2.9661</v>
      </c>
      <c r="G20" s="291">
        <v>2.4193500000000001</v>
      </c>
      <c r="H20" s="291">
        <v>4.9180299999999999</v>
      </c>
      <c r="I20" s="198"/>
      <c r="J20" s="198"/>
      <c r="K20" s="198"/>
      <c r="L20" s="199"/>
      <c r="M20" s="28"/>
      <c r="N20" s="28"/>
    </row>
    <row r="21" spans="1:16" ht="26.4">
      <c r="A21" s="993"/>
      <c r="B21" s="290" t="s">
        <v>460</v>
      </c>
      <c r="C21" s="291"/>
      <c r="D21" s="291"/>
      <c r="E21" s="291">
        <v>2.0270299999999999</v>
      </c>
      <c r="F21" s="291">
        <v>5.9321999999999999</v>
      </c>
      <c r="G21" s="291">
        <v>4.03226</v>
      </c>
      <c r="H21" s="291">
        <v>0.98360999999999998</v>
      </c>
      <c r="I21" s="198"/>
      <c r="J21" s="198"/>
      <c r="K21" s="198"/>
      <c r="L21" s="199"/>
      <c r="M21" s="138"/>
      <c r="N21" s="138"/>
      <c r="O21" s="138"/>
      <c r="P21" s="138"/>
    </row>
    <row r="22" spans="1:16" ht="26.4">
      <c r="A22" s="993"/>
      <c r="B22" s="290" t="s">
        <v>461</v>
      </c>
      <c r="C22" s="291">
        <v>2.8571399999999998</v>
      </c>
      <c r="D22" s="291"/>
      <c r="E22" s="291">
        <v>1.0135099999999999</v>
      </c>
      <c r="F22" s="291">
        <v>0.84745999999999999</v>
      </c>
      <c r="G22" s="291">
        <v>2.01613</v>
      </c>
      <c r="H22" s="291">
        <v>1.9672099999999999</v>
      </c>
      <c r="I22" s="198"/>
      <c r="J22" s="198"/>
      <c r="K22" s="198"/>
      <c r="L22" s="199"/>
      <c r="M22" s="138"/>
      <c r="N22" s="138"/>
      <c r="O22" s="138"/>
      <c r="P22" s="138"/>
    </row>
    <row r="23" spans="1:16" ht="26.4">
      <c r="A23" s="993"/>
      <c r="B23" s="290" t="s">
        <v>462</v>
      </c>
      <c r="C23" s="291"/>
      <c r="D23" s="291"/>
      <c r="E23" s="291">
        <v>0.67567999999999995</v>
      </c>
      <c r="F23" s="291"/>
      <c r="G23" s="291"/>
      <c r="H23" s="291"/>
      <c r="I23" s="198"/>
      <c r="J23" s="198"/>
      <c r="K23" s="198"/>
      <c r="L23" s="199"/>
    </row>
    <row r="24" spans="1:16" ht="26.4">
      <c r="A24" s="993"/>
      <c r="B24" s="290" t="s">
        <v>463</v>
      </c>
      <c r="C24" s="291">
        <v>5.7142900000000001</v>
      </c>
      <c r="D24" s="291"/>
      <c r="E24" s="291">
        <v>7.77027</v>
      </c>
      <c r="F24" s="291">
        <v>6.3559299999999999</v>
      </c>
      <c r="G24" s="291">
        <v>1.2096800000000001</v>
      </c>
      <c r="H24" s="291">
        <v>18.360659999999999</v>
      </c>
      <c r="I24" s="198"/>
      <c r="J24" s="198"/>
      <c r="K24" s="198"/>
      <c r="L24" s="199"/>
    </row>
    <row r="25" spans="1:16" ht="26.4">
      <c r="A25" s="993"/>
      <c r="B25" s="290" t="s">
        <v>464</v>
      </c>
      <c r="C25" s="291"/>
      <c r="D25" s="291"/>
      <c r="E25" s="291">
        <v>5.0675699999999999</v>
      </c>
      <c r="F25" s="291">
        <v>8.4745799999999996</v>
      </c>
      <c r="G25" s="291">
        <v>4.8387099999999998</v>
      </c>
      <c r="H25" s="291">
        <v>9.1803299999999997</v>
      </c>
      <c r="I25" s="198"/>
      <c r="J25" s="198"/>
      <c r="K25" s="198"/>
      <c r="L25" s="199"/>
    </row>
    <row r="26" spans="1:16" ht="27" thickBot="1">
      <c r="A26" s="994"/>
      <c r="B26" s="294" t="s">
        <v>465</v>
      </c>
      <c r="C26" s="295"/>
      <c r="D26" s="295"/>
      <c r="E26" s="295"/>
      <c r="F26" s="295"/>
      <c r="G26" s="295"/>
      <c r="H26" s="295"/>
      <c r="I26" s="200"/>
      <c r="J26" s="200"/>
      <c r="K26" s="200"/>
      <c r="L26" s="201"/>
    </row>
    <row r="27" spans="1:16">
      <c r="A27" s="136" t="s">
        <v>192</v>
      </c>
      <c r="B27" s="136"/>
      <c r="C27" s="39"/>
      <c r="D27" s="39"/>
      <c r="E27" s="39"/>
      <c r="F27" s="39"/>
      <c r="G27" s="39"/>
      <c r="H27" s="39"/>
    </row>
    <row r="28" spans="1:16">
      <c r="A28" s="139" t="s">
        <v>323</v>
      </c>
      <c r="B28" s="142"/>
    </row>
    <row r="29" spans="1:16">
      <c r="A29" s="139" t="s">
        <v>313</v>
      </c>
    </row>
  </sheetData>
  <mergeCells count="3">
    <mergeCell ref="A1:I2"/>
    <mergeCell ref="A5:A26"/>
    <mergeCell ref="C3:L3"/>
  </mergeCells>
  <hyperlinks>
    <hyperlink ref="O3" location="'TC1'!A1" display="Back to Content Page" xr:uid="{FBA0AFD8-5C77-4E96-8CCD-3A2A4B8463FC}"/>
  </hyperlinks>
  <pageMargins left="0.7" right="0.7" top="0.75" bottom="0.75" header="0.3" footer="0.3"/>
  <pageSetup scale="78" orientation="landscape" r:id="rId1"/>
  <headerFoot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K24"/>
  <sheetViews>
    <sheetView workbookViewId="0">
      <selection activeCell="K3" sqref="K3"/>
    </sheetView>
  </sheetViews>
  <sheetFormatPr defaultColWidth="9.21875" defaultRowHeight="14.4"/>
  <cols>
    <col min="1" max="1" width="15.21875" customWidth="1"/>
    <col min="2" max="2" width="65" customWidth="1"/>
    <col min="3" max="9" width="7.77734375" customWidth="1"/>
  </cols>
  <sheetData>
    <row r="1" spans="1:11">
      <c r="A1" s="995" t="s">
        <v>495</v>
      </c>
      <c r="B1" s="995"/>
      <c r="C1" s="995"/>
      <c r="D1" s="995"/>
      <c r="E1" s="995"/>
      <c r="F1" s="995"/>
      <c r="G1" s="995"/>
      <c r="H1" s="995"/>
      <c r="I1" s="995"/>
    </row>
    <row r="2" spans="1:11" ht="15" thickBot="1">
      <c r="A2" s="996"/>
      <c r="B2" s="996"/>
      <c r="C2" s="996"/>
      <c r="D2" s="996"/>
      <c r="E2" s="996"/>
      <c r="F2" s="996"/>
      <c r="G2" s="996"/>
      <c r="H2" s="996"/>
      <c r="I2" s="996"/>
    </row>
    <row r="3" spans="1:11" ht="15" thickBot="1">
      <c r="A3" s="193"/>
      <c r="B3" s="284"/>
      <c r="C3" s="1014" t="s">
        <v>179</v>
      </c>
      <c r="D3" s="1011"/>
      <c r="E3" s="1011"/>
      <c r="F3" s="1011"/>
      <c r="G3" s="1011"/>
      <c r="H3" s="1011"/>
      <c r="I3" s="1012"/>
      <c r="K3" s="856" t="s">
        <v>166</v>
      </c>
    </row>
    <row r="4" spans="1:11">
      <c r="A4" s="299"/>
      <c r="B4" s="286"/>
      <c r="C4" s="195">
        <v>2011</v>
      </c>
      <c r="D4" s="249">
        <v>2012</v>
      </c>
      <c r="E4" s="249">
        <v>2015</v>
      </c>
      <c r="F4" s="249">
        <v>2016</v>
      </c>
      <c r="G4" s="249">
        <v>2017</v>
      </c>
      <c r="H4" s="249">
        <v>2018</v>
      </c>
      <c r="I4" s="167">
        <v>2019</v>
      </c>
    </row>
    <row r="5" spans="1:11" ht="27" customHeight="1">
      <c r="A5" s="1004" t="s">
        <v>468</v>
      </c>
      <c r="B5" s="290" t="s">
        <v>469</v>
      </c>
      <c r="C5" s="291">
        <v>4</v>
      </c>
      <c r="D5" s="292">
        <v>64.285709999999995</v>
      </c>
      <c r="E5" s="292">
        <v>5.5045900000000003</v>
      </c>
      <c r="F5" s="292">
        <v>4.1666699999999999</v>
      </c>
      <c r="G5" s="292">
        <v>4.1666699999999999</v>
      </c>
      <c r="H5" s="292">
        <v>7.3529400000000003</v>
      </c>
      <c r="I5" s="199"/>
    </row>
    <row r="6" spans="1:11" ht="26.4">
      <c r="A6" s="1005"/>
      <c r="B6" s="290" t="s">
        <v>470</v>
      </c>
      <c r="C6" s="291">
        <v>8</v>
      </c>
      <c r="D6" s="292"/>
      <c r="E6" s="292">
        <v>4.5871599999999999</v>
      </c>
      <c r="F6" s="292">
        <v>2.7777799999999999</v>
      </c>
      <c r="G6" s="292"/>
      <c r="H6" s="292">
        <v>7.3529400000000003</v>
      </c>
      <c r="I6" s="199"/>
    </row>
    <row r="7" spans="1:11" ht="26.4">
      <c r="A7" s="1005"/>
      <c r="B7" s="290" t="s">
        <v>471</v>
      </c>
      <c r="C7" s="291">
        <v>4</v>
      </c>
      <c r="D7" s="292"/>
      <c r="E7" s="292">
        <v>7.3394500000000003</v>
      </c>
      <c r="F7" s="292">
        <v>8.3333300000000001</v>
      </c>
      <c r="G7" s="292">
        <v>3.125</v>
      </c>
      <c r="H7" s="292">
        <v>2.2058800000000001</v>
      </c>
      <c r="I7" s="199"/>
    </row>
    <row r="8" spans="1:11" ht="26.4">
      <c r="A8" s="1005"/>
      <c r="B8" s="290" t="s">
        <v>472</v>
      </c>
      <c r="C8" s="291">
        <v>24</v>
      </c>
      <c r="D8" s="292">
        <v>35.714289999999998</v>
      </c>
      <c r="E8" s="292">
        <v>29.357800000000001</v>
      </c>
      <c r="F8" s="292">
        <v>43.05556</v>
      </c>
      <c r="G8" s="292">
        <v>46.875</v>
      </c>
      <c r="H8" s="292">
        <v>31.617650000000001</v>
      </c>
      <c r="I8" s="199"/>
    </row>
    <row r="9" spans="1:11" ht="26.4">
      <c r="A9" s="1005"/>
      <c r="B9" s="290" t="s">
        <v>473</v>
      </c>
      <c r="C9" s="291">
        <v>4</v>
      </c>
      <c r="D9" s="292"/>
      <c r="E9" s="292">
        <v>6.4220199999999998</v>
      </c>
      <c r="F9" s="292">
        <v>5.5555599999999998</v>
      </c>
      <c r="G9" s="292">
        <v>1.0416700000000001</v>
      </c>
      <c r="H9" s="292">
        <v>2.9411800000000001</v>
      </c>
      <c r="I9" s="199"/>
    </row>
    <row r="10" spans="1:11" ht="26.4">
      <c r="A10" s="1005"/>
      <c r="B10" s="290" t="s">
        <v>474</v>
      </c>
      <c r="C10" s="291">
        <v>4</v>
      </c>
      <c r="D10" s="292"/>
      <c r="E10" s="292">
        <v>23.853210000000001</v>
      </c>
      <c r="F10" s="292">
        <v>26.38889</v>
      </c>
      <c r="G10" s="292">
        <v>20.83333</v>
      </c>
      <c r="H10" s="292">
        <v>8.0882400000000008</v>
      </c>
      <c r="I10" s="199"/>
    </row>
    <row r="11" spans="1:11" ht="26.4">
      <c r="A11" s="1005"/>
      <c r="B11" s="290" t="s">
        <v>475</v>
      </c>
      <c r="C11" s="291">
        <v>36</v>
      </c>
      <c r="D11" s="292"/>
      <c r="E11" s="292">
        <v>11.009169999999999</v>
      </c>
      <c r="F11" s="292">
        <v>5.5555599999999998</v>
      </c>
      <c r="G11" s="292">
        <v>12.5</v>
      </c>
      <c r="H11" s="292">
        <v>27.205880000000001</v>
      </c>
      <c r="I11" s="199"/>
      <c r="J11" s="15" t="s">
        <v>76</v>
      </c>
    </row>
    <row r="12" spans="1:11" ht="26.4">
      <c r="A12" s="1005"/>
      <c r="B12" s="290" t="s">
        <v>476</v>
      </c>
      <c r="C12" s="291"/>
      <c r="D12" s="292"/>
      <c r="E12" s="292">
        <v>0.91742999999999997</v>
      </c>
      <c r="F12" s="292"/>
      <c r="G12" s="292"/>
      <c r="H12" s="292"/>
      <c r="I12" s="199"/>
    </row>
    <row r="13" spans="1:11" ht="26.4">
      <c r="A13" s="1005"/>
      <c r="B13" s="290" t="s">
        <v>477</v>
      </c>
      <c r="C13" s="291">
        <v>12</v>
      </c>
      <c r="D13" s="292"/>
      <c r="E13" s="292">
        <v>4.5871599999999999</v>
      </c>
      <c r="F13" s="292">
        <v>2.7777799999999999</v>
      </c>
      <c r="G13" s="292">
        <v>5.2083300000000001</v>
      </c>
      <c r="H13" s="292">
        <v>5.1470599999999997</v>
      </c>
      <c r="I13" s="199"/>
    </row>
    <row r="14" spans="1:11" ht="26.4">
      <c r="A14" s="1005"/>
      <c r="B14" s="290" t="s">
        <v>478</v>
      </c>
      <c r="C14" s="291">
        <v>4</v>
      </c>
      <c r="D14" s="292"/>
      <c r="E14" s="292">
        <v>6.4220199999999998</v>
      </c>
      <c r="F14" s="292">
        <v>1.38889</v>
      </c>
      <c r="G14" s="292">
        <v>6.25</v>
      </c>
      <c r="H14" s="292">
        <v>8.0882400000000008</v>
      </c>
      <c r="I14" s="199"/>
    </row>
    <row r="15" spans="1:11" ht="26.4">
      <c r="A15" s="1006"/>
      <c r="B15" s="290" t="s">
        <v>479</v>
      </c>
      <c r="C15" s="291"/>
      <c r="D15" s="292"/>
      <c r="E15" s="292"/>
      <c r="F15" s="292"/>
      <c r="G15" s="292"/>
      <c r="H15" s="292"/>
      <c r="I15" s="199"/>
    </row>
    <row r="16" spans="1:11" ht="26.4">
      <c r="A16" s="1001" t="s">
        <v>480</v>
      </c>
      <c r="B16" s="290" t="s">
        <v>481</v>
      </c>
      <c r="C16" s="291">
        <v>25</v>
      </c>
      <c r="D16" s="292"/>
      <c r="E16" s="292">
        <v>15.55556</v>
      </c>
      <c r="F16" s="292">
        <v>16.23377</v>
      </c>
      <c r="G16" s="292">
        <v>15.69767</v>
      </c>
      <c r="H16" s="292">
        <v>17.233560000000001</v>
      </c>
      <c r="I16" s="310">
        <v>19.851579999999998</v>
      </c>
    </row>
    <row r="17" spans="1:9" ht="26.4">
      <c r="A17" s="1002"/>
      <c r="B17" s="290" t="s">
        <v>482</v>
      </c>
      <c r="C17" s="291">
        <v>75</v>
      </c>
      <c r="D17" s="292">
        <v>100</v>
      </c>
      <c r="E17" s="292">
        <v>84.44444</v>
      </c>
      <c r="F17" s="292">
        <v>83.766229999999993</v>
      </c>
      <c r="G17" s="292">
        <v>84.302329999999998</v>
      </c>
      <c r="H17" s="292">
        <v>82.766440000000003</v>
      </c>
      <c r="I17" s="310">
        <v>80.148420000000002</v>
      </c>
    </row>
    <row r="18" spans="1:9" ht="26.4">
      <c r="A18" s="1002"/>
      <c r="B18" s="290" t="s">
        <v>483</v>
      </c>
      <c r="C18" s="291">
        <v>11.428570000000001</v>
      </c>
      <c r="D18" s="292"/>
      <c r="E18" s="292">
        <v>6.08108</v>
      </c>
      <c r="F18" s="292">
        <v>9.7457600000000006</v>
      </c>
      <c r="G18" s="292">
        <v>8.4677399999999992</v>
      </c>
      <c r="H18" s="292">
        <v>7.8688500000000001</v>
      </c>
      <c r="I18" s="199"/>
    </row>
    <row r="19" spans="1:9" ht="26.4">
      <c r="A19" s="1002"/>
      <c r="B19" s="290" t="s">
        <v>484</v>
      </c>
      <c r="C19" s="291">
        <v>88.571430000000007</v>
      </c>
      <c r="D19" s="292">
        <v>100</v>
      </c>
      <c r="E19" s="292">
        <v>93.91892</v>
      </c>
      <c r="F19" s="292">
        <v>90.254239999999996</v>
      </c>
      <c r="G19" s="292">
        <v>91.532259999999994</v>
      </c>
      <c r="H19" s="292">
        <v>92.131150000000005</v>
      </c>
      <c r="I19" s="199"/>
    </row>
    <row r="20" spans="1:9" ht="26.4">
      <c r="A20" s="1002"/>
      <c r="B20" s="290" t="s">
        <v>485</v>
      </c>
      <c r="C20" s="291">
        <v>44</v>
      </c>
      <c r="D20" s="292"/>
      <c r="E20" s="292">
        <v>41.284399999999998</v>
      </c>
      <c r="F20" s="292">
        <v>37.5</v>
      </c>
      <c r="G20" s="292">
        <v>34.375</v>
      </c>
      <c r="H20" s="292">
        <v>38.235289999999999</v>
      </c>
      <c r="I20" s="199"/>
    </row>
    <row r="21" spans="1:9" ht="27" thickBot="1">
      <c r="A21" s="1003"/>
      <c r="B21" s="294" t="s">
        <v>486</v>
      </c>
      <c r="C21" s="295">
        <v>56</v>
      </c>
      <c r="D21" s="296">
        <v>100</v>
      </c>
      <c r="E21" s="296">
        <v>58.715600000000002</v>
      </c>
      <c r="F21" s="296">
        <v>62.5</v>
      </c>
      <c r="G21" s="296">
        <v>65.625</v>
      </c>
      <c r="H21" s="296">
        <v>61.764710000000001</v>
      </c>
      <c r="I21" s="201"/>
    </row>
    <row r="22" spans="1:9">
      <c r="A22" s="136" t="s">
        <v>192</v>
      </c>
      <c r="B22" s="136"/>
      <c r="C22" s="39"/>
      <c r="D22" s="39"/>
      <c r="E22" s="39"/>
      <c r="F22" s="39"/>
      <c r="G22" s="39"/>
      <c r="H22" s="39"/>
    </row>
    <row r="23" spans="1:9">
      <c r="A23" s="139" t="s">
        <v>323</v>
      </c>
      <c r="B23" s="142"/>
    </row>
    <row r="24" spans="1:9">
      <c r="A24" s="139" t="s">
        <v>313</v>
      </c>
    </row>
  </sheetData>
  <mergeCells count="4">
    <mergeCell ref="A1:I2"/>
    <mergeCell ref="C3:I3"/>
    <mergeCell ref="A5:A15"/>
    <mergeCell ref="A16:A21"/>
  </mergeCells>
  <hyperlinks>
    <hyperlink ref="K3" location="'TC1'!A1" display="Back to Content Page" xr:uid="{A7CC6306-C28B-4319-85F1-A84D2A096D23}"/>
  </hyperlinks>
  <pageMargins left="0.7" right="0.7" top="0.75" bottom="0.75" header="0.3" footer="0.3"/>
  <pageSetup scale="96" orientation="landscape" r:id="rId1"/>
  <headerFooter>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V30"/>
  <sheetViews>
    <sheetView topLeftCell="C1" workbookViewId="0">
      <selection activeCell="V3" sqref="V3"/>
    </sheetView>
  </sheetViews>
  <sheetFormatPr defaultColWidth="9.21875" defaultRowHeight="14.4"/>
  <cols>
    <col min="1" max="1" width="15.21875" customWidth="1"/>
    <col min="2" max="2" width="65" customWidth="1"/>
    <col min="3" max="10" width="7.77734375" customWidth="1"/>
  </cols>
  <sheetData>
    <row r="1" spans="1:22">
      <c r="A1" s="29" t="s">
        <v>496</v>
      </c>
      <c r="B1" s="29"/>
      <c r="C1" s="24"/>
      <c r="D1" s="24"/>
      <c r="E1" s="24"/>
      <c r="F1" s="24"/>
      <c r="G1" s="24"/>
    </row>
    <row r="2" spans="1:22" ht="15" thickBot="1">
      <c r="A2" s="24"/>
      <c r="B2" s="24"/>
      <c r="C2" s="24"/>
      <c r="D2" s="24"/>
      <c r="E2" s="24"/>
      <c r="F2" s="24"/>
      <c r="G2" s="24"/>
    </row>
    <row r="3" spans="1:22">
      <c r="A3" s="193"/>
      <c r="B3" s="473"/>
      <c r="C3" s="1021" t="s">
        <v>180</v>
      </c>
      <c r="D3" s="876"/>
      <c r="E3" s="876"/>
      <c r="F3" s="876"/>
      <c r="G3" s="876"/>
      <c r="H3" s="876"/>
      <c r="I3" s="876"/>
      <c r="J3" s="881"/>
      <c r="K3" s="1017" t="s">
        <v>181</v>
      </c>
      <c r="L3" s="1018"/>
      <c r="M3" s="1019"/>
      <c r="N3" s="1017" t="s">
        <v>182</v>
      </c>
      <c r="O3" s="1019"/>
      <c r="P3" s="1020" t="s">
        <v>279</v>
      </c>
      <c r="Q3" s="1018"/>
      <c r="R3" s="1018"/>
      <c r="S3" s="1019"/>
      <c r="V3" s="856" t="s">
        <v>166</v>
      </c>
    </row>
    <row r="4" spans="1:22">
      <c r="A4" s="250"/>
      <c r="B4" s="474"/>
      <c r="C4" s="476">
        <v>2014</v>
      </c>
      <c r="D4" s="110">
        <v>2015</v>
      </c>
      <c r="E4" s="110">
        <v>2016</v>
      </c>
      <c r="F4" s="110">
        <v>2017</v>
      </c>
      <c r="G4" s="110">
        <v>2018</v>
      </c>
      <c r="H4" s="120">
        <v>2019</v>
      </c>
      <c r="I4" s="110">
        <v>2020</v>
      </c>
      <c r="J4" s="303">
        <v>2021</v>
      </c>
      <c r="K4" s="476">
        <v>2000</v>
      </c>
      <c r="L4" s="110">
        <v>2018</v>
      </c>
      <c r="M4" s="303">
        <v>2019</v>
      </c>
      <c r="N4" s="476">
        <v>2000</v>
      </c>
      <c r="O4" s="303">
        <v>2018</v>
      </c>
      <c r="P4" s="475">
        <v>2010</v>
      </c>
      <c r="Q4" s="110">
        <v>2011</v>
      </c>
      <c r="R4" s="110">
        <v>2012</v>
      </c>
      <c r="S4" s="303">
        <v>2015</v>
      </c>
    </row>
    <row r="5" spans="1:22" ht="26.4">
      <c r="A5" s="993" t="s">
        <v>443</v>
      </c>
      <c r="B5" s="448" t="s">
        <v>444</v>
      </c>
      <c r="C5" s="453">
        <v>18.722259999999999</v>
      </c>
      <c r="D5" s="291">
        <v>17.99436</v>
      </c>
      <c r="E5" s="291">
        <v>19.425519999999999</v>
      </c>
      <c r="F5" s="291">
        <v>19.30706</v>
      </c>
      <c r="G5" s="291">
        <v>20.363160000000001</v>
      </c>
      <c r="H5" s="471">
        <v>19.382639999999999</v>
      </c>
      <c r="I5" s="471">
        <v>18.816410000000001</v>
      </c>
      <c r="J5" s="472">
        <v>16.630199999999999</v>
      </c>
      <c r="K5" s="453"/>
      <c r="L5" s="291">
        <v>20.017900000000001</v>
      </c>
      <c r="M5" s="472">
        <v>20.017900000000001</v>
      </c>
      <c r="N5" s="453"/>
      <c r="O5" s="199"/>
      <c r="P5" s="499">
        <v>25.15569</v>
      </c>
      <c r="Q5" s="500">
        <v>8.9899100000000001</v>
      </c>
      <c r="R5" s="500">
        <v>8.8743599999999994</v>
      </c>
      <c r="S5" s="501">
        <v>10.0015</v>
      </c>
    </row>
    <row r="6" spans="1:22" ht="26.4">
      <c r="A6" s="993"/>
      <c r="B6" s="448" t="s">
        <v>445</v>
      </c>
      <c r="C6" s="453">
        <v>5.0420100000000003</v>
      </c>
      <c r="D6" s="291">
        <v>5.2131600000000002</v>
      </c>
      <c r="E6" s="291">
        <v>4.8749500000000001</v>
      </c>
      <c r="F6" s="291">
        <v>5.1168500000000003</v>
      </c>
      <c r="G6" s="291">
        <v>5.0907900000000001</v>
      </c>
      <c r="H6" s="471">
        <v>5.1634599999999997</v>
      </c>
      <c r="I6" s="471">
        <v>5.07735</v>
      </c>
      <c r="J6" s="472">
        <v>5.0472900000000003</v>
      </c>
      <c r="K6" s="453"/>
      <c r="L6" s="291">
        <v>0.19946</v>
      </c>
      <c r="M6" s="472">
        <v>0.19946</v>
      </c>
      <c r="N6" s="453"/>
      <c r="O6" s="199"/>
      <c r="P6" s="499">
        <v>7.7974399999999999</v>
      </c>
      <c r="Q6" s="500">
        <v>13.319789999999999</v>
      </c>
      <c r="R6" s="500">
        <v>13.342969999999999</v>
      </c>
      <c r="S6" s="501">
        <v>7.1928999999999998</v>
      </c>
      <c r="U6" s="48"/>
    </row>
    <row r="7" spans="1:22" ht="26.4">
      <c r="A7" s="993"/>
      <c r="B7" s="448" t="s">
        <v>446</v>
      </c>
      <c r="C7" s="453">
        <v>15.662520000000001</v>
      </c>
      <c r="D7" s="291">
        <v>15.187749999999999</v>
      </c>
      <c r="E7" s="291">
        <v>14.57882</v>
      </c>
      <c r="F7" s="291">
        <v>15.49887</v>
      </c>
      <c r="G7" s="291">
        <v>16.049160000000001</v>
      </c>
      <c r="H7" s="471">
        <v>17.457650000000001</v>
      </c>
      <c r="I7" s="471">
        <v>16.556429999999999</v>
      </c>
      <c r="J7" s="472">
        <v>15.489240000000001</v>
      </c>
      <c r="K7" s="453"/>
      <c r="L7" s="291">
        <v>15.38368</v>
      </c>
      <c r="M7" s="472">
        <v>15.38368</v>
      </c>
      <c r="N7" s="453"/>
      <c r="O7" s="199"/>
      <c r="P7" s="499">
        <v>9.5608000000000004</v>
      </c>
      <c r="Q7" s="500">
        <v>9.7136700000000005</v>
      </c>
      <c r="R7" s="500">
        <v>9.4400099999999991</v>
      </c>
      <c r="S7" s="501">
        <v>14.737629999999999</v>
      </c>
    </row>
    <row r="8" spans="1:22" ht="26.4">
      <c r="A8" s="993"/>
      <c r="B8" s="448" t="s">
        <v>447</v>
      </c>
      <c r="C8" s="453">
        <v>32.037170000000003</v>
      </c>
      <c r="D8" s="291">
        <v>32.677259999999997</v>
      </c>
      <c r="E8" s="291">
        <v>33.174160000000001</v>
      </c>
      <c r="F8" s="291">
        <v>32.242780000000003</v>
      </c>
      <c r="G8" s="291">
        <v>31.407620000000001</v>
      </c>
      <c r="H8" s="471">
        <v>30.88993</v>
      </c>
      <c r="I8" s="471">
        <v>33.978990000000003</v>
      </c>
      <c r="J8" s="472">
        <v>35.448230000000002</v>
      </c>
      <c r="K8" s="453"/>
      <c r="L8" s="291">
        <v>22.188669999999998</v>
      </c>
      <c r="M8" s="472">
        <v>22.188669999999998</v>
      </c>
      <c r="N8" s="453"/>
      <c r="O8" s="199"/>
      <c r="P8" s="477">
        <v>24.968859999999999</v>
      </c>
      <c r="Q8" s="306">
        <v>36.772269999999999</v>
      </c>
      <c r="R8" s="500">
        <v>36.779589999999999</v>
      </c>
      <c r="S8" s="501">
        <v>26.919260000000001</v>
      </c>
    </row>
    <row r="9" spans="1:22" ht="26.4">
      <c r="A9" s="993"/>
      <c r="B9" s="448" t="s">
        <v>448</v>
      </c>
      <c r="C9" s="453">
        <v>7.4796899999999997</v>
      </c>
      <c r="D9" s="291">
        <v>7.7541900000000004</v>
      </c>
      <c r="E9" s="291">
        <v>7.1390500000000001</v>
      </c>
      <c r="F9" s="291">
        <v>7.2819000000000003</v>
      </c>
      <c r="G9" s="291">
        <v>7.2517399999999999</v>
      </c>
      <c r="H9" s="471">
        <v>7.3487799999999996</v>
      </c>
      <c r="I9" s="471">
        <v>7.1164800000000001</v>
      </c>
      <c r="J9" s="472">
        <v>7.6369899999999999</v>
      </c>
      <c r="K9" s="453"/>
      <c r="L9" s="291">
        <v>1.3067500000000001</v>
      </c>
      <c r="M9" s="472">
        <v>1.3067500000000001</v>
      </c>
      <c r="N9" s="453"/>
      <c r="O9" s="199"/>
      <c r="P9" s="477">
        <v>2.2877700000000001</v>
      </c>
      <c r="Q9" s="306">
        <v>1.1427799999999999</v>
      </c>
      <c r="R9" s="500">
        <v>1.0998699999999999</v>
      </c>
      <c r="S9" s="501">
        <v>3.4761700000000002</v>
      </c>
    </row>
    <row r="10" spans="1:22" ht="26.4">
      <c r="A10" s="993"/>
      <c r="B10" s="448" t="s">
        <v>449</v>
      </c>
      <c r="C10" s="453">
        <v>3.4010400000000001</v>
      </c>
      <c r="D10" s="291">
        <v>3.177</v>
      </c>
      <c r="E10" s="291">
        <v>3.06968</v>
      </c>
      <c r="F10" s="291">
        <v>3.1998600000000001</v>
      </c>
      <c r="G10" s="291">
        <v>3.0337000000000001</v>
      </c>
      <c r="H10" s="471">
        <v>2.9777499999999999</v>
      </c>
      <c r="I10" s="471">
        <v>3.3233000000000001</v>
      </c>
      <c r="J10" s="472">
        <v>3.66872</v>
      </c>
      <c r="K10" s="453"/>
      <c r="L10" s="291">
        <v>3.80654</v>
      </c>
      <c r="M10" s="472">
        <v>3.80654</v>
      </c>
      <c r="N10" s="453"/>
      <c r="O10" s="199"/>
      <c r="P10" s="477">
        <v>3.0743999999999998</v>
      </c>
      <c r="Q10" s="306">
        <v>8.2788400000000006</v>
      </c>
      <c r="R10" s="500">
        <v>8.4847000000000001</v>
      </c>
      <c r="S10" s="501">
        <v>8.4378299999999999</v>
      </c>
    </row>
    <row r="11" spans="1:22" ht="26.4">
      <c r="A11" s="993"/>
      <c r="B11" s="448" t="s">
        <v>450</v>
      </c>
      <c r="C11" s="453">
        <v>8.6707599999999996</v>
      </c>
      <c r="D11" s="291">
        <v>8.6576599999999999</v>
      </c>
      <c r="E11" s="291">
        <v>8.2763399999999994</v>
      </c>
      <c r="F11" s="291">
        <v>8.0905699999999996</v>
      </c>
      <c r="G11" s="291">
        <v>7.9957500000000001</v>
      </c>
      <c r="H11" s="471">
        <v>8.0001899999999999</v>
      </c>
      <c r="I11" s="471">
        <v>6.9726299999999997</v>
      </c>
      <c r="J11" s="472">
        <v>7.4111500000000001</v>
      </c>
      <c r="K11" s="453"/>
      <c r="L11" s="291">
        <v>4.3890799999999999</v>
      </c>
      <c r="M11" s="472">
        <v>4.3890799999999999</v>
      </c>
      <c r="N11" s="453"/>
      <c r="O11" s="199"/>
      <c r="P11" s="477">
        <v>19.832840000000001</v>
      </c>
      <c r="Q11" s="306">
        <v>14.735569999999999</v>
      </c>
      <c r="R11" s="500">
        <v>14.74452</v>
      </c>
      <c r="S11" s="501">
        <v>18.310030000000001</v>
      </c>
    </row>
    <row r="12" spans="1:22" ht="39.6">
      <c r="A12" s="993"/>
      <c r="B12" s="448" t="s">
        <v>451</v>
      </c>
      <c r="C12" s="453">
        <v>1.96776</v>
      </c>
      <c r="D12" s="291">
        <v>2.0586600000000002</v>
      </c>
      <c r="E12" s="291">
        <v>2.07592</v>
      </c>
      <c r="F12" s="291">
        <v>2.00298</v>
      </c>
      <c r="G12" s="291">
        <v>2.0128599999999999</v>
      </c>
      <c r="H12" s="471">
        <v>1.8416399999999999</v>
      </c>
      <c r="I12" s="471">
        <v>1.8742399999999999</v>
      </c>
      <c r="J12" s="472">
        <v>2.29996</v>
      </c>
      <c r="K12" s="453"/>
      <c r="L12" s="291">
        <v>6.9839399999999996</v>
      </c>
      <c r="M12" s="472">
        <v>6.9839399999999996</v>
      </c>
      <c r="N12" s="453"/>
      <c r="O12" s="199"/>
      <c r="P12" s="477">
        <v>1.81908</v>
      </c>
      <c r="Q12" s="306">
        <v>2.5141300000000002</v>
      </c>
      <c r="R12" s="500">
        <v>2.5831200000000001</v>
      </c>
      <c r="S12" s="501">
        <v>3.3348399999999998</v>
      </c>
    </row>
    <row r="13" spans="1:22" ht="26.4">
      <c r="A13" s="993"/>
      <c r="B13" s="448" t="s">
        <v>452</v>
      </c>
      <c r="C13" s="453">
        <v>6.5168299999999997</v>
      </c>
      <c r="D13" s="291">
        <v>6.80525</v>
      </c>
      <c r="E13" s="291">
        <v>6.7153</v>
      </c>
      <c r="F13" s="291">
        <v>6.69292</v>
      </c>
      <c r="G13" s="291">
        <v>6.1392800000000003</v>
      </c>
      <c r="H13" s="471">
        <v>6.1522300000000003</v>
      </c>
      <c r="I13" s="471">
        <v>5.5960599999999996</v>
      </c>
      <c r="J13" s="472">
        <v>5.6832399999999996</v>
      </c>
      <c r="K13" s="453"/>
      <c r="L13" s="291">
        <v>22.129020000000001</v>
      </c>
      <c r="M13" s="472">
        <v>22.129020000000001</v>
      </c>
      <c r="N13" s="453"/>
      <c r="O13" s="199"/>
      <c r="P13" s="477">
        <v>5.5031100000000004</v>
      </c>
      <c r="Q13" s="306">
        <v>2.8506100000000001</v>
      </c>
      <c r="R13" s="500">
        <v>2.8847999999999998</v>
      </c>
      <c r="S13" s="501">
        <v>2.8326600000000002</v>
      </c>
    </row>
    <row r="14" spans="1:22" ht="26.4">
      <c r="A14" s="993"/>
      <c r="B14" s="448" t="s">
        <v>453</v>
      </c>
      <c r="C14" s="453">
        <v>0.42337999999999998</v>
      </c>
      <c r="D14" s="291">
        <v>0.44742999999999999</v>
      </c>
      <c r="E14" s="291">
        <v>0.67025000000000001</v>
      </c>
      <c r="F14" s="291">
        <v>0.42776999999999998</v>
      </c>
      <c r="G14" s="291">
        <v>0.53430999999999995</v>
      </c>
      <c r="H14" s="471">
        <v>0.60834999999999995</v>
      </c>
      <c r="I14" s="471">
        <v>0.68547000000000002</v>
      </c>
      <c r="J14" s="472">
        <v>0.67320999999999998</v>
      </c>
      <c r="K14" s="453"/>
      <c r="L14" s="291">
        <v>3.5949599999999999</v>
      </c>
      <c r="M14" s="472">
        <v>3.5949599999999999</v>
      </c>
      <c r="N14" s="453"/>
      <c r="O14" s="199"/>
      <c r="P14" s="477"/>
      <c r="Q14" s="306">
        <v>1.6824300000000001</v>
      </c>
      <c r="R14" s="500">
        <v>1.76607</v>
      </c>
      <c r="S14" s="501">
        <v>1.4373800000000001</v>
      </c>
    </row>
    <row r="15" spans="1:22" ht="26.4">
      <c r="A15" s="993"/>
      <c r="B15" s="448" t="s">
        <v>454</v>
      </c>
      <c r="C15" s="453">
        <v>7.6569999999999999E-2</v>
      </c>
      <c r="D15" s="291">
        <v>2.7279999999999999E-2</v>
      </c>
      <c r="E15" s="291"/>
      <c r="F15" s="291">
        <v>0.13843</v>
      </c>
      <c r="G15" s="291">
        <v>0.12163</v>
      </c>
      <c r="H15" s="471">
        <v>0.17737</v>
      </c>
      <c r="I15" s="471"/>
      <c r="J15" s="472">
        <v>1.176E-2</v>
      </c>
      <c r="K15" s="453"/>
      <c r="L15" s="291"/>
      <c r="M15" s="199"/>
      <c r="N15" s="453"/>
      <c r="O15" s="199"/>
      <c r="P15" s="477"/>
      <c r="Q15" s="306"/>
      <c r="R15" s="500"/>
      <c r="S15" s="501">
        <v>3.3197999999999999</v>
      </c>
    </row>
    <row r="16" spans="1:22" ht="26.4">
      <c r="A16" s="993"/>
      <c r="B16" s="448" t="s">
        <v>455</v>
      </c>
      <c r="C16" s="453">
        <v>23.278970000000001</v>
      </c>
      <c r="D16" s="291">
        <v>22.467600000000001</v>
      </c>
      <c r="E16" s="291">
        <v>24.207809999999998</v>
      </c>
      <c r="F16" s="291">
        <v>23.95515</v>
      </c>
      <c r="G16" s="291"/>
      <c r="H16" s="198"/>
      <c r="I16" s="198"/>
      <c r="J16" s="199"/>
      <c r="K16" s="453"/>
      <c r="L16" s="291"/>
      <c r="M16" s="199"/>
      <c r="N16" s="453"/>
      <c r="O16" s="199"/>
      <c r="P16" s="477">
        <v>34.185929999999999</v>
      </c>
      <c r="Q16" s="306">
        <v>12.993040000000001</v>
      </c>
      <c r="R16" s="500">
        <v>13.16351</v>
      </c>
      <c r="S16" s="501">
        <v>9.72926</v>
      </c>
    </row>
    <row r="17" spans="1:19" ht="26.4">
      <c r="A17" s="993"/>
      <c r="B17" s="448" t="s">
        <v>456</v>
      </c>
      <c r="C17" s="453">
        <v>5.2771999999999997</v>
      </c>
      <c r="D17" s="291">
        <v>5.3895600000000004</v>
      </c>
      <c r="E17" s="291">
        <v>4.8547099999999999</v>
      </c>
      <c r="F17" s="291">
        <v>5.1674800000000003</v>
      </c>
      <c r="G17" s="291"/>
      <c r="H17" s="198"/>
      <c r="I17" s="198"/>
      <c r="J17" s="199"/>
      <c r="K17" s="453"/>
      <c r="L17" s="291"/>
      <c r="M17" s="199"/>
      <c r="N17" s="453"/>
      <c r="O17" s="199"/>
      <c r="P17" s="477">
        <v>11.281790000000001</v>
      </c>
      <c r="Q17" s="306">
        <v>15.51624</v>
      </c>
      <c r="R17" s="500">
        <v>15.35506</v>
      </c>
      <c r="S17" s="501">
        <v>7.9991300000000001</v>
      </c>
    </row>
    <row r="18" spans="1:19" ht="26.4">
      <c r="A18" s="993"/>
      <c r="B18" s="448" t="s">
        <v>457</v>
      </c>
      <c r="C18" s="453">
        <v>17.440999999999999</v>
      </c>
      <c r="D18" s="291">
        <v>17.052689999999998</v>
      </c>
      <c r="E18" s="291">
        <v>16.47195</v>
      </c>
      <c r="F18" s="291">
        <v>17.25508</v>
      </c>
      <c r="G18" s="291"/>
      <c r="H18" s="198"/>
      <c r="I18" s="198"/>
      <c r="J18" s="199"/>
      <c r="K18" s="453"/>
      <c r="L18" s="291"/>
      <c r="M18" s="199"/>
      <c r="N18" s="453"/>
      <c r="O18" s="199"/>
      <c r="P18" s="477">
        <v>12.79617</v>
      </c>
      <c r="Q18" s="500">
        <v>10.542339999999999</v>
      </c>
      <c r="R18" s="500">
        <v>10.41696</v>
      </c>
      <c r="S18" s="501">
        <v>16.200959999999998</v>
      </c>
    </row>
    <row r="19" spans="1:19" ht="26.4">
      <c r="A19" s="993"/>
      <c r="B19" s="448" t="s">
        <v>458</v>
      </c>
      <c r="C19" s="453">
        <v>30.260010000000001</v>
      </c>
      <c r="D19" s="291">
        <v>30.848990000000001</v>
      </c>
      <c r="E19" s="291">
        <v>31.06148</v>
      </c>
      <c r="F19" s="291">
        <v>30.104410000000001</v>
      </c>
      <c r="G19" s="291"/>
      <c r="H19" s="198"/>
      <c r="I19" s="198"/>
      <c r="J19" s="199"/>
      <c r="K19" s="453"/>
      <c r="L19" s="291"/>
      <c r="M19" s="199"/>
      <c r="N19" s="453"/>
      <c r="O19" s="199"/>
      <c r="P19" s="477">
        <v>22.418669999999999</v>
      </c>
      <c r="Q19" s="500">
        <v>40.690260000000002</v>
      </c>
      <c r="R19" s="500">
        <v>40.757080000000002</v>
      </c>
      <c r="S19" s="501">
        <v>33.567399999999999</v>
      </c>
    </row>
    <row r="20" spans="1:19" ht="26.4">
      <c r="A20" s="993"/>
      <c r="B20" s="448" t="s">
        <v>459</v>
      </c>
      <c r="C20" s="453">
        <v>6.7491099999999999</v>
      </c>
      <c r="D20" s="291">
        <v>6.8985500000000002</v>
      </c>
      <c r="E20" s="291">
        <v>6.5444100000000001</v>
      </c>
      <c r="F20" s="291">
        <v>6.6881599999999999</v>
      </c>
      <c r="G20" s="291"/>
      <c r="H20" s="198"/>
      <c r="I20" s="198"/>
      <c r="J20" s="199"/>
      <c r="K20" s="453"/>
      <c r="L20" s="291"/>
      <c r="M20" s="199"/>
      <c r="N20" s="453"/>
      <c r="O20" s="199"/>
      <c r="P20" s="477">
        <v>1.70278</v>
      </c>
      <c r="Q20" s="500">
        <v>0.78305999999999998</v>
      </c>
      <c r="R20" s="500">
        <v>0.76846000000000003</v>
      </c>
      <c r="S20" s="501">
        <v>2.5626199999999999</v>
      </c>
    </row>
    <row r="21" spans="1:19" ht="26.4">
      <c r="A21" s="993"/>
      <c r="B21" s="448" t="s">
        <v>460</v>
      </c>
      <c r="C21" s="453">
        <v>2.2347899999999998</v>
      </c>
      <c r="D21" s="291">
        <v>2.0602999999999998</v>
      </c>
      <c r="E21" s="291">
        <v>1.86151</v>
      </c>
      <c r="F21" s="291">
        <v>2.0042</v>
      </c>
      <c r="G21" s="291"/>
      <c r="H21" s="198"/>
      <c r="I21" s="198"/>
      <c r="J21" s="199"/>
      <c r="K21" s="453"/>
      <c r="L21" s="291"/>
      <c r="M21" s="199"/>
      <c r="N21" s="453"/>
      <c r="O21" s="199"/>
      <c r="P21" s="477">
        <v>3.2026699999999999</v>
      </c>
      <c r="Q21" s="306">
        <v>6.3079999999999998</v>
      </c>
      <c r="R21" s="500">
        <v>6.1334900000000001</v>
      </c>
      <c r="S21" s="501">
        <v>9.3673099999999998</v>
      </c>
    </row>
    <row r="22" spans="1:19" ht="26.4">
      <c r="A22" s="993"/>
      <c r="B22" s="448" t="s">
        <v>461</v>
      </c>
      <c r="C22" s="453">
        <v>4.3627399999999996</v>
      </c>
      <c r="D22" s="291">
        <v>4.4437800000000003</v>
      </c>
      <c r="E22" s="291">
        <v>4.2802699999999998</v>
      </c>
      <c r="F22" s="291">
        <v>4.2515799999999997</v>
      </c>
      <c r="G22" s="291"/>
      <c r="H22" s="198"/>
      <c r="I22" s="198"/>
      <c r="J22" s="199"/>
      <c r="K22" s="453"/>
      <c r="L22" s="291"/>
      <c r="M22" s="199"/>
      <c r="N22" s="453"/>
      <c r="O22" s="199"/>
      <c r="P22" s="477">
        <v>6.2821499999999997</v>
      </c>
      <c r="Q22" s="306">
        <v>7.6421099999999997</v>
      </c>
      <c r="R22" s="500">
        <v>7.9265699999999999</v>
      </c>
      <c r="S22" s="501">
        <v>9.0198300000000007</v>
      </c>
    </row>
    <row r="23" spans="1:19" ht="26.4">
      <c r="A23" s="993"/>
      <c r="B23" s="448" t="s">
        <v>462</v>
      </c>
      <c r="C23" s="453">
        <v>1.67154</v>
      </c>
      <c r="D23" s="291">
        <v>1.7371099999999999</v>
      </c>
      <c r="E23" s="291">
        <v>1.7412399999999999</v>
      </c>
      <c r="F23" s="291">
        <v>1.7049799999999999</v>
      </c>
      <c r="G23" s="291"/>
      <c r="H23" s="198"/>
      <c r="I23" s="198"/>
      <c r="J23" s="199"/>
      <c r="K23" s="453"/>
      <c r="L23" s="291"/>
      <c r="M23" s="199"/>
      <c r="N23" s="453"/>
      <c r="O23" s="199"/>
      <c r="P23" s="499">
        <v>1.4201900000000001</v>
      </c>
      <c r="Q23" s="500">
        <v>2.0736699999999999</v>
      </c>
      <c r="R23" s="500">
        <v>2.0065499999999998</v>
      </c>
      <c r="S23" s="501">
        <v>4.0828100000000003</v>
      </c>
    </row>
    <row r="24" spans="1:19" ht="26.4">
      <c r="A24" s="993"/>
      <c r="B24" s="448" t="s">
        <v>463</v>
      </c>
      <c r="C24" s="453">
        <v>8.0876699999999992</v>
      </c>
      <c r="D24" s="291">
        <v>8.5033700000000003</v>
      </c>
      <c r="E24" s="291">
        <v>8.18032</v>
      </c>
      <c r="F24" s="291">
        <v>8.1702899999999996</v>
      </c>
      <c r="G24" s="291"/>
      <c r="H24" s="198"/>
      <c r="I24" s="198"/>
      <c r="J24" s="199"/>
      <c r="K24" s="453"/>
      <c r="L24" s="291"/>
      <c r="M24" s="199"/>
      <c r="N24" s="453"/>
      <c r="O24" s="199"/>
      <c r="P24" s="499">
        <v>6.7096600000000004</v>
      </c>
      <c r="Q24" s="500">
        <v>2.3491900000000001</v>
      </c>
      <c r="R24" s="500">
        <v>2.34809</v>
      </c>
      <c r="S24" s="501">
        <v>2.0993200000000001</v>
      </c>
    </row>
    <row r="25" spans="1:19" ht="26.4">
      <c r="A25" s="993"/>
      <c r="B25" s="448" t="s">
        <v>464</v>
      </c>
      <c r="C25" s="453">
        <v>0.54917000000000005</v>
      </c>
      <c r="D25" s="291">
        <v>0.56874000000000002</v>
      </c>
      <c r="E25" s="291">
        <v>0.79629000000000005</v>
      </c>
      <c r="F25" s="291">
        <v>0.54730000000000001</v>
      </c>
      <c r="G25" s="291"/>
      <c r="H25" s="198"/>
      <c r="I25" s="198"/>
      <c r="J25" s="199"/>
      <c r="K25" s="453"/>
      <c r="L25" s="291"/>
      <c r="M25" s="199"/>
      <c r="N25" s="453"/>
      <c r="O25" s="199"/>
      <c r="P25" s="499"/>
      <c r="Q25" s="500">
        <v>1.10209</v>
      </c>
      <c r="R25" s="500">
        <v>1.1242399999999999</v>
      </c>
      <c r="S25" s="501">
        <v>2.3164899999999999</v>
      </c>
    </row>
    <row r="26" spans="1:19" ht="27" thickBot="1">
      <c r="A26" s="994"/>
      <c r="B26" s="449" t="s">
        <v>465</v>
      </c>
      <c r="C26" s="454">
        <v>8.7800000000000003E-2</v>
      </c>
      <c r="D26" s="295">
        <v>2.9309999999999999E-2</v>
      </c>
      <c r="E26" s="295"/>
      <c r="F26" s="295">
        <v>0.15137</v>
      </c>
      <c r="G26" s="295"/>
      <c r="H26" s="200"/>
      <c r="I26" s="200"/>
      <c r="J26" s="201"/>
      <c r="K26" s="454"/>
      <c r="L26" s="295"/>
      <c r="M26" s="201"/>
      <c r="N26" s="454"/>
      <c r="O26" s="201"/>
      <c r="P26" s="502"/>
      <c r="Q26" s="503"/>
      <c r="R26" s="503"/>
      <c r="S26" s="504">
        <v>3.0548700000000002</v>
      </c>
    </row>
    <row r="27" spans="1:19">
      <c r="A27" s="136" t="s">
        <v>192</v>
      </c>
      <c r="B27" s="136"/>
      <c r="C27" s="39"/>
      <c r="D27" s="39"/>
      <c r="E27" s="39"/>
      <c r="F27" s="39"/>
      <c r="G27" s="39"/>
    </row>
    <row r="28" spans="1:19">
      <c r="A28" s="139" t="s">
        <v>323</v>
      </c>
      <c r="B28" s="142"/>
    </row>
    <row r="29" spans="1:19">
      <c r="A29" s="139" t="s">
        <v>313</v>
      </c>
    </row>
    <row r="30" spans="1:19">
      <c r="A30" s="139" t="s">
        <v>466</v>
      </c>
    </row>
  </sheetData>
  <mergeCells count="5">
    <mergeCell ref="K3:M3"/>
    <mergeCell ref="N3:O3"/>
    <mergeCell ref="P3:S3"/>
    <mergeCell ref="A5:A26"/>
    <mergeCell ref="C3:J3"/>
  </mergeCells>
  <hyperlinks>
    <hyperlink ref="V3" location="'TC1'!A1" display="Back to Content Page" xr:uid="{EC835F1B-B002-4F89-88AD-536FB962B0A8}"/>
  </hyperlinks>
  <pageMargins left="0.7" right="0.7" top="0.75" bottom="0.75" header="0.3" footer="0.3"/>
  <pageSetup scale="66" orientation="landscape" r:id="rId1"/>
  <headerFooter>
    <oddFooter>&amp;C&amp;P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T24"/>
  <sheetViews>
    <sheetView topLeftCell="C1" workbookViewId="0">
      <selection activeCell="T3" sqref="T3"/>
    </sheetView>
  </sheetViews>
  <sheetFormatPr defaultColWidth="9.21875" defaultRowHeight="14.4"/>
  <cols>
    <col min="1" max="1" width="15.21875" customWidth="1"/>
    <col min="2" max="2" width="65" customWidth="1"/>
    <col min="3" max="8" width="7.77734375" customWidth="1"/>
  </cols>
  <sheetData>
    <row r="1" spans="1:20">
      <c r="A1" s="29" t="s">
        <v>488</v>
      </c>
      <c r="B1" s="29"/>
      <c r="C1" s="24"/>
      <c r="D1" s="24"/>
      <c r="E1" s="24"/>
      <c r="F1" s="24"/>
      <c r="G1" s="24"/>
    </row>
    <row r="2" spans="1:20" ht="15" thickBot="1">
      <c r="A2" s="24"/>
      <c r="B2" s="24"/>
      <c r="C2" s="24"/>
      <c r="D2" s="24"/>
      <c r="E2" s="24"/>
      <c r="F2" s="24"/>
      <c r="G2" s="24"/>
    </row>
    <row r="3" spans="1:20">
      <c r="A3" s="193"/>
      <c r="B3" s="194"/>
      <c r="C3" s="1018" t="s">
        <v>180</v>
      </c>
      <c r="D3" s="1018"/>
      <c r="E3" s="1018"/>
      <c r="F3" s="1018"/>
      <c r="G3" s="1018"/>
      <c r="H3" s="1018"/>
      <c r="I3" s="1018" t="s">
        <v>181</v>
      </c>
      <c r="J3" s="1018"/>
      <c r="K3" s="1018"/>
      <c r="L3" s="1018" t="s">
        <v>182</v>
      </c>
      <c r="M3" s="1018"/>
      <c r="N3" s="1018" t="s">
        <v>279</v>
      </c>
      <c r="O3" s="1018"/>
      <c r="P3" s="1018"/>
      <c r="Q3" s="1019"/>
      <c r="T3" s="856" t="s">
        <v>166</v>
      </c>
    </row>
    <row r="4" spans="1:20">
      <c r="A4" s="250"/>
      <c r="B4" s="248"/>
      <c r="C4" s="110">
        <v>2014</v>
      </c>
      <c r="D4" s="110">
        <v>2015</v>
      </c>
      <c r="E4" s="110">
        <v>2016</v>
      </c>
      <c r="F4" s="110">
        <v>2017</v>
      </c>
      <c r="G4" s="110">
        <v>2018</v>
      </c>
      <c r="H4" s="120">
        <v>2019</v>
      </c>
      <c r="I4" s="110">
        <v>2000</v>
      </c>
      <c r="J4" s="110">
        <v>2018</v>
      </c>
      <c r="K4" s="120">
        <v>2019</v>
      </c>
      <c r="L4" s="110">
        <v>2000</v>
      </c>
      <c r="M4" s="120">
        <v>2018</v>
      </c>
      <c r="N4" s="110">
        <v>2010</v>
      </c>
      <c r="O4" s="110">
        <v>2011</v>
      </c>
      <c r="P4" s="110">
        <v>2012</v>
      </c>
      <c r="Q4" s="303">
        <v>2015</v>
      </c>
    </row>
    <row r="5" spans="1:20" ht="24.75" customHeight="1">
      <c r="A5" s="1004" t="s">
        <v>468</v>
      </c>
      <c r="B5" s="290" t="s">
        <v>469</v>
      </c>
      <c r="C5" s="291">
        <v>11.767010000000001</v>
      </c>
      <c r="D5" s="291">
        <v>11.168060000000001</v>
      </c>
      <c r="E5" s="291">
        <v>11.946400000000001</v>
      </c>
      <c r="F5" s="291">
        <v>11.92939</v>
      </c>
      <c r="G5" s="291"/>
      <c r="H5" s="198"/>
      <c r="I5" s="291"/>
      <c r="J5" s="291"/>
      <c r="K5" s="198"/>
      <c r="L5" s="291"/>
      <c r="M5" s="198"/>
      <c r="N5" s="304">
        <v>17.697050000000001</v>
      </c>
      <c r="O5" s="304">
        <v>5.8723900000000002</v>
      </c>
      <c r="P5" s="304">
        <v>5.4817600000000004</v>
      </c>
      <c r="Q5" s="305">
        <v>10.19495</v>
      </c>
    </row>
    <row r="6" spans="1:20" ht="26.4">
      <c r="A6" s="1005"/>
      <c r="B6" s="290" t="s">
        <v>470</v>
      </c>
      <c r="C6" s="291">
        <v>4.6830400000000001</v>
      </c>
      <c r="D6" s="291">
        <v>4.9439700000000002</v>
      </c>
      <c r="E6" s="291">
        <v>4.9066000000000001</v>
      </c>
      <c r="F6" s="291">
        <v>5.0364800000000001</v>
      </c>
      <c r="G6" s="291"/>
      <c r="H6" s="198"/>
      <c r="I6" s="291"/>
      <c r="J6" s="291"/>
      <c r="K6" s="198"/>
      <c r="L6" s="291"/>
      <c r="M6" s="198"/>
      <c r="N6" s="304">
        <v>4.9195000000000002</v>
      </c>
      <c r="O6" s="304">
        <v>11.609260000000001</v>
      </c>
      <c r="P6" s="304">
        <v>11.75146</v>
      </c>
      <c r="Q6" s="305">
        <v>6.6200299999999999</v>
      </c>
    </row>
    <row r="7" spans="1:20" ht="26.4">
      <c r="A7" s="1005"/>
      <c r="B7" s="290" t="s">
        <v>471</v>
      </c>
      <c r="C7" s="291">
        <v>12.94788</v>
      </c>
      <c r="D7" s="291">
        <v>12.341799999999999</v>
      </c>
      <c r="E7" s="291">
        <v>11.618130000000001</v>
      </c>
      <c r="F7" s="291">
        <v>12.71134</v>
      </c>
      <c r="G7" s="291"/>
      <c r="H7" s="198"/>
      <c r="I7" s="291"/>
      <c r="J7" s="291"/>
      <c r="K7" s="198"/>
      <c r="L7" s="291"/>
      <c r="M7" s="198"/>
      <c r="N7" s="304">
        <v>6.8884999999999996</v>
      </c>
      <c r="O7" s="304">
        <v>9.0683199999999999</v>
      </c>
      <c r="P7" s="304">
        <v>8.6672700000000003</v>
      </c>
      <c r="Q7" s="305">
        <v>13.69786</v>
      </c>
    </row>
    <row r="8" spans="1:20" ht="26.4">
      <c r="A8" s="1005"/>
      <c r="B8" s="290" t="s">
        <v>472</v>
      </c>
      <c r="C8" s="291">
        <v>34.749789999999997</v>
      </c>
      <c r="D8" s="291">
        <v>35.467260000000003</v>
      </c>
      <c r="E8" s="291">
        <v>36.478230000000003</v>
      </c>
      <c r="F8" s="291">
        <v>35.636899999999997</v>
      </c>
      <c r="G8" s="291"/>
      <c r="H8" s="198"/>
      <c r="I8" s="291"/>
      <c r="J8" s="291"/>
      <c r="K8" s="198"/>
      <c r="L8" s="291"/>
      <c r="M8" s="198"/>
      <c r="N8" s="304">
        <v>27.075230000000001</v>
      </c>
      <c r="O8" s="304">
        <v>33.721060000000001</v>
      </c>
      <c r="P8" s="304">
        <v>33.633499999999998</v>
      </c>
      <c r="Q8" s="305">
        <v>22.195360000000001</v>
      </c>
    </row>
    <row r="9" spans="1:20" ht="26.4">
      <c r="A9" s="1005"/>
      <c r="B9" s="290" t="s">
        <v>473</v>
      </c>
      <c r="C9" s="291">
        <v>8.5948399999999996</v>
      </c>
      <c r="D9" s="291">
        <v>9.05992</v>
      </c>
      <c r="E9" s="291">
        <v>8.0690200000000001</v>
      </c>
      <c r="F9" s="291">
        <v>8.2243300000000001</v>
      </c>
      <c r="G9" s="291"/>
      <c r="H9" s="198"/>
      <c r="I9" s="291"/>
      <c r="J9" s="291"/>
      <c r="K9" s="198"/>
      <c r="L9" s="291"/>
      <c r="M9" s="198"/>
      <c r="N9" s="304">
        <v>2.7709600000000001</v>
      </c>
      <c r="O9" s="304">
        <v>1.42292</v>
      </c>
      <c r="P9" s="304">
        <v>1.3620000000000001</v>
      </c>
      <c r="Q9" s="305">
        <v>4.1253000000000002</v>
      </c>
    </row>
    <row r="10" spans="1:20" ht="26.4">
      <c r="A10" s="1005"/>
      <c r="B10" s="290" t="s">
        <v>474</v>
      </c>
      <c r="C10" s="291">
        <v>5.1811800000000003</v>
      </c>
      <c r="D10" s="291">
        <v>4.8811099999999996</v>
      </c>
      <c r="E10" s="291">
        <v>4.9591700000000003</v>
      </c>
      <c r="F10" s="291">
        <v>5.0976600000000003</v>
      </c>
      <c r="G10" s="291"/>
      <c r="H10" s="198"/>
      <c r="I10" s="291"/>
      <c r="J10" s="291"/>
      <c r="K10" s="198"/>
      <c r="L10" s="291"/>
      <c r="M10" s="198"/>
      <c r="N10" s="304">
        <v>2.9684599999999999</v>
      </c>
      <c r="O10" s="304">
        <v>9.8136600000000005</v>
      </c>
      <c r="P10" s="304">
        <v>10.344440000000001</v>
      </c>
      <c r="Q10" s="305">
        <v>7.77738</v>
      </c>
    </row>
    <row r="11" spans="1:20" ht="26.4">
      <c r="A11" s="1005"/>
      <c r="B11" s="290" t="s">
        <v>475</v>
      </c>
      <c r="C11" s="291">
        <v>15.246420000000001</v>
      </c>
      <c r="D11" s="291">
        <v>15.088179999999999</v>
      </c>
      <c r="E11" s="291">
        <v>14.525869999999999</v>
      </c>
      <c r="F11" s="291">
        <v>14.18402</v>
      </c>
      <c r="G11" s="291"/>
      <c r="H11" s="198"/>
      <c r="I11" s="291"/>
      <c r="J11" s="291"/>
      <c r="K11" s="198"/>
      <c r="L11" s="291"/>
      <c r="M11" s="198"/>
      <c r="N11" s="304">
        <v>31.025200000000002</v>
      </c>
      <c r="O11" s="304">
        <v>20.259740000000001</v>
      </c>
      <c r="P11" s="304">
        <v>20.137329999999999</v>
      </c>
      <c r="Q11" s="305">
        <v>24.911269999999998</v>
      </c>
    </row>
    <row r="12" spans="1:20" ht="26.4">
      <c r="A12" s="1005"/>
      <c r="B12" s="290" t="s">
        <v>476</v>
      </c>
      <c r="C12" s="291">
        <v>2.4199099999999998</v>
      </c>
      <c r="D12" s="291">
        <v>2.54935</v>
      </c>
      <c r="E12" s="291">
        <v>2.5993300000000001</v>
      </c>
      <c r="F12" s="291">
        <v>2.4759699999999998</v>
      </c>
      <c r="G12" s="291"/>
      <c r="H12" s="198"/>
      <c r="I12" s="291"/>
      <c r="J12" s="291"/>
      <c r="K12" s="198"/>
      <c r="L12" s="291"/>
      <c r="M12" s="198"/>
      <c r="N12" s="304">
        <v>2.1485400000000001</v>
      </c>
      <c r="O12" s="304">
        <v>2.8571399999999998</v>
      </c>
      <c r="P12" s="304">
        <v>3.0391699999999999</v>
      </c>
      <c r="Q12" s="305">
        <v>2.80335</v>
      </c>
    </row>
    <row r="13" spans="1:20" ht="26.4">
      <c r="A13" s="1005"/>
      <c r="B13" s="290" t="s">
        <v>477</v>
      </c>
      <c r="C13" s="291">
        <v>4.1191500000000003</v>
      </c>
      <c r="D13" s="291">
        <v>4.2138600000000004</v>
      </c>
      <c r="E13" s="291">
        <v>4.4241200000000003</v>
      </c>
      <c r="F13" s="291">
        <v>4.3479700000000001</v>
      </c>
      <c r="G13" s="291"/>
      <c r="H13" s="198"/>
      <c r="I13" s="291"/>
      <c r="J13" s="291"/>
      <c r="K13" s="198"/>
      <c r="L13" s="291"/>
      <c r="M13" s="198"/>
      <c r="N13" s="304">
        <v>4.5065499999999998</v>
      </c>
      <c r="O13" s="304">
        <v>3.2411099999999999</v>
      </c>
      <c r="P13" s="304">
        <v>3.30932</v>
      </c>
      <c r="Q13" s="305">
        <v>3.3537400000000002</v>
      </c>
    </row>
    <row r="14" spans="1:20" ht="26.4">
      <c r="A14" s="1005"/>
      <c r="B14" s="290" t="s">
        <v>478</v>
      </c>
      <c r="C14" s="291">
        <v>0.23136999999999999</v>
      </c>
      <c r="D14" s="291">
        <v>0.26230999999999999</v>
      </c>
      <c r="E14" s="291">
        <v>0.47314000000000001</v>
      </c>
      <c r="F14" s="291">
        <v>0.23802999999999999</v>
      </c>
      <c r="G14" s="291"/>
      <c r="H14" s="198"/>
      <c r="I14" s="291"/>
      <c r="J14" s="291"/>
      <c r="K14" s="198"/>
      <c r="L14" s="291"/>
      <c r="M14" s="198"/>
      <c r="N14" s="304"/>
      <c r="O14" s="304">
        <v>2.1343899999999998</v>
      </c>
      <c r="P14" s="304">
        <v>2.2737500000000002</v>
      </c>
      <c r="Q14" s="305">
        <v>0.81272</v>
      </c>
    </row>
    <row r="15" spans="1:20" ht="26.4">
      <c r="A15" s="1006"/>
      <c r="B15" s="290" t="s">
        <v>479</v>
      </c>
      <c r="C15" s="291">
        <v>5.9420000000000001E-2</v>
      </c>
      <c r="D15" s="291">
        <v>2.418E-2</v>
      </c>
      <c r="E15" s="291"/>
      <c r="F15" s="291">
        <v>0.1179</v>
      </c>
      <c r="G15" s="291"/>
      <c r="H15" s="198"/>
      <c r="I15" s="291"/>
      <c r="J15" s="291"/>
      <c r="K15" s="198"/>
      <c r="L15" s="291"/>
      <c r="M15" s="198"/>
      <c r="N15" s="304"/>
      <c r="O15" s="304"/>
      <c r="P15" s="304"/>
      <c r="Q15" s="305">
        <v>3.5080499999999999</v>
      </c>
    </row>
    <row r="16" spans="1:20" ht="26.4">
      <c r="A16" s="1022" t="s">
        <v>480</v>
      </c>
      <c r="B16" s="290" t="s">
        <v>481</v>
      </c>
      <c r="C16" s="291">
        <v>19.551500000000001</v>
      </c>
      <c r="D16" s="291">
        <v>19.588840000000001</v>
      </c>
      <c r="E16" s="291">
        <v>18.48507</v>
      </c>
      <c r="F16" s="291">
        <v>18.572340000000001</v>
      </c>
      <c r="G16" s="291">
        <v>18.281189999999999</v>
      </c>
      <c r="H16" s="198"/>
      <c r="I16" s="291"/>
      <c r="J16" s="291">
        <v>9.5023700000000009</v>
      </c>
      <c r="K16" s="198"/>
      <c r="L16" s="291"/>
      <c r="M16" s="198"/>
      <c r="N16" s="304">
        <v>25.19502</v>
      </c>
      <c r="O16" s="304">
        <v>24.1572</v>
      </c>
      <c r="P16" s="304">
        <v>24.329080000000001</v>
      </c>
      <c r="Q16" s="305">
        <v>30.224029999999999</v>
      </c>
    </row>
    <row r="17" spans="1:17" ht="26.4">
      <c r="A17" s="1022"/>
      <c r="B17" s="290" t="s">
        <v>482</v>
      </c>
      <c r="C17" s="291">
        <v>80.371930000000006</v>
      </c>
      <c r="D17" s="291">
        <v>80.383880000000005</v>
      </c>
      <c r="E17" s="291">
        <v>81.514930000000007</v>
      </c>
      <c r="F17" s="291">
        <v>81.289230000000003</v>
      </c>
      <c r="G17" s="291">
        <v>81.597179999999994</v>
      </c>
      <c r="H17" s="198"/>
      <c r="I17" s="291"/>
      <c r="J17" s="291">
        <v>90.497630000000001</v>
      </c>
      <c r="K17" s="198"/>
      <c r="L17" s="291"/>
      <c r="M17" s="198"/>
      <c r="N17" s="304">
        <v>74.80498</v>
      </c>
      <c r="O17" s="304">
        <v>75.842799999999997</v>
      </c>
      <c r="P17" s="304">
        <v>75.670919999999995</v>
      </c>
      <c r="Q17" s="305">
        <v>66.45617</v>
      </c>
    </row>
    <row r="18" spans="1:17" ht="26.4">
      <c r="A18" s="1022"/>
      <c r="B18" s="290" t="s">
        <v>483</v>
      </c>
      <c r="C18" s="291">
        <v>13.346640000000001</v>
      </c>
      <c r="D18" s="291">
        <v>13.402620000000001</v>
      </c>
      <c r="E18" s="291">
        <v>12.68619</v>
      </c>
      <c r="F18" s="291">
        <v>12.94394</v>
      </c>
      <c r="G18" s="291"/>
      <c r="H18" s="198"/>
      <c r="I18" s="291"/>
      <c r="J18" s="291"/>
      <c r="K18" s="198"/>
      <c r="L18" s="291"/>
      <c r="M18" s="198"/>
      <c r="N18" s="304">
        <v>11.1876</v>
      </c>
      <c r="O18" s="304">
        <v>14.733180000000001</v>
      </c>
      <c r="P18" s="304">
        <v>14.828519999999999</v>
      </c>
      <c r="Q18" s="305">
        <v>20.949760000000001</v>
      </c>
    </row>
    <row r="19" spans="1:17" ht="26.4">
      <c r="A19" s="1022"/>
      <c r="B19" s="290" t="s">
        <v>484</v>
      </c>
      <c r="C19" s="291">
        <v>86.565560000000005</v>
      </c>
      <c r="D19" s="291">
        <v>86.568070000000006</v>
      </c>
      <c r="E19" s="291">
        <v>87.313810000000004</v>
      </c>
      <c r="F19" s="291">
        <v>86.904700000000005</v>
      </c>
      <c r="G19" s="291"/>
      <c r="H19" s="198"/>
      <c r="I19" s="291"/>
      <c r="J19" s="291"/>
      <c r="K19" s="198"/>
      <c r="L19" s="291"/>
      <c r="M19" s="198"/>
      <c r="N19" s="304">
        <v>88.812399999999997</v>
      </c>
      <c r="O19" s="304">
        <v>85.266819999999996</v>
      </c>
      <c r="P19" s="304">
        <v>85.171480000000003</v>
      </c>
      <c r="Q19" s="305">
        <v>75.995369999999994</v>
      </c>
    </row>
    <row r="20" spans="1:17" ht="26.4">
      <c r="A20" s="1022"/>
      <c r="B20" s="290" t="s">
        <v>485</v>
      </c>
      <c r="C20" s="291">
        <v>29.02243</v>
      </c>
      <c r="D20" s="291">
        <v>29.029219999999999</v>
      </c>
      <c r="E20" s="291">
        <v>27.55406</v>
      </c>
      <c r="F20" s="291">
        <v>27.50601</v>
      </c>
      <c r="G20" s="291"/>
      <c r="H20" s="198"/>
      <c r="I20" s="291"/>
      <c r="J20" s="291"/>
      <c r="K20" s="198"/>
      <c r="L20" s="291"/>
      <c r="M20" s="198"/>
      <c r="N20" s="304">
        <v>36.764620000000001</v>
      </c>
      <c r="O20" s="304">
        <v>31.49633</v>
      </c>
      <c r="P20" s="304">
        <v>31.84376</v>
      </c>
      <c r="Q20" s="305">
        <v>36.813949999999998</v>
      </c>
    </row>
    <row r="21" spans="1:17" ht="27" thickBot="1">
      <c r="A21" s="1023"/>
      <c r="B21" s="294" t="s">
        <v>486</v>
      </c>
      <c r="C21" s="295">
        <v>70.918149999999997</v>
      </c>
      <c r="D21" s="295">
        <v>70.946610000000007</v>
      </c>
      <c r="E21" s="295">
        <v>72.445939999999993</v>
      </c>
      <c r="F21" s="295">
        <v>72.376090000000005</v>
      </c>
      <c r="G21" s="295"/>
      <c r="H21" s="200"/>
      <c r="I21" s="295"/>
      <c r="J21" s="295"/>
      <c r="K21" s="200"/>
      <c r="L21" s="295"/>
      <c r="M21" s="200"/>
      <c r="N21" s="307">
        <v>63.235379999999999</v>
      </c>
      <c r="O21" s="307">
        <v>68.50367</v>
      </c>
      <c r="P21" s="307">
        <v>68.156239999999997</v>
      </c>
      <c r="Q21" s="308">
        <v>59.677999999999997</v>
      </c>
    </row>
    <row r="22" spans="1:17">
      <c r="A22" s="136" t="s">
        <v>192</v>
      </c>
      <c r="B22" s="136"/>
      <c r="C22" s="39"/>
      <c r="D22" s="39"/>
      <c r="E22" s="39"/>
      <c r="F22" s="39"/>
      <c r="G22" s="39"/>
    </row>
    <row r="23" spans="1:17">
      <c r="A23" s="139" t="s">
        <v>323</v>
      </c>
      <c r="B23" s="142"/>
    </row>
    <row r="24" spans="1:17">
      <c r="A24" s="139" t="s">
        <v>313</v>
      </c>
    </row>
  </sheetData>
  <mergeCells count="6">
    <mergeCell ref="A16:A21"/>
    <mergeCell ref="C3:H3"/>
    <mergeCell ref="I3:K3"/>
    <mergeCell ref="L3:M3"/>
    <mergeCell ref="N3:Q3"/>
    <mergeCell ref="A5:A15"/>
  </mergeCells>
  <hyperlinks>
    <hyperlink ref="T3" location="'TC1'!A1" display="Back to Content Page" xr:uid="{18070A27-FBF9-4A49-BF9D-909E73201D78}"/>
  </hyperlinks>
  <pageMargins left="0.7" right="0.7" top="0.75" bottom="0.75" header="0.3" footer="0.3"/>
  <pageSetup scale="66" orientation="landscape" r:id="rId1"/>
  <headerFooter>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8:F9"/>
  <sheetViews>
    <sheetView workbookViewId="0">
      <selection activeCell="A15" sqref="A15"/>
    </sheetView>
  </sheetViews>
  <sheetFormatPr defaultColWidth="9.21875" defaultRowHeight="14.4"/>
  <cols>
    <col min="6" max="6" width="9.77734375" customWidth="1"/>
  </cols>
  <sheetData>
    <row r="8" spans="2:6" ht="58.8">
      <c r="B8" s="863" t="s">
        <v>497</v>
      </c>
      <c r="C8" s="863"/>
      <c r="D8" s="863"/>
      <c r="E8" s="863"/>
      <c r="F8" s="863"/>
    </row>
    <row r="9" spans="2:6" ht="58.8">
      <c r="B9" s="863" t="s">
        <v>498</v>
      </c>
      <c r="C9" s="863"/>
      <c r="D9" s="863"/>
      <c r="E9" s="863"/>
      <c r="F9" s="863"/>
    </row>
  </sheetData>
  <mergeCells count="2">
    <mergeCell ref="B8:F8"/>
    <mergeCell ref="B9:F9"/>
  </mergeCells>
  <printOptions horizontalCentered="1" verticalCentered="1"/>
  <pageMargins left="0.7" right="0.7" top="0.75" bottom="0.75" header="0.3" footer="0.3"/>
  <pageSetup orientation="landscape" r:id="rId1"/>
  <headerFooter>
    <oddFooter>&amp;C&amp;P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AH79"/>
  <sheetViews>
    <sheetView workbookViewId="0">
      <selection activeCell="R3" sqref="R3"/>
    </sheetView>
  </sheetViews>
  <sheetFormatPr defaultColWidth="9.21875" defaultRowHeight="14.4"/>
  <cols>
    <col min="1" max="1" width="33.77734375" customWidth="1"/>
    <col min="2" max="2" width="6.77734375" customWidth="1"/>
    <col min="3" max="3" width="7.5546875" customWidth="1"/>
    <col min="4" max="4" width="9.5546875" bestFit="1" customWidth="1"/>
    <col min="5" max="5" width="6.77734375" customWidth="1"/>
    <col min="6" max="6" width="7.5546875" customWidth="1"/>
    <col min="7" max="7" width="9.5546875" bestFit="1" customWidth="1"/>
    <col min="8" max="8" width="6.77734375" customWidth="1"/>
    <col min="9" max="9" width="7.5546875" customWidth="1"/>
    <col min="10" max="10" width="9.5546875" bestFit="1" customWidth="1"/>
    <col min="11" max="11" width="6.77734375" customWidth="1"/>
    <col min="12" max="12" width="7.5546875" customWidth="1"/>
    <col min="13" max="13" width="9.5546875" bestFit="1" customWidth="1"/>
    <col min="14" max="14" width="6.77734375" customWidth="1"/>
    <col min="15" max="15" width="7.5546875" customWidth="1"/>
    <col min="16" max="16" width="9.5546875" bestFit="1" customWidth="1"/>
    <col min="17" max="17" width="6.77734375" customWidth="1"/>
    <col min="18" max="18" width="7.5546875" customWidth="1"/>
  </cols>
  <sheetData>
    <row r="1" spans="1:19">
      <c r="A1" s="29" t="s">
        <v>499</v>
      </c>
    </row>
    <row r="2" spans="1:19" ht="15" thickBot="1">
      <c r="A2" s="15"/>
    </row>
    <row r="3" spans="1:19" s="51" customFormat="1">
      <c r="A3" s="877" t="s">
        <v>187</v>
      </c>
      <c r="B3" s="886">
        <v>2010</v>
      </c>
      <c r="C3" s="886"/>
      <c r="D3" s="886"/>
      <c r="E3" s="886">
        <v>2011</v>
      </c>
      <c r="F3" s="886"/>
      <c r="G3" s="886"/>
      <c r="H3" s="886">
        <v>2012</v>
      </c>
      <c r="I3" s="886"/>
      <c r="J3" s="886"/>
      <c r="K3" s="886">
        <v>2013</v>
      </c>
      <c r="L3" s="886"/>
      <c r="M3" s="886"/>
      <c r="N3" s="886">
        <v>2014</v>
      </c>
      <c r="O3" s="886"/>
      <c r="P3" s="905"/>
      <c r="R3" s="856" t="s">
        <v>166</v>
      </c>
    </row>
    <row r="4" spans="1:19" s="51" customFormat="1">
      <c r="A4" s="878"/>
      <c r="B4" s="133" t="s">
        <v>71</v>
      </c>
      <c r="C4" s="133" t="s">
        <v>243</v>
      </c>
      <c r="D4" s="133" t="s">
        <v>244</v>
      </c>
      <c r="E4" s="133" t="s">
        <v>71</v>
      </c>
      <c r="F4" s="133" t="s">
        <v>243</v>
      </c>
      <c r="G4" s="133" t="s">
        <v>244</v>
      </c>
      <c r="H4" s="133" t="s">
        <v>71</v>
      </c>
      <c r="I4" s="133" t="s">
        <v>243</v>
      </c>
      <c r="J4" s="133" t="s">
        <v>244</v>
      </c>
      <c r="K4" s="133" t="s">
        <v>71</v>
      </c>
      <c r="L4" s="133" t="s">
        <v>243</v>
      </c>
      <c r="M4" s="133" t="s">
        <v>244</v>
      </c>
      <c r="N4" s="133" t="s">
        <v>71</v>
      </c>
      <c r="O4" s="133" t="s">
        <v>243</v>
      </c>
      <c r="P4" s="172" t="s">
        <v>244</v>
      </c>
    </row>
    <row r="5" spans="1:19">
      <c r="A5" s="163" t="s">
        <v>167</v>
      </c>
      <c r="B5" s="106">
        <v>114.9</v>
      </c>
      <c r="C5" s="106"/>
      <c r="D5" s="106"/>
      <c r="E5" s="106">
        <v>114.1</v>
      </c>
      <c r="F5" s="106"/>
      <c r="G5" s="106"/>
      <c r="H5" s="106">
        <v>113.4</v>
      </c>
      <c r="I5" s="106"/>
      <c r="J5" s="106"/>
      <c r="K5" s="106">
        <v>112.6</v>
      </c>
      <c r="L5" s="106"/>
      <c r="M5" s="106"/>
      <c r="N5" s="106">
        <v>65.3</v>
      </c>
      <c r="O5" s="106">
        <v>71.849999999999994</v>
      </c>
      <c r="P5" s="173">
        <v>58.69</v>
      </c>
    </row>
    <row r="6" spans="1:19">
      <c r="A6" s="163" t="s">
        <v>168</v>
      </c>
      <c r="B6" s="106">
        <v>43.6</v>
      </c>
      <c r="C6" s="106">
        <v>47.7</v>
      </c>
      <c r="D6" s="106">
        <v>39.200000000000003</v>
      </c>
      <c r="E6" s="106">
        <v>17</v>
      </c>
      <c r="F6" s="106">
        <v>18</v>
      </c>
      <c r="G6" s="106">
        <v>17</v>
      </c>
      <c r="H6" s="106">
        <v>17</v>
      </c>
      <c r="I6" s="106">
        <v>18</v>
      </c>
      <c r="J6" s="106">
        <v>17</v>
      </c>
      <c r="K6" s="106">
        <v>17</v>
      </c>
      <c r="L6" s="106">
        <v>18</v>
      </c>
      <c r="M6" s="106">
        <v>17</v>
      </c>
      <c r="N6" s="106">
        <v>17</v>
      </c>
      <c r="O6" s="106">
        <v>18</v>
      </c>
      <c r="P6" s="173">
        <v>17</v>
      </c>
    </row>
    <row r="7" spans="1:19">
      <c r="A7" s="163" t="s">
        <v>188</v>
      </c>
      <c r="B7" s="106">
        <v>62.1</v>
      </c>
      <c r="C7" s="106">
        <v>67.400000000000006</v>
      </c>
      <c r="D7" s="106">
        <v>56.4</v>
      </c>
      <c r="E7" s="106">
        <v>60.2</v>
      </c>
      <c r="F7" s="106">
        <v>65.599999999999994</v>
      </c>
      <c r="G7" s="106">
        <v>54.8</v>
      </c>
      <c r="H7" s="106">
        <v>58.7</v>
      </c>
      <c r="I7" s="106">
        <v>63.7</v>
      </c>
      <c r="J7" s="106">
        <v>53.3</v>
      </c>
      <c r="K7" s="106">
        <v>57.2</v>
      </c>
      <c r="L7" s="106">
        <v>62.2</v>
      </c>
      <c r="M7" s="106">
        <v>51.9</v>
      </c>
      <c r="N7" s="106">
        <v>55.6</v>
      </c>
      <c r="O7" s="106">
        <v>60.5</v>
      </c>
      <c r="P7" s="173">
        <v>50.4</v>
      </c>
    </row>
    <row r="8" spans="1:19">
      <c r="A8" s="163" t="s">
        <v>189</v>
      </c>
      <c r="B8" s="106">
        <v>104.5</v>
      </c>
      <c r="C8" s="106">
        <v>112.3</v>
      </c>
      <c r="D8" s="106">
        <v>96.2</v>
      </c>
      <c r="E8" s="106">
        <v>102.2</v>
      </c>
      <c r="F8" s="106"/>
      <c r="G8" s="106"/>
      <c r="H8" s="106">
        <v>99.9</v>
      </c>
      <c r="I8" s="106">
        <v>107.5</v>
      </c>
      <c r="J8" s="106">
        <v>91.9</v>
      </c>
      <c r="K8" s="106">
        <v>86.1</v>
      </c>
      <c r="L8" s="106">
        <v>93</v>
      </c>
      <c r="M8" s="106">
        <v>78.599999999999994</v>
      </c>
      <c r="N8" s="106">
        <v>58</v>
      </c>
      <c r="O8" s="106">
        <v>67</v>
      </c>
      <c r="P8" s="173">
        <v>63</v>
      </c>
      <c r="S8" t="s">
        <v>76</v>
      </c>
    </row>
    <row r="9" spans="1:19">
      <c r="A9" s="163" t="s">
        <v>172</v>
      </c>
      <c r="B9" s="106">
        <v>101</v>
      </c>
      <c r="C9" s="106">
        <v>101.2</v>
      </c>
      <c r="D9" s="106">
        <v>100.7</v>
      </c>
      <c r="E9" s="106">
        <v>100.5</v>
      </c>
      <c r="F9" s="106">
        <v>100.8</v>
      </c>
      <c r="G9" s="106">
        <v>100.2</v>
      </c>
      <c r="H9" s="106">
        <v>100.1</v>
      </c>
      <c r="I9" s="106">
        <v>100.3</v>
      </c>
      <c r="J9" s="106">
        <v>99.8</v>
      </c>
      <c r="K9" s="106">
        <v>99.7</v>
      </c>
      <c r="L9" s="106">
        <v>99.9</v>
      </c>
      <c r="M9" s="106">
        <v>99.4</v>
      </c>
      <c r="N9" s="106">
        <v>99.2</v>
      </c>
      <c r="O9" s="106">
        <v>99.4</v>
      </c>
      <c r="P9" s="173">
        <v>99</v>
      </c>
    </row>
    <row r="10" spans="1:19">
      <c r="A10" s="163" t="s">
        <v>173</v>
      </c>
      <c r="B10" s="106">
        <v>89.46</v>
      </c>
      <c r="C10" s="106">
        <v>98.89</v>
      </c>
      <c r="D10" s="106">
        <v>79.84</v>
      </c>
      <c r="E10" s="106">
        <v>94</v>
      </c>
      <c r="F10" s="106">
        <v>80</v>
      </c>
      <c r="G10" s="106">
        <v>77</v>
      </c>
      <c r="H10" s="106">
        <v>85.94</v>
      </c>
      <c r="I10" s="106">
        <v>94.53</v>
      </c>
      <c r="J10" s="106">
        <v>77.180000000000007</v>
      </c>
      <c r="K10" s="106">
        <v>84.24</v>
      </c>
      <c r="L10" s="106">
        <v>92.43</v>
      </c>
      <c r="M10" s="106">
        <v>75.89</v>
      </c>
      <c r="N10" s="106">
        <v>82.57</v>
      </c>
      <c r="O10" s="106">
        <v>90.37</v>
      </c>
      <c r="P10" s="173">
        <v>74.61</v>
      </c>
    </row>
    <row r="11" spans="1:19">
      <c r="A11" s="163" t="s">
        <v>174</v>
      </c>
      <c r="B11" s="106">
        <v>12.5</v>
      </c>
      <c r="C11" s="106">
        <v>14</v>
      </c>
      <c r="D11" s="106">
        <v>10.9</v>
      </c>
      <c r="E11" s="106">
        <v>12.9</v>
      </c>
      <c r="F11" s="106">
        <v>13.7</v>
      </c>
      <c r="G11" s="106">
        <v>12</v>
      </c>
      <c r="H11" s="106">
        <v>13.7</v>
      </c>
      <c r="I11" s="106">
        <v>15.9</v>
      </c>
      <c r="J11" s="106">
        <v>11.4</v>
      </c>
      <c r="K11" s="102">
        <v>12.1</v>
      </c>
      <c r="L11" s="106">
        <v>13.4</v>
      </c>
      <c r="M11" s="106">
        <v>10.7</v>
      </c>
      <c r="N11" s="106">
        <v>14.5</v>
      </c>
      <c r="O11" s="106">
        <v>14.2</v>
      </c>
      <c r="P11" s="173">
        <v>14.8</v>
      </c>
    </row>
    <row r="12" spans="1:19">
      <c r="A12" s="163" t="s">
        <v>175</v>
      </c>
      <c r="B12" s="106">
        <v>66</v>
      </c>
      <c r="C12" s="106">
        <v>81</v>
      </c>
      <c r="D12" s="106">
        <v>65</v>
      </c>
      <c r="E12" s="106">
        <v>49.2</v>
      </c>
      <c r="F12" s="106"/>
      <c r="G12" s="106"/>
      <c r="H12" s="106">
        <v>46</v>
      </c>
      <c r="I12" s="106">
        <v>50</v>
      </c>
      <c r="J12" s="106">
        <v>41.8</v>
      </c>
      <c r="K12" s="106">
        <v>53</v>
      </c>
      <c r="L12" s="106"/>
      <c r="M12" s="106"/>
      <c r="N12" s="106">
        <v>53</v>
      </c>
      <c r="O12" s="106">
        <v>58</v>
      </c>
      <c r="P12" s="173">
        <v>49</v>
      </c>
    </row>
    <row r="13" spans="1:19">
      <c r="A13" s="163" t="s">
        <v>176</v>
      </c>
      <c r="B13" s="106">
        <v>12.5</v>
      </c>
      <c r="C13" s="106">
        <v>14</v>
      </c>
      <c r="D13" s="106">
        <v>10.9</v>
      </c>
      <c r="E13" s="106">
        <v>12.9</v>
      </c>
      <c r="F13" s="106">
        <v>13.7</v>
      </c>
      <c r="G13" s="106">
        <v>12</v>
      </c>
      <c r="H13" s="106">
        <v>13.7</v>
      </c>
      <c r="I13" s="106">
        <v>15.9</v>
      </c>
      <c r="J13" s="106">
        <v>11.4</v>
      </c>
      <c r="K13" s="106">
        <v>12.2</v>
      </c>
      <c r="L13" s="106">
        <v>13.6</v>
      </c>
      <c r="M13" s="106">
        <v>10.9</v>
      </c>
      <c r="N13" s="106">
        <v>14.5</v>
      </c>
      <c r="O13" s="106">
        <v>14.2</v>
      </c>
      <c r="P13" s="173">
        <v>14.9</v>
      </c>
    </row>
    <row r="14" spans="1:19">
      <c r="A14" s="163" t="s">
        <v>177</v>
      </c>
      <c r="B14" s="106">
        <v>88.04</v>
      </c>
      <c r="C14" s="106">
        <v>91.74</v>
      </c>
      <c r="D14" s="106">
        <v>84.3</v>
      </c>
      <c r="E14" s="106">
        <v>86.23</v>
      </c>
      <c r="F14" s="106">
        <v>89.94</v>
      </c>
      <c r="G14" s="106">
        <v>82.48</v>
      </c>
      <c r="H14" s="106">
        <v>84.45</v>
      </c>
      <c r="I14" s="106">
        <v>88.16</v>
      </c>
      <c r="J14" s="106">
        <v>80.7</v>
      </c>
      <c r="K14" s="106">
        <v>82.7</v>
      </c>
      <c r="L14" s="106">
        <v>86.4</v>
      </c>
      <c r="M14" s="106">
        <v>78.900000000000006</v>
      </c>
      <c r="N14" s="106">
        <v>80.92</v>
      </c>
      <c r="O14" s="106">
        <v>84.64</v>
      </c>
      <c r="P14" s="173">
        <v>77.150000000000006</v>
      </c>
    </row>
    <row r="15" spans="1:19">
      <c r="A15" s="163" t="s">
        <v>178</v>
      </c>
      <c r="B15" s="106">
        <v>31.1</v>
      </c>
      <c r="C15" s="106">
        <v>34.5</v>
      </c>
      <c r="D15" s="106">
        <v>27.6</v>
      </c>
      <c r="E15" s="106">
        <v>29.2</v>
      </c>
      <c r="F15" s="106"/>
      <c r="G15" s="106"/>
      <c r="H15" s="106">
        <v>28.3</v>
      </c>
      <c r="I15" s="106">
        <v>31.5</v>
      </c>
      <c r="J15" s="106">
        <v>25</v>
      </c>
      <c r="K15" s="102">
        <v>35.200000000000003</v>
      </c>
      <c r="L15" s="106">
        <v>38.9</v>
      </c>
      <c r="M15" s="106">
        <v>31.4</v>
      </c>
      <c r="N15" s="106">
        <v>33.4</v>
      </c>
      <c r="O15" s="106"/>
      <c r="P15" s="173"/>
    </row>
    <row r="16" spans="1:19">
      <c r="A16" s="163" t="s">
        <v>179</v>
      </c>
      <c r="B16" s="106">
        <v>14</v>
      </c>
      <c r="C16" s="106">
        <v>17.100000000000001</v>
      </c>
      <c r="D16" s="106">
        <v>10.8</v>
      </c>
      <c r="E16" s="106">
        <v>9.8000000000000007</v>
      </c>
      <c r="F16" s="106">
        <v>12.4</v>
      </c>
      <c r="G16" s="106">
        <v>7.3</v>
      </c>
      <c r="H16" s="106">
        <v>10.3</v>
      </c>
      <c r="I16" s="106">
        <v>11.9</v>
      </c>
      <c r="J16" s="106">
        <v>8.6999999999999993</v>
      </c>
      <c r="K16" s="106">
        <v>18.5</v>
      </c>
      <c r="L16" s="106">
        <v>15</v>
      </c>
      <c r="M16" s="106">
        <v>22.2</v>
      </c>
      <c r="N16" s="106">
        <v>10.9</v>
      </c>
      <c r="O16" s="106">
        <v>15.1</v>
      </c>
      <c r="P16" s="173">
        <v>6.6</v>
      </c>
    </row>
    <row r="17" spans="1:19">
      <c r="A17" s="163" t="s">
        <v>180</v>
      </c>
      <c r="B17" s="106">
        <v>38.6</v>
      </c>
      <c r="C17" s="106">
        <v>41.6</v>
      </c>
      <c r="D17" s="106">
        <v>35.5</v>
      </c>
      <c r="E17" s="106">
        <v>37.299999999999997</v>
      </c>
      <c r="F17" s="106">
        <v>39.9</v>
      </c>
      <c r="G17" s="106">
        <v>34.6</v>
      </c>
      <c r="H17" s="106">
        <v>35.200000000000003</v>
      </c>
      <c r="I17" s="106">
        <v>37.4</v>
      </c>
      <c r="J17" s="106">
        <v>33</v>
      </c>
      <c r="K17" s="106">
        <v>32.799999999999997</v>
      </c>
      <c r="L17" s="106">
        <v>35</v>
      </c>
      <c r="M17" s="106">
        <v>30.6</v>
      </c>
      <c r="N17" s="106">
        <v>31.3</v>
      </c>
      <c r="O17" s="106">
        <v>33.4</v>
      </c>
      <c r="P17" s="173">
        <v>29.1</v>
      </c>
    </row>
    <row r="18" spans="1:19">
      <c r="A18" s="163" t="s">
        <v>190</v>
      </c>
      <c r="B18" s="106">
        <v>51</v>
      </c>
      <c r="C18" s="106"/>
      <c r="D18" s="106"/>
      <c r="E18" s="106">
        <v>51</v>
      </c>
      <c r="F18" s="106"/>
      <c r="G18" s="106"/>
      <c r="H18" s="106">
        <v>45</v>
      </c>
      <c r="I18" s="106">
        <v>51</v>
      </c>
      <c r="J18" s="106">
        <v>42</v>
      </c>
      <c r="K18" s="106">
        <v>45</v>
      </c>
      <c r="L18" s="106">
        <v>51</v>
      </c>
      <c r="M18" s="106">
        <v>42</v>
      </c>
      <c r="N18" s="106">
        <v>45</v>
      </c>
      <c r="O18" s="106">
        <v>51</v>
      </c>
      <c r="P18" s="173">
        <v>42</v>
      </c>
      <c r="S18" s="24" t="s">
        <v>76</v>
      </c>
    </row>
    <row r="19" spans="1:19">
      <c r="A19" s="163" t="s">
        <v>182</v>
      </c>
      <c r="B19" s="106">
        <v>62.9</v>
      </c>
      <c r="C19" s="106">
        <v>67.900000000000006</v>
      </c>
      <c r="D19" s="106">
        <v>57.7</v>
      </c>
      <c r="E19" s="106">
        <v>58.7</v>
      </c>
      <c r="F19" s="106"/>
      <c r="G19" s="106"/>
      <c r="H19" s="106">
        <v>56.4</v>
      </c>
      <c r="I19" s="106">
        <v>61.2</v>
      </c>
      <c r="J19" s="106">
        <v>51.6</v>
      </c>
      <c r="K19" s="106">
        <v>74.900000000000006</v>
      </c>
      <c r="L19" s="106">
        <v>80.3</v>
      </c>
      <c r="M19" s="106">
        <v>69.400000000000006</v>
      </c>
      <c r="N19" s="106">
        <v>48</v>
      </c>
      <c r="O19" s="106">
        <v>53</v>
      </c>
      <c r="P19" s="173">
        <v>43</v>
      </c>
    </row>
    <row r="20" spans="1:19" ht="15" thickBot="1">
      <c r="A20" s="174" t="s">
        <v>183</v>
      </c>
      <c r="B20" s="175">
        <v>57</v>
      </c>
      <c r="C20" s="175"/>
      <c r="D20" s="175"/>
      <c r="E20" s="175">
        <v>58.6</v>
      </c>
      <c r="F20" s="175"/>
      <c r="G20" s="175"/>
      <c r="H20" s="175">
        <v>64</v>
      </c>
      <c r="I20" s="175">
        <v>70</v>
      </c>
      <c r="J20" s="175">
        <v>57</v>
      </c>
      <c r="K20" s="175">
        <v>64</v>
      </c>
      <c r="L20" s="175">
        <v>70</v>
      </c>
      <c r="M20" s="175">
        <v>57</v>
      </c>
      <c r="N20" s="175">
        <v>55</v>
      </c>
      <c r="O20" s="175">
        <v>59</v>
      </c>
      <c r="P20" s="176">
        <v>50</v>
      </c>
    </row>
    <row r="22" spans="1:19">
      <c r="A22" s="29" t="s">
        <v>500</v>
      </c>
    </row>
    <row r="23" spans="1:19" ht="15" thickBot="1"/>
    <row r="24" spans="1:19">
      <c r="A24" s="877" t="s">
        <v>187</v>
      </c>
      <c r="B24" s="886">
        <v>2015</v>
      </c>
      <c r="C24" s="886"/>
      <c r="D24" s="886"/>
      <c r="E24" s="886">
        <v>2016</v>
      </c>
      <c r="F24" s="886"/>
      <c r="G24" s="886"/>
      <c r="H24" s="886">
        <v>2017</v>
      </c>
      <c r="I24" s="886"/>
      <c r="J24" s="886"/>
      <c r="K24" s="886">
        <v>2018</v>
      </c>
      <c r="L24" s="886"/>
      <c r="M24" s="886"/>
      <c r="N24" s="886">
        <v>2019</v>
      </c>
      <c r="O24" s="886"/>
      <c r="P24" s="905"/>
    </row>
    <row r="25" spans="1:19">
      <c r="A25" s="878"/>
      <c r="B25" s="133" t="s">
        <v>71</v>
      </c>
      <c r="C25" s="133" t="s">
        <v>243</v>
      </c>
      <c r="D25" s="133" t="s">
        <v>244</v>
      </c>
      <c r="E25" s="133" t="s">
        <v>71</v>
      </c>
      <c r="F25" s="133" t="s">
        <v>243</v>
      </c>
      <c r="G25" s="133" t="s">
        <v>244</v>
      </c>
      <c r="H25" s="133" t="s">
        <v>71</v>
      </c>
      <c r="I25" s="133" t="s">
        <v>243</v>
      </c>
      <c r="J25" s="133" t="s">
        <v>244</v>
      </c>
      <c r="K25" s="133" t="s">
        <v>71</v>
      </c>
      <c r="L25" s="133" t="s">
        <v>243</v>
      </c>
      <c r="M25" s="133" t="s">
        <v>244</v>
      </c>
      <c r="N25" s="133" t="s">
        <v>71</v>
      </c>
      <c r="O25" s="133" t="s">
        <v>243</v>
      </c>
      <c r="P25" s="172" t="s">
        <v>244</v>
      </c>
    </row>
    <row r="26" spans="1:19">
      <c r="A26" s="163" t="s">
        <v>167</v>
      </c>
      <c r="B26" s="106">
        <v>63.37</v>
      </c>
      <c r="C26" s="106">
        <v>69.150000000000006</v>
      </c>
      <c r="D26" s="106">
        <v>57.54</v>
      </c>
      <c r="E26" s="106">
        <v>55.5</v>
      </c>
      <c r="F26" s="106"/>
      <c r="G26" s="106"/>
      <c r="H26" s="106">
        <v>53.4</v>
      </c>
      <c r="I26" s="106"/>
      <c r="J26" s="106"/>
      <c r="K26" s="106">
        <v>51.6</v>
      </c>
      <c r="L26" s="106">
        <v>56.7</v>
      </c>
      <c r="M26" s="106">
        <v>46.2</v>
      </c>
      <c r="N26" s="109">
        <v>58.9</v>
      </c>
      <c r="O26" s="109">
        <v>64</v>
      </c>
      <c r="P26" s="168">
        <v>53.7</v>
      </c>
    </row>
    <row r="27" spans="1:19">
      <c r="A27" s="163" t="s">
        <v>168</v>
      </c>
      <c r="B27" s="106">
        <v>17</v>
      </c>
      <c r="C27" s="106">
        <v>18</v>
      </c>
      <c r="D27" s="106">
        <v>17</v>
      </c>
      <c r="E27" s="106">
        <v>17</v>
      </c>
      <c r="F27" s="106">
        <v>18</v>
      </c>
      <c r="G27" s="106">
        <v>17</v>
      </c>
      <c r="H27" s="106">
        <v>21.8</v>
      </c>
      <c r="I27" s="106"/>
      <c r="J27" s="106"/>
      <c r="K27" s="106">
        <v>16.399999999999999</v>
      </c>
      <c r="L27" s="106"/>
      <c r="M27" s="106"/>
      <c r="N27" s="106">
        <v>20.3</v>
      </c>
      <c r="O27" s="106"/>
      <c r="P27" s="173"/>
    </row>
    <row r="28" spans="1:19">
      <c r="A28" s="163" t="s">
        <v>188</v>
      </c>
      <c r="B28" s="106">
        <v>54.1</v>
      </c>
      <c r="C28" s="106">
        <v>58.9</v>
      </c>
      <c r="D28" s="106">
        <v>49</v>
      </c>
      <c r="E28" s="106">
        <v>52.6</v>
      </c>
      <c r="F28" s="106">
        <v>57.2</v>
      </c>
      <c r="G28" s="106">
        <v>47.7</v>
      </c>
      <c r="H28" s="106">
        <v>51.2</v>
      </c>
      <c r="I28" s="106">
        <v>55.7</v>
      </c>
      <c r="J28" s="106">
        <v>46.4</v>
      </c>
      <c r="K28" s="106">
        <v>49.7</v>
      </c>
      <c r="L28" s="106">
        <v>54.3</v>
      </c>
      <c r="M28" s="106">
        <v>45</v>
      </c>
      <c r="N28" s="106">
        <v>48.3</v>
      </c>
      <c r="O28" s="106">
        <v>52.8</v>
      </c>
      <c r="P28" s="173">
        <v>43.7</v>
      </c>
    </row>
    <row r="29" spans="1:19">
      <c r="A29" s="163" t="s">
        <v>189</v>
      </c>
      <c r="B29" s="106">
        <v>74.5</v>
      </c>
      <c r="C29" s="106">
        <v>80.5</v>
      </c>
      <c r="D29" s="106">
        <v>68</v>
      </c>
      <c r="E29" s="106">
        <v>71.900000000000006</v>
      </c>
      <c r="F29" s="106"/>
      <c r="G29" s="106"/>
      <c r="H29" s="106">
        <v>70</v>
      </c>
      <c r="I29" s="106"/>
      <c r="J29" s="106"/>
      <c r="K29" s="106">
        <v>68.2</v>
      </c>
      <c r="L29" s="106">
        <v>74.2</v>
      </c>
      <c r="M29" s="106">
        <v>62</v>
      </c>
      <c r="N29" s="106">
        <v>66.099999999999994</v>
      </c>
      <c r="O29" s="106">
        <v>72</v>
      </c>
      <c r="P29" s="173">
        <v>59.9</v>
      </c>
    </row>
    <row r="30" spans="1:19">
      <c r="A30" s="163" t="s">
        <v>172</v>
      </c>
      <c r="B30" s="106">
        <v>98.8</v>
      </c>
      <c r="C30" s="106">
        <v>98.9</v>
      </c>
      <c r="D30" s="106">
        <v>98.7</v>
      </c>
      <c r="E30" s="106">
        <v>98.4</v>
      </c>
      <c r="F30" s="106">
        <v>98.5</v>
      </c>
      <c r="G30" s="106">
        <v>98.3</v>
      </c>
      <c r="H30" s="106">
        <v>44.8</v>
      </c>
      <c r="I30" s="106">
        <v>49.3</v>
      </c>
      <c r="J30" s="106">
        <v>40.1</v>
      </c>
      <c r="K30" s="106">
        <v>40.700000000000003</v>
      </c>
      <c r="L30" s="106">
        <v>44.9</v>
      </c>
      <c r="M30" s="106">
        <v>36.4</v>
      </c>
      <c r="N30" s="106">
        <v>38.6</v>
      </c>
      <c r="O30" s="106">
        <v>42.6</v>
      </c>
      <c r="P30" s="173">
        <v>34.4</v>
      </c>
    </row>
    <row r="31" spans="1:19">
      <c r="A31" s="163" t="s">
        <v>173</v>
      </c>
      <c r="B31" s="106">
        <v>71.900000000000006</v>
      </c>
      <c r="C31" s="106">
        <v>78.8</v>
      </c>
      <c r="D31" s="106">
        <v>64.7</v>
      </c>
      <c r="E31" s="106">
        <v>72.3</v>
      </c>
      <c r="F31" s="106">
        <v>79.2</v>
      </c>
      <c r="G31" s="106">
        <v>65</v>
      </c>
      <c r="H31" s="106">
        <v>71.7</v>
      </c>
      <c r="I31" s="106">
        <v>78.599999999999994</v>
      </c>
      <c r="J31" s="106">
        <v>64.5</v>
      </c>
      <c r="K31" s="106">
        <v>69.099999999999994</v>
      </c>
      <c r="L31" s="106">
        <v>75.900000000000006</v>
      </c>
      <c r="M31" s="106">
        <v>62.1</v>
      </c>
      <c r="N31" s="106">
        <v>68.099999999999994</v>
      </c>
      <c r="O31" s="106">
        <v>74.599999999999994</v>
      </c>
      <c r="P31" s="173">
        <v>61.1</v>
      </c>
    </row>
    <row r="32" spans="1:19">
      <c r="A32" s="163" t="s">
        <v>174</v>
      </c>
      <c r="B32" s="106">
        <v>13.6</v>
      </c>
      <c r="C32" s="106">
        <v>13.7</v>
      </c>
      <c r="D32" s="106">
        <v>13.5</v>
      </c>
      <c r="E32" s="106">
        <v>11.8</v>
      </c>
      <c r="F32" s="106">
        <v>12.2</v>
      </c>
      <c r="G32" s="106">
        <v>11.4</v>
      </c>
      <c r="H32" s="106">
        <v>12.2</v>
      </c>
      <c r="I32" s="106">
        <v>14.2</v>
      </c>
      <c r="J32" s="106">
        <v>10</v>
      </c>
      <c r="K32" s="102">
        <v>14</v>
      </c>
      <c r="L32" s="106">
        <v>13.9</v>
      </c>
      <c r="M32" s="106">
        <v>14</v>
      </c>
      <c r="N32" s="106">
        <v>14.5</v>
      </c>
      <c r="O32" s="106">
        <v>15.9</v>
      </c>
      <c r="P32" s="173">
        <v>13.2</v>
      </c>
    </row>
    <row r="33" spans="1:16">
      <c r="A33" s="163" t="s">
        <v>175</v>
      </c>
      <c r="B33" s="106">
        <v>37.299999999999997</v>
      </c>
      <c r="C33" s="106">
        <v>41.3</v>
      </c>
      <c r="D33" s="106">
        <v>33.1</v>
      </c>
      <c r="E33" s="106">
        <v>35.299999999999997</v>
      </c>
      <c r="F33" s="106">
        <v>39.1</v>
      </c>
      <c r="G33" s="106">
        <v>31.2</v>
      </c>
      <c r="H33" s="106">
        <v>33.5</v>
      </c>
      <c r="I33" s="106">
        <v>37.1</v>
      </c>
      <c r="J33" s="106">
        <v>29.7</v>
      </c>
      <c r="K33" s="106">
        <v>32.1</v>
      </c>
      <c r="L33" s="106">
        <v>35.6</v>
      </c>
      <c r="M33" s="106">
        <v>28.4</v>
      </c>
      <c r="N33" s="106">
        <v>30.9</v>
      </c>
      <c r="O33" s="106">
        <v>34.299999999999997</v>
      </c>
      <c r="P33" s="173">
        <v>27.3</v>
      </c>
    </row>
    <row r="34" spans="1:16">
      <c r="A34" s="163" t="s">
        <v>176</v>
      </c>
      <c r="B34" s="106">
        <v>13.7</v>
      </c>
      <c r="C34" s="106">
        <v>13.7</v>
      </c>
      <c r="D34" s="106">
        <v>13.6</v>
      </c>
      <c r="E34" s="106">
        <v>11.9</v>
      </c>
      <c r="F34" s="106">
        <v>12.3</v>
      </c>
      <c r="G34" s="106">
        <v>11.5</v>
      </c>
      <c r="H34" s="106">
        <v>12.3</v>
      </c>
      <c r="I34" s="106">
        <v>14.4</v>
      </c>
      <c r="J34" s="106">
        <v>10</v>
      </c>
      <c r="K34" s="106">
        <v>13.9</v>
      </c>
      <c r="L34" s="106">
        <v>13.9</v>
      </c>
      <c r="M34" s="106">
        <v>14</v>
      </c>
      <c r="N34" s="106">
        <v>14.6</v>
      </c>
      <c r="O34" s="106">
        <v>15.9</v>
      </c>
      <c r="P34" s="173">
        <v>13.2</v>
      </c>
    </row>
    <row r="35" spans="1:16">
      <c r="A35" s="163" t="s">
        <v>177</v>
      </c>
      <c r="B35" s="106">
        <v>79.2</v>
      </c>
      <c r="C35" s="106">
        <v>82.9</v>
      </c>
      <c r="D35" s="106">
        <v>75.400000000000006</v>
      </c>
      <c r="E35" s="106">
        <v>77.5</v>
      </c>
      <c r="F35" s="106">
        <v>81.3</v>
      </c>
      <c r="G35" s="106">
        <v>73.8</v>
      </c>
      <c r="H35" s="106">
        <v>70.900000000000006</v>
      </c>
      <c r="I35" s="106">
        <v>73.099999999999994</v>
      </c>
      <c r="J35" s="106">
        <v>68.7</v>
      </c>
      <c r="K35" s="106">
        <v>69.7</v>
      </c>
      <c r="L35" s="106">
        <v>71.900000000000006</v>
      </c>
      <c r="M35" s="106">
        <v>67.5</v>
      </c>
      <c r="N35" s="106">
        <v>68.599999999999994</v>
      </c>
      <c r="O35" s="106">
        <v>70.7</v>
      </c>
      <c r="P35" s="173">
        <v>66.3</v>
      </c>
    </row>
    <row r="36" spans="1:16">
      <c r="A36" s="163" t="s">
        <v>178</v>
      </c>
      <c r="B36" s="106">
        <v>32.799999999999997</v>
      </c>
      <c r="C36" s="106">
        <v>36.1</v>
      </c>
      <c r="D36" s="106">
        <v>29.4</v>
      </c>
      <c r="E36" s="106">
        <v>32.6</v>
      </c>
      <c r="F36" s="106">
        <v>35.700000000000003</v>
      </c>
      <c r="G36" s="106">
        <v>29.1</v>
      </c>
      <c r="H36" s="106">
        <v>31.8</v>
      </c>
      <c r="I36" s="106">
        <v>34.9</v>
      </c>
      <c r="J36" s="106">
        <v>28.5</v>
      </c>
      <c r="K36" s="102">
        <v>31.2</v>
      </c>
      <c r="L36" s="106">
        <v>34.299999999999997</v>
      </c>
      <c r="M36" s="106">
        <v>27.9</v>
      </c>
      <c r="N36" s="106">
        <v>30.7</v>
      </c>
      <c r="O36" s="106">
        <v>33.799999999999997</v>
      </c>
      <c r="P36" s="173">
        <v>27.6</v>
      </c>
    </row>
    <row r="37" spans="1:16">
      <c r="A37" s="163" t="s">
        <v>179</v>
      </c>
      <c r="B37" s="106">
        <v>10.7</v>
      </c>
      <c r="C37" s="106">
        <v>8.6</v>
      </c>
      <c r="D37" s="106">
        <v>12.9</v>
      </c>
      <c r="E37" s="106">
        <v>12.7</v>
      </c>
      <c r="F37" s="106">
        <v>13.8</v>
      </c>
      <c r="G37" s="106">
        <v>11.6</v>
      </c>
      <c r="H37" s="106">
        <v>12.7</v>
      </c>
      <c r="I37" s="106">
        <v>13.7</v>
      </c>
      <c r="J37" s="106">
        <v>11.6</v>
      </c>
      <c r="K37" s="106">
        <v>12.5</v>
      </c>
      <c r="L37" s="106">
        <v>13.5</v>
      </c>
      <c r="M37" s="106">
        <v>11.4</v>
      </c>
      <c r="N37" s="106">
        <v>12.3</v>
      </c>
      <c r="O37" s="106">
        <v>13.3</v>
      </c>
      <c r="P37" s="173">
        <v>11.2</v>
      </c>
    </row>
    <row r="38" spans="1:16">
      <c r="A38" s="163" t="s">
        <v>180</v>
      </c>
      <c r="B38" s="106">
        <v>30</v>
      </c>
      <c r="C38" s="106">
        <v>32.700000000000003</v>
      </c>
      <c r="D38" s="106">
        <v>27.3</v>
      </c>
      <c r="E38" s="106">
        <v>28.8</v>
      </c>
      <c r="F38" s="106">
        <v>31</v>
      </c>
      <c r="G38" s="106">
        <v>26.5</v>
      </c>
      <c r="H38" s="106">
        <v>27.5</v>
      </c>
      <c r="I38" s="106">
        <v>29.3</v>
      </c>
      <c r="J38" s="106">
        <v>25.6</v>
      </c>
      <c r="K38" s="106">
        <v>27.2</v>
      </c>
      <c r="L38" s="106">
        <v>29.1</v>
      </c>
      <c r="M38" s="106">
        <v>25.2</v>
      </c>
      <c r="N38" s="106">
        <v>25.4</v>
      </c>
      <c r="O38" s="106">
        <v>28.1</v>
      </c>
      <c r="P38" s="173">
        <v>22.5</v>
      </c>
    </row>
    <row r="39" spans="1:16">
      <c r="A39" s="163" t="s">
        <v>190</v>
      </c>
      <c r="B39" s="106">
        <v>43</v>
      </c>
      <c r="C39" s="106">
        <v>56</v>
      </c>
      <c r="D39" s="106">
        <v>47</v>
      </c>
      <c r="E39" s="106">
        <v>40.6</v>
      </c>
      <c r="F39" s="106"/>
      <c r="G39" s="106"/>
      <c r="H39" s="106">
        <v>38.799999999999997</v>
      </c>
      <c r="I39" s="106"/>
      <c r="J39" s="106"/>
      <c r="K39" s="106">
        <v>37.6</v>
      </c>
      <c r="L39" s="106">
        <v>40.700000000000003</v>
      </c>
      <c r="M39" s="106">
        <v>34.4</v>
      </c>
      <c r="N39" s="106">
        <v>37.6</v>
      </c>
      <c r="O39" s="106">
        <v>40.700000000000003</v>
      </c>
      <c r="P39" s="173">
        <v>34.4</v>
      </c>
    </row>
    <row r="40" spans="1:16">
      <c r="A40" s="163" t="s">
        <v>182</v>
      </c>
      <c r="B40" s="106">
        <v>74.2</v>
      </c>
      <c r="C40" s="106">
        <v>79.3</v>
      </c>
      <c r="D40" s="106">
        <v>68.900000000000006</v>
      </c>
      <c r="E40" s="106">
        <v>45.8</v>
      </c>
      <c r="F40" s="106">
        <v>49.7</v>
      </c>
      <c r="G40" s="106">
        <v>41.6</v>
      </c>
      <c r="H40" s="106">
        <v>44.1</v>
      </c>
      <c r="I40" s="106">
        <v>47.9</v>
      </c>
      <c r="J40" s="106">
        <v>40.1</v>
      </c>
      <c r="K40" s="106">
        <v>43.4</v>
      </c>
      <c r="L40" s="106">
        <v>47.1</v>
      </c>
      <c r="M40" s="106">
        <v>39.4</v>
      </c>
      <c r="N40" s="106">
        <v>42.4</v>
      </c>
      <c r="O40" s="106">
        <v>46.1</v>
      </c>
      <c r="P40" s="173">
        <v>38.5</v>
      </c>
    </row>
    <row r="41" spans="1:16" ht="15" thickBot="1">
      <c r="A41" s="174" t="s">
        <v>183</v>
      </c>
      <c r="B41" s="175">
        <v>50</v>
      </c>
      <c r="C41" s="175">
        <v>63</v>
      </c>
      <c r="D41" s="175">
        <v>54</v>
      </c>
      <c r="E41" s="175">
        <v>41.4</v>
      </c>
      <c r="F41" s="175">
        <v>45.8</v>
      </c>
      <c r="G41" s="175">
        <v>36.700000000000003</v>
      </c>
      <c r="H41" s="175">
        <v>40.5</v>
      </c>
      <c r="I41" s="175">
        <v>44.9</v>
      </c>
      <c r="J41" s="175">
        <v>35.9</v>
      </c>
      <c r="K41" s="175">
        <v>39.299999999999997</v>
      </c>
      <c r="L41" s="175">
        <v>43.6</v>
      </c>
      <c r="M41" s="175">
        <v>34.799999999999997</v>
      </c>
      <c r="N41" s="317">
        <v>53</v>
      </c>
      <c r="O41" s="317">
        <v>57</v>
      </c>
      <c r="P41" s="318">
        <v>48</v>
      </c>
    </row>
    <row r="43" spans="1:16">
      <c r="A43" s="29" t="s">
        <v>501</v>
      </c>
    </row>
    <row r="44" spans="1:16" ht="15" thickBot="1"/>
    <row r="45" spans="1:16">
      <c r="A45" s="877" t="s">
        <v>187</v>
      </c>
      <c r="B45" s="886">
        <v>2020</v>
      </c>
      <c r="C45" s="886"/>
      <c r="D45" s="886"/>
      <c r="E45" s="886">
        <v>2021</v>
      </c>
      <c r="F45" s="886"/>
      <c r="G45" s="886"/>
      <c r="H45" s="886">
        <v>2022</v>
      </c>
      <c r="I45" s="886"/>
      <c r="J45" s="905"/>
      <c r="K45" s="886">
        <v>2023</v>
      </c>
      <c r="L45" s="886"/>
      <c r="M45" s="905"/>
      <c r="N45" s="886">
        <v>2024</v>
      </c>
      <c r="O45" s="886"/>
      <c r="P45" s="905"/>
    </row>
    <row r="46" spans="1:16">
      <c r="A46" s="878"/>
      <c r="B46" s="133" t="s">
        <v>71</v>
      </c>
      <c r="C46" s="133" t="s">
        <v>243</v>
      </c>
      <c r="D46" s="133" t="s">
        <v>244</v>
      </c>
      <c r="E46" s="133" t="s">
        <v>71</v>
      </c>
      <c r="F46" s="133" t="s">
        <v>243</v>
      </c>
      <c r="G46" s="133" t="s">
        <v>244</v>
      </c>
      <c r="H46" s="133" t="s">
        <v>71</v>
      </c>
      <c r="I46" s="133" t="s">
        <v>243</v>
      </c>
      <c r="J46" s="172" t="s">
        <v>244</v>
      </c>
      <c r="K46" s="133" t="s">
        <v>71</v>
      </c>
      <c r="L46" s="133" t="s">
        <v>243</v>
      </c>
      <c r="M46" s="172" t="s">
        <v>244</v>
      </c>
      <c r="N46" s="133" t="s">
        <v>71</v>
      </c>
      <c r="O46" s="133" t="s">
        <v>243</v>
      </c>
      <c r="P46" s="172" t="s">
        <v>244</v>
      </c>
    </row>
    <row r="47" spans="1:16">
      <c r="A47" s="163" t="s">
        <v>167</v>
      </c>
      <c r="B47" s="102">
        <v>57.8</v>
      </c>
      <c r="C47" s="102">
        <v>62.8</v>
      </c>
      <c r="D47" s="102">
        <v>52.8</v>
      </c>
      <c r="E47" s="102">
        <v>56.8</v>
      </c>
      <c r="F47" s="102">
        <v>61.7</v>
      </c>
      <c r="G47" s="102">
        <v>61.7</v>
      </c>
      <c r="H47" s="102">
        <v>55.8</v>
      </c>
      <c r="I47" s="102">
        <v>60.6</v>
      </c>
      <c r="J47" s="168">
        <v>51</v>
      </c>
      <c r="K47" s="102">
        <v>54.9</v>
      </c>
      <c r="L47" s="102">
        <v>59.6</v>
      </c>
      <c r="M47" s="168">
        <v>50.2</v>
      </c>
      <c r="N47" s="102">
        <v>54</v>
      </c>
      <c r="O47" s="102">
        <v>58.6</v>
      </c>
      <c r="P47" s="168">
        <v>49.4</v>
      </c>
    </row>
    <row r="48" spans="1:16">
      <c r="A48" s="163" t="s">
        <v>168</v>
      </c>
      <c r="B48" s="106">
        <v>16.5</v>
      </c>
      <c r="C48" s="106"/>
      <c r="D48" s="106"/>
      <c r="E48" s="106">
        <v>16.5</v>
      </c>
      <c r="F48" s="106"/>
      <c r="G48" s="106"/>
      <c r="H48" s="106">
        <v>16.5</v>
      </c>
      <c r="I48" s="106"/>
      <c r="J48" s="173"/>
      <c r="K48" s="106">
        <v>18.600000000000001</v>
      </c>
      <c r="L48" s="106"/>
      <c r="M48" s="173"/>
      <c r="N48" s="106"/>
      <c r="O48" s="106"/>
      <c r="P48" s="173"/>
    </row>
    <row r="49" spans="1:16">
      <c r="A49" s="163" t="s">
        <v>188</v>
      </c>
      <c r="B49" s="106">
        <v>38.700000000000003</v>
      </c>
      <c r="C49" s="106">
        <v>40.9</v>
      </c>
      <c r="D49" s="106">
        <v>36.200000000000003</v>
      </c>
      <c r="E49" s="106">
        <v>37.799999999999997</v>
      </c>
      <c r="F49" s="106">
        <v>40</v>
      </c>
      <c r="G49" s="106">
        <v>35.299999999999997</v>
      </c>
      <c r="H49" s="106">
        <v>36.799999999999997</v>
      </c>
      <c r="I49" s="106">
        <v>39</v>
      </c>
      <c r="J49" s="173">
        <v>34.4</v>
      </c>
      <c r="K49" s="106">
        <v>35.700000000000003</v>
      </c>
      <c r="L49" s="106">
        <v>37.9</v>
      </c>
      <c r="M49" s="173">
        <v>33.299999999999997</v>
      </c>
      <c r="N49" s="106"/>
      <c r="O49" s="106"/>
      <c r="P49" s="173"/>
    </row>
    <row r="50" spans="1:16">
      <c r="A50" s="163" t="s">
        <v>189</v>
      </c>
      <c r="B50" s="106">
        <v>48.4</v>
      </c>
      <c r="C50" s="106">
        <v>53.3</v>
      </c>
      <c r="D50" s="106">
        <v>43.3</v>
      </c>
      <c r="E50" s="106">
        <v>47.1</v>
      </c>
      <c r="F50" s="106">
        <v>51.9</v>
      </c>
      <c r="G50" s="106">
        <v>42.1</v>
      </c>
      <c r="H50" s="106">
        <v>45.8</v>
      </c>
      <c r="I50" s="106">
        <v>50.4</v>
      </c>
      <c r="J50" s="173">
        <v>40.9</v>
      </c>
      <c r="K50" s="106">
        <v>44.5</v>
      </c>
      <c r="L50" s="106">
        <v>49</v>
      </c>
      <c r="M50" s="173">
        <v>39.700000000000003</v>
      </c>
      <c r="N50" s="106">
        <v>38</v>
      </c>
      <c r="O50" s="106"/>
      <c r="P50" s="173"/>
    </row>
    <row r="51" spans="1:16">
      <c r="A51" s="163" t="s">
        <v>172</v>
      </c>
      <c r="B51" s="106">
        <v>47.1</v>
      </c>
      <c r="C51" s="106">
        <v>51.7</v>
      </c>
      <c r="D51" s="106">
        <v>42.1</v>
      </c>
      <c r="E51" s="106">
        <v>45.8</v>
      </c>
      <c r="F51" s="106">
        <v>50.4</v>
      </c>
      <c r="G51" s="106">
        <v>41</v>
      </c>
      <c r="H51" s="106">
        <v>44.6</v>
      </c>
      <c r="I51" s="106">
        <v>49.1</v>
      </c>
      <c r="J51" s="173">
        <v>40</v>
      </c>
      <c r="K51" s="106">
        <v>43.5</v>
      </c>
      <c r="L51" s="106">
        <v>47.9</v>
      </c>
      <c r="M51" s="173">
        <v>38.9</v>
      </c>
      <c r="N51" s="106"/>
      <c r="O51" s="106"/>
      <c r="P51" s="173"/>
    </row>
    <row r="52" spans="1:16">
      <c r="A52" s="163" t="s">
        <v>173</v>
      </c>
      <c r="B52" s="106">
        <v>61.2</v>
      </c>
      <c r="C52" s="106">
        <v>67.2</v>
      </c>
      <c r="D52" s="106">
        <v>55</v>
      </c>
      <c r="E52" s="106">
        <v>59.8</v>
      </c>
      <c r="F52" s="106">
        <v>65.599999999999994</v>
      </c>
      <c r="G52" s="106">
        <v>53.7</v>
      </c>
      <c r="H52" s="106">
        <v>57.6</v>
      </c>
      <c r="I52" s="106">
        <v>63.2</v>
      </c>
      <c r="J52" s="173">
        <v>51.7</v>
      </c>
      <c r="K52" s="106">
        <v>55.4</v>
      </c>
      <c r="L52" s="106">
        <v>60.9</v>
      </c>
      <c r="M52" s="173">
        <v>49.7</v>
      </c>
      <c r="N52" s="106"/>
      <c r="O52" s="106"/>
      <c r="P52" s="173"/>
    </row>
    <row r="53" spans="1:16">
      <c r="A53" s="163" t="s">
        <v>174</v>
      </c>
      <c r="B53" s="106">
        <v>14.9</v>
      </c>
      <c r="C53" s="106">
        <v>18.2</v>
      </c>
      <c r="D53" s="106">
        <v>11.3</v>
      </c>
      <c r="E53" s="106">
        <v>13.8</v>
      </c>
      <c r="F53" s="106">
        <v>15</v>
      </c>
      <c r="G53" s="106">
        <v>12.5</v>
      </c>
      <c r="H53" s="106">
        <v>14.2</v>
      </c>
      <c r="I53" s="106">
        <v>18.3</v>
      </c>
      <c r="J53" s="173">
        <v>10.1</v>
      </c>
      <c r="K53" s="106">
        <v>44.2</v>
      </c>
      <c r="L53" s="106">
        <v>48.6</v>
      </c>
      <c r="M53" s="173">
        <v>39.5</v>
      </c>
      <c r="N53" s="106"/>
      <c r="O53" s="106"/>
      <c r="P53" s="173"/>
    </row>
    <row r="54" spans="1:16">
      <c r="A54" s="163" t="s">
        <v>175</v>
      </c>
      <c r="B54" s="106">
        <v>32.1</v>
      </c>
      <c r="C54" s="106">
        <v>35.799999999999997</v>
      </c>
      <c r="D54" s="106">
        <v>28.1</v>
      </c>
      <c r="E54" s="106">
        <v>31.2</v>
      </c>
      <c r="F54" s="106">
        <v>34.9</v>
      </c>
      <c r="G54" s="106">
        <v>27.3</v>
      </c>
      <c r="H54" s="106">
        <v>30.1</v>
      </c>
      <c r="I54" s="106">
        <v>33.6</v>
      </c>
      <c r="J54" s="173">
        <v>26.3</v>
      </c>
      <c r="K54" s="106">
        <v>29.4</v>
      </c>
      <c r="L54" s="106">
        <v>33.5</v>
      </c>
      <c r="M54" s="173">
        <v>25.2</v>
      </c>
      <c r="N54" s="106">
        <v>28.8</v>
      </c>
      <c r="O54" s="106">
        <v>32.4</v>
      </c>
      <c r="P54" s="173">
        <v>25.2</v>
      </c>
    </row>
    <row r="55" spans="1:16">
      <c r="A55" s="163" t="s">
        <v>176</v>
      </c>
      <c r="B55" s="106">
        <v>15.1</v>
      </c>
      <c r="C55" s="106">
        <v>18.5</v>
      </c>
      <c r="D55" s="106">
        <v>11.4</v>
      </c>
      <c r="E55" s="106">
        <v>13.9</v>
      </c>
      <c r="F55" s="106">
        <v>15.2</v>
      </c>
      <c r="G55" s="106">
        <v>12.5</v>
      </c>
      <c r="H55" s="106">
        <v>14.3</v>
      </c>
      <c r="I55" s="106">
        <v>18.3</v>
      </c>
      <c r="J55" s="173">
        <v>10.199999999999999</v>
      </c>
      <c r="K55" s="106">
        <v>13.1</v>
      </c>
      <c r="L55" s="106">
        <v>13.9</v>
      </c>
      <c r="M55" s="173">
        <v>12.2</v>
      </c>
      <c r="N55" s="106">
        <v>15</v>
      </c>
      <c r="O55" s="106">
        <v>13.6</v>
      </c>
      <c r="P55" s="173">
        <v>14.3</v>
      </c>
    </row>
    <row r="56" spans="1:16">
      <c r="A56" s="163" t="s">
        <v>177</v>
      </c>
      <c r="B56" s="102">
        <v>67.400000000000006</v>
      </c>
      <c r="C56" s="102">
        <v>69.5</v>
      </c>
      <c r="D56" s="102">
        <v>65.2</v>
      </c>
      <c r="E56" s="109">
        <v>66.209999999999994</v>
      </c>
      <c r="F56" s="109">
        <v>68.31</v>
      </c>
      <c r="G56" s="109">
        <v>64.06</v>
      </c>
      <c r="H56" s="109">
        <v>65.06</v>
      </c>
      <c r="I56" s="109">
        <v>67.13</v>
      </c>
      <c r="J56" s="168">
        <v>62.93</v>
      </c>
      <c r="K56" s="109">
        <v>63.93</v>
      </c>
      <c r="L56" s="109">
        <v>65.97</v>
      </c>
      <c r="M56" s="168">
        <v>61.82</v>
      </c>
      <c r="N56" s="109">
        <v>62.8</v>
      </c>
      <c r="O56" s="109">
        <v>64.8</v>
      </c>
      <c r="P56" s="168">
        <v>60.7</v>
      </c>
    </row>
    <row r="57" spans="1:16">
      <c r="A57" s="163" t="s">
        <v>178</v>
      </c>
      <c r="B57" s="106">
        <v>43.1</v>
      </c>
      <c r="C57" s="106">
        <v>47.2</v>
      </c>
      <c r="D57" s="106">
        <v>38.799999999999997</v>
      </c>
      <c r="E57" s="106">
        <v>41.6</v>
      </c>
      <c r="F57" s="106">
        <v>45.6</v>
      </c>
      <c r="G57" s="106">
        <v>37.4</v>
      </c>
      <c r="H57" s="106">
        <v>39.700000000000003</v>
      </c>
      <c r="I57" s="106">
        <v>43.6</v>
      </c>
      <c r="J57" s="173">
        <v>35.700000000000003</v>
      </c>
      <c r="K57" s="106">
        <v>38.4</v>
      </c>
      <c r="L57" s="106">
        <v>42.1</v>
      </c>
      <c r="M57" s="173">
        <v>34.6</v>
      </c>
      <c r="N57" s="106"/>
      <c r="O57" s="106"/>
      <c r="P57" s="173"/>
    </row>
    <row r="58" spans="1:16">
      <c r="A58" s="163" t="s">
        <v>179</v>
      </c>
      <c r="B58" s="106">
        <v>12.2</v>
      </c>
      <c r="C58" s="106">
        <v>11.2</v>
      </c>
      <c r="D58" s="106">
        <v>13.1</v>
      </c>
      <c r="E58" s="106">
        <v>12</v>
      </c>
      <c r="F58" s="106">
        <v>11</v>
      </c>
      <c r="G58" s="106">
        <v>12.9</v>
      </c>
      <c r="H58" s="106">
        <v>15.3</v>
      </c>
      <c r="I58" s="106">
        <v>22.2</v>
      </c>
      <c r="J58" s="173">
        <v>7.9</v>
      </c>
      <c r="K58" s="106">
        <v>15.5</v>
      </c>
      <c r="L58" s="106">
        <v>14.7</v>
      </c>
      <c r="M58" s="173">
        <v>16.3</v>
      </c>
      <c r="N58" s="106"/>
      <c r="O58" s="106"/>
      <c r="P58" s="173"/>
    </row>
    <row r="59" spans="1:16">
      <c r="A59" s="163" t="s">
        <v>180</v>
      </c>
      <c r="B59" s="106">
        <v>25</v>
      </c>
      <c r="C59" s="106">
        <v>27</v>
      </c>
      <c r="D59" s="106">
        <v>22.8</v>
      </c>
      <c r="E59" s="106">
        <v>25.1</v>
      </c>
      <c r="F59" s="106">
        <v>26.9</v>
      </c>
      <c r="G59" s="106">
        <v>23.2</v>
      </c>
      <c r="H59" s="106">
        <v>24.3</v>
      </c>
      <c r="I59" s="106">
        <v>25.6</v>
      </c>
      <c r="J59" s="173">
        <v>22.9</v>
      </c>
      <c r="K59" s="106">
        <v>24.4</v>
      </c>
      <c r="L59" s="106">
        <v>26.4</v>
      </c>
      <c r="M59" s="173">
        <v>22.4</v>
      </c>
      <c r="N59" s="106"/>
      <c r="O59" s="106"/>
      <c r="P59" s="173"/>
    </row>
    <row r="60" spans="1:16">
      <c r="A60" s="163" t="s">
        <v>190</v>
      </c>
      <c r="B60" s="106"/>
      <c r="C60" s="106"/>
      <c r="D60" s="106"/>
      <c r="E60" s="106"/>
      <c r="F60" s="106"/>
      <c r="G60" s="106"/>
      <c r="H60" s="106">
        <v>33</v>
      </c>
      <c r="I60" s="106">
        <v>38</v>
      </c>
      <c r="J60" s="173">
        <v>28</v>
      </c>
      <c r="K60" s="106">
        <v>29.9</v>
      </c>
      <c r="L60" s="106">
        <v>32.9</v>
      </c>
      <c r="M60" s="173">
        <v>26.8</v>
      </c>
      <c r="N60" s="106"/>
      <c r="O60" s="106"/>
      <c r="P60" s="173"/>
    </row>
    <row r="61" spans="1:16">
      <c r="A61" s="163" t="s">
        <v>182</v>
      </c>
      <c r="B61" s="102">
        <v>34.5</v>
      </c>
      <c r="C61" s="102">
        <v>37.700000000000003</v>
      </c>
      <c r="D61" s="102">
        <v>31.1</v>
      </c>
      <c r="E61" s="106">
        <v>33.4</v>
      </c>
      <c r="F61" s="106">
        <v>36.4</v>
      </c>
      <c r="G61" s="106">
        <v>30.1</v>
      </c>
      <c r="H61" s="106">
        <v>32.200000000000003</v>
      </c>
      <c r="I61" s="106">
        <v>35.200000000000003</v>
      </c>
      <c r="J61" s="173">
        <v>29</v>
      </c>
      <c r="K61" s="106">
        <v>30.9</v>
      </c>
      <c r="L61" s="106">
        <v>33.700000000000003</v>
      </c>
      <c r="M61" s="173">
        <v>27.8</v>
      </c>
      <c r="N61" s="106"/>
      <c r="O61" s="106"/>
      <c r="P61" s="173"/>
    </row>
    <row r="62" spans="1:16" ht="15" thickBot="1">
      <c r="A62" s="174" t="s">
        <v>183</v>
      </c>
      <c r="B62" s="317">
        <v>44.9</v>
      </c>
      <c r="C62" s="317">
        <v>49.6</v>
      </c>
      <c r="D62" s="317">
        <v>40.1</v>
      </c>
      <c r="E62" s="317">
        <v>43.6</v>
      </c>
      <c r="F62" s="317">
        <v>48.1</v>
      </c>
      <c r="G62" s="317">
        <v>38.9</v>
      </c>
      <c r="H62" s="317">
        <v>42.2</v>
      </c>
      <c r="I62" s="317">
        <v>46.6</v>
      </c>
      <c r="J62" s="318">
        <v>37.6</v>
      </c>
      <c r="K62" s="317">
        <v>40.6</v>
      </c>
      <c r="L62" s="317">
        <v>44.9</v>
      </c>
      <c r="M62" s="318">
        <v>36.1</v>
      </c>
      <c r="N62" s="169">
        <v>56</v>
      </c>
      <c r="O62" s="317"/>
      <c r="P62" s="318"/>
    </row>
    <row r="64" spans="1:16" ht="15" customHeight="1">
      <c r="A64" s="56" t="s">
        <v>192</v>
      </c>
    </row>
    <row r="65" spans="1:34" ht="15" customHeight="1">
      <c r="A65" s="874" t="s">
        <v>502</v>
      </c>
      <c r="B65" s="874"/>
      <c r="C65" s="874"/>
      <c r="D65" s="874"/>
      <c r="E65" s="874"/>
      <c r="F65" s="874"/>
      <c r="G65" s="874"/>
      <c r="H65" s="874"/>
      <c r="I65" s="874"/>
      <c r="J65" s="874"/>
      <c r="K65" s="874"/>
      <c r="L65" s="874"/>
      <c r="M65" s="874"/>
      <c r="N65" s="874"/>
      <c r="O65" s="874"/>
      <c r="P65" s="874"/>
    </row>
    <row r="66" spans="1:34" ht="15" customHeight="1">
      <c r="A66" s="874"/>
      <c r="B66" s="874"/>
      <c r="C66" s="874"/>
      <c r="D66" s="874"/>
      <c r="E66" s="874"/>
      <c r="F66" s="874"/>
      <c r="G66" s="874"/>
      <c r="H66" s="874"/>
      <c r="I66" s="874"/>
      <c r="J66" s="874"/>
      <c r="K66" s="874"/>
      <c r="L66" s="874"/>
      <c r="M66" s="874"/>
      <c r="N66" s="874"/>
      <c r="O66" s="874"/>
      <c r="P66" s="874"/>
    </row>
    <row r="67" spans="1:34">
      <c r="A67" s="874"/>
      <c r="B67" s="874"/>
      <c r="C67" s="874"/>
      <c r="D67" s="874"/>
      <c r="E67" s="874"/>
      <c r="F67" s="874"/>
      <c r="G67" s="874"/>
      <c r="H67" s="874"/>
      <c r="I67" s="874"/>
      <c r="J67" s="874"/>
      <c r="K67" s="874"/>
      <c r="L67" s="874"/>
      <c r="M67" s="874"/>
      <c r="N67" s="874"/>
      <c r="O67" s="874"/>
      <c r="P67" s="874"/>
      <c r="AC67" s="7"/>
      <c r="AD67" s="7"/>
      <c r="AE67" s="7"/>
      <c r="AF67" s="7"/>
      <c r="AG67" s="7"/>
      <c r="AH67" s="7"/>
    </row>
    <row r="68" spans="1:34" ht="15" customHeight="1">
      <c r="A68" s="874" t="s">
        <v>503</v>
      </c>
      <c r="B68" s="874"/>
      <c r="C68" s="874"/>
      <c r="D68" s="874"/>
      <c r="E68" s="874"/>
      <c r="F68" s="874"/>
      <c r="G68" s="874"/>
      <c r="H68" s="874"/>
      <c r="I68" s="874"/>
      <c r="J68" s="874"/>
      <c r="K68" s="874"/>
      <c r="L68" s="874"/>
      <c r="M68" s="874"/>
      <c r="N68" s="874"/>
      <c r="O68" s="874"/>
      <c r="P68" s="874"/>
    </row>
    <row r="69" spans="1:34" ht="15" customHeight="1">
      <c r="A69" s="874"/>
      <c r="B69" s="874"/>
      <c r="C69" s="874"/>
      <c r="D69" s="874"/>
      <c r="E69" s="874"/>
      <c r="F69" s="874"/>
      <c r="G69" s="874"/>
      <c r="H69" s="874"/>
      <c r="I69" s="874"/>
      <c r="J69" s="874"/>
      <c r="K69" s="874"/>
      <c r="L69" s="874"/>
      <c r="M69" s="874"/>
      <c r="N69" s="874"/>
      <c r="O69" s="874"/>
      <c r="P69" s="874"/>
    </row>
    <row r="70" spans="1:34">
      <c r="A70" s="874" t="s">
        <v>504</v>
      </c>
      <c r="B70" s="874"/>
      <c r="C70" s="874"/>
      <c r="D70" s="874"/>
      <c r="E70" s="874"/>
      <c r="F70" s="874"/>
      <c r="G70" s="874"/>
      <c r="H70" s="874"/>
      <c r="I70" s="874"/>
      <c r="J70" s="874"/>
      <c r="K70" s="874"/>
      <c r="L70" s="874"/>
      <c r="M70" s="874"/>
      <c r="N70" s="874"/>
      <c r="O70" s="874"/>
      <c r="P70" s="874"/>
    </row>
    <row r="71" spans="1:34">
      <c r="A71" s="874"/>
      <c r="B71" s="874"/>
      <c r="C71" s="874"/>
      <c r="D71" s="874"/>
      <c r="E71" s="874"/>
      <c r="F71" s="874"/>
      <c r="G71" s="874"/>
      <c r="H71" s="874"/>
      <c r="I71" s="874"/>
      <c r="J71" s="874"/>
      <c r="K71" s="874"/>
      <c r="L71" s="874"/>
      <c r="M71" s="874"/>
      <c r="N71" s="874"/>
      <c r="O71" s="874"/>
      <c r="P71" s="874"/>
    </row>
    <row r="72" spans="1:34" ht="15" customHeight="1">
      <c r="A72" s="874" t="s">
        <v>505</v>
      </c>
      <c r="B72" s="874"/>
      <c r="C72" s="874"/>
      <c r="D72" s="874"/>
      <c r="E72" s="874"/>
      <c r="F72" s="874"/>
      <c r="G72" s="874"/>
      <c r="H72" s="874"/>
      <c r="I72" s="874"/>
      <c r="J72" s="874"/>
      <c r="K72" s="874"/>
      <c r="L72" s="874"/>
      <c r="M72" s="874"/>
      <c r="N72" s="874"/>
      <c r="O72" s="874"/>
      <c r="P72" s="874"/>
    </row>
    <row r="73" spans="1:34">
      <c r="A73" s="874"/>
      <c r="B73" s="874"/>
      <c r="C73" s="874"/>
      <c r="D73" s="874"/>
      <c r="E73" s="874"/>
      <c r="F73" s="874"/>
      <c r="G73" s="874"/>
      <c r="H73" s="874"/>
      <c r="I73" s="874"/>
      <c r="J73" s="874"/>
      <c r="K73" s="874"/>
      <c r="L73" s="874"/>
      <c r="M73" s="874"/>
      <c r="N73" s="874"/>
      <c r="O73" s="874"/>
      <c r="P73" s="874"/>
    </row>
    <row r="74" spans="1:34">
      <c r="A74" s="874"/>
      <c r="B74" s="874"/>
      <c r="C74" s="874"/>
      <c r="D74" s="874"/>
      <c r="E74" s="874"/>
      <c r="F74" s="874"/>
      <c r="G74" s="874"/>
      <c r="H74" s="874"/>
      <c r="I74" s="874"/>
      <c r="J74" s="874"/>
      <c r="K74" s="874"/>
      <c r="L74" s="874"/>
      <c r="M74" s="874"/>
      <c r="N74" s="874"/>
      <c r="O74" s="874"/>
      <c r="P74" s="874"/>
    </row>
    <row r="75" spans="1:34" ht="44.25" customHeight="1">
      <c r="A75" s="874" t="s">
        <v>506</v>
      </c>
      <c r="B75" s="874"/>
      <c r="C75" s="874"/>
      <c r="D75" s="874"/>
      <c r="E75" s="874"/>
      <c r="F75" s="874"/>
      <c r="G75" s="874"/>
      <c r="H75" s="874"/>
      <c r="I75" s="874"/>
      <c r="J75" s="874"/>
      <c r="K75" s="874"/>
      <c r="L75" s="874"/>
      <c r="M75" s="874"/>
      <c r="N75" s="874"/>
      <c r="O75" s="874"/>
      <c r="P75" s="874"/>
    </row>
    <row r="76" spans="1:34" ht="33.6" customHeight="1">
      <c r="A76" s="874" t="s">
        <v>507</v>
      </c>
      <c r="B76" s="874"/>
      <c r="C76" s="874"/>
      <c r="D76" s="874"/>
      <c r="E76" s="874"/>
      <c r="F76" s="874"/>
      <c r="G76" s="874"/>
      <c r="H76" s="874"/>
      <c r="I76" s="874"/>
      <c r="J76" s="874"/>
      <c r="K76" s="874"/>
      <c r="L76" s="874"/>
      <c r="M76" s="874"/>
      <c r="N76" s="874"/>
      <c r="O76" s="874"/>
      <c r="P76" s="874"/>
    </row>
    <row r="77" spans="1:34" ht="31.95" customHeight="1">
      <c r="A77" s="908" t="s">
        <v>508</v>
      </c>
      <c r="B77" s="908"/>
      <c r="C77" s="908"/>
      <c r="D77" s="908"/>
      <c r="E77" s="908"/>
      <c r="F77" s="908"/>
      <c r="G77" s="908"/>
      <c r="H77" s="908"/>
      <c r="I77" s="908"/>
      <c r="J77" s="908"/>
      <c r="K77" s="908"/>
      <c r="L77" s="908"/>
      <c r="M77" s="908"/>
      <c r="N77" s="908"/>
      <c r="O77" s="908"/>
      <c r="P77" s="908"/>
    </row>
    <row r="79" spans="1:34" ht="13.5" customHeight="1"/>
  </sheetData>
  <mergeCells count="25">
    <mergeCell ref="A77:P77"/>
    <mergeCell ref="A45:A46"/>
    <mergeCell ref="B45:D45"/>
    <mergeCell ref="E45:G45"/>
    <mergeCell ref="H45:J45"/>
    <mergeCell ref="A65:P67"/>
    <mergeCell ref="A68:P69"/>
    <mergeCell ref="A70:P71"/>
    <mergeCell ref="A72:P74"/>
    <mergeCell ref="A75:P75"/>
    <mergeCell ref="A76:P76"/>
    <mergeCell ref="N24:P24"/>
    <mergeCell ref="K45:M45"/>
    <mergeCell ref="N3:P3"/>
    <mergeCell ref="A24:A25"/>
    <mergeCell ref="B24:D24"/>
    <mergeCell ref="E24:G24"/>
    <mergeCell ref="H24:J24"/>
    <mergeCell ref="K24:M24"/>
    <mergeCell ref="A3:A4"/>
    <mergeCell ref="B3:D3"/>
    <mergeCell ref="E3:G3"/>
    <mergeCell ref="H3:J3"/>
    <mergeCell ref="K3:M3"/>
    <mergeCell ref="N45:P45"/>
  </mergeCells>
  <hyperlinks>
    <hyperlink ref="S6" location="Content!B5" display="Back to Content Page" xr:uid="{00000000-0004-0000-4B00-000000000000}"/>
    <hyperlink ref="R3" location="'TC2'!A1" display="Back to Content Page" xr:uid="{BF338300-B6A1-4F90-BB63-F12131075EE1}"/>
  </hyperlinks>
  <printOptions horizontalCentered="1" verticalCentered="1"/>
  <pageMargins left="0.7" right="0.7" top="0.75" bottom="0.75" header="0.3" footer="0.3"/>
  <pageSetup scale="60"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3:T20"/>
  <sheetViews>
    <sheetView workbookViewId="0">
      <selection activeCell="A15" sqref="A15"/>
    </sheetView>
  </sheetViews>
  <sheetFormatPr defaultColWidth="9.21875" defaultRowHeight="14.4"/>
  <cols>
    <col min="3" max="3" width="9.77734375" bestFit="1" customWidth="1"/>
    <col min="6" max="6" width="9.77734375" bestFit="1" customWidth="1"/>
  </cols>
  <sheetData>
    <row r="3" spans="3:20">
      <c r="C3" s="121"/>
      <c r="D3" s="121"/>
      <c r="E3" s="121"/>
      <c r="F3" s="121"/>
      <c r="G3" s="121"/>
      <c r="H3" s="121"/>
      <c r="I3" s="121"/>
      <c r="J3" s="121"/>
      <c r="K3" s="121"/>
      <c r="L3" s="121"/>
      <c r="M3" s="121"/>
      <c r="N3" s="121"/>
      <c r="O3" s="121"/>
      <c r="P3" s="121"/>
      <c r="Q3" s="121"/>
      <c r="R3" s="121"/>
      <c r="S3" s="121"/>
      <c r="T3" s="121"/>
    </row>
    <row r="4" spans="3:20">
      <c r="C4" s="121"/>
      <c r="D4" s="121"/>
      <c r="E4" s="121"/>
      <c r="F4" s="121"/>
      <c r="G4" s="121"/>
      <c r="H4" s="121"/>
      <c r="I4" s="121"/>
      <c r="J4" s="121"/>
      <c r="K4" s="121"/>
      <c r="L4" s="121"/>
      <c r="M4" s="121"/>
      <c r="N4" s="121"/>
      <c r="O4" s="121"/>
      <c r="P4" s="121"/>
      <c r="Q4" s="121"/>
      <c r="R4" s="121"/>
      <c r="S4" s="121"/>
      <c r="T4" s="121"/>
    </row>
    <row r="5" spans="3:20">
      <c r="C5" s="121"/>
      <c r="D5" s="121"/>
      <c r="E5" s="121"/>
      <c r="F5" s="121"/>
      <c r="G5" s="121"/>
      <c r="H5" s="121"/>
      <c r="I5" s="121"/>
      <c r="J5" s="121"/>
      <c r="K5" s="121"/>
      <c r="L5" s="121"/>
      <c r="M5" s="121"/>
      <c r="N5" s="121"/>
      <c r="O5" s="121"/>
      <c r="P5" s="121"/>
      <c r="Q5" s="121"/>
      <c r="R5" s="121"/>
      <c r="S5" s="121"/>
      <c r="T5" s="121"/>
    </row>
    <row r="8" spans="3:20" ht="58.8">
      <c r="C8" s="863">
        <v>1</v>
      </c>
      <c r="D8" s="863"/>
      <c r="E8" s="863"/>
      <c r="F8" s="863"/>
      <c r="G8" s="863"/>
      <c r="H8" s="863"/>
      <c r="I8" s="864"/>
      <c r="J8" s="864"/>
      <c r="K8" s="121"/>
      <c r="L8" s="121"/>
      <c r="M8" s="121"/>
      <c r="N8" s="121"/>
      <c r="O8" s="121"/>
      <c r="P8" s="121"/>
      <c r="Q8" s="121"/>
      <c r="R8" s="121"/>
      <c r="S8" s="121"/>
      <c r="T8" s="121"/>
    </row>
    <row r="9" spans="3:20" ht="58.8">
      <c r="C9" s="122" t="s">
        <v>160</v>
      </c>
      <c r="D9" s="123"/>
      <c r="E9" s="123"/>
      <c r="F9" s="123"/>
      <c r="G9" s="123"/>
      <c r="H9" s="123"/>
      <c r="I9" s="123"/>
      <c r="J9" s="123"/>
      <c r="K9" s="121"/>
      <c r="L9" s="121"/>
      <c r="M9" s="121"/>
      <c r="N9" s="121"/>
      <c r="O9" s="121"/>
      <c r="P9" s="121"/>
      <c r="Q9" s="121"/>
      <c r="R9" s="121"/>
      <c r="S9" s="121"/>
      <c r="T9" s="121"/>
    </row>
    <row r="10" spans="3:20" ht="58.8">
      <c r="C10" s="863" t="s">
        <v>161</v>
      </c>
      <c r="D10" s="863"/>
      <c r="E10" s="863"/>
      <c r="F10" s="863"/>
      <c r="G10" s="863"/>
      <c r="H10" s="863"/>
      <c r="I10" s="863"/>
      <c r="J10" s="863"/>
      <c r="K10" s="121"/>
      <c r="L10" s="121"/>
      <c r="M10" s="121"/>
      <c r="N10" s="121"/>
      <c r="O10" s="121"/>
      <c r="P10" s="121"/>
      <c r="Q10" s="121"/>
      <c r="R10" s="121"/>
      <c r="S10" s="121"/>
      <c r="T10" s="121"/>
    </row>
    <row r="11" spans="3:20" ht="58.8">
      <c r="C11" s="865" t="s">
        <v>162</v>
      </c>
      <c r="D11" s="865"/>
      <c r="E11" s="865"/>
      <c r="F11" s="865"/>
      <c r="G11" s="865"/>
      <c r="H11" s="865"/>
      <c r="I11" s="865"/>
      <c r="J11" s="865"/>
      <c r="K11" s="121"/>
      <c r="L11" s="121"/>
      <c r="M11" s="121"/>
      <c r="N11" s="121"/>
      <c r="O11" s="121"/>
      <c r="P11" s="121"/>
      <c r="Q11" s="121"/>
      <c r="R11" s="121"/>
      <c r="S11" s="121"/>
      <c r="T11" s="121"/>
    </row>
    <row r="12" spans="3:20">
      <c r="C12" s="121"/>
      <c r="D12" s="121"/>
      <c r="E12" s="121"/>
      <c r="F12" s="121"/>
      <c r="G12" s="121"/>
      <c r="H12" s="121"/>
      <c r="I12" s="121"/>
      <c r="J12" s="121"/>
      <c r="K12" s="121"/>
      <c r="L12" s="121"/>
      <c r="M12" s="121"/>
      <c r="N12" s="121"/>
      <c r="O12" s="121"/>
      <c r="P12" s="121"/>
      <c r="Q12" s="121"/>
      <c r="R12" s="121"/>
      <c r="S12" s="121"/>
      <c r="T12" s="121"/>
    </row>
    <row r="13" spans="3:20">
      <c r="C13" s="121"/>
      <c r="D13" s="121"/>
      <c r="E13" s="121"/>
      <c r="F13" s="121"/>
      <c r="G13" s="121"/>
      <c r="H13" s="121"/>
      <c r="I13" s="121"/>
      <c r="J13" s="121"/>
      <c r="K13" s="121"/>
      <c r="L13" s="121"/>
      <c r="M13" s="121"/>
      <c r="N13" s="121"/>
      <c r="O13" s="121"/>
      <c r="P13" s="121"/>
      <c r="Q13" s="121"/>
      <c r="R13" s="121"/>
      <c r="S13" s="121"/>
      <c r="T13" s="121"/>
    </row>
    <row r="14" spans="3:20">
      <c r="C14" s="121"/>
      <c r="D14" s="121"/>
      <c r="E14" s="121"/>
      <c r="F14" s="121"/>
      <c r="G14" s="121"/>
      <c r="H14" s="121"/>
      <c r="I14" s="121"/>
      <c r="J14" s="121"/>
      <c r="K14" s="121"/>
      <c r="L14" s="121"/>
      <c r="M14" s="121"/>
      <c r="N14" s="121"/>
      <c r="O14" s="121"/>
      <c r="P14" s="121"/>
      <c r="Q14" s="121"/>
      <c r="R14" s="121"/>
      <c r="S14" s="121"/>
      <c r="T14" s="121"/>
    </row>
    <row r="15" spans="3:20">
      <c r="C15" s="121"/>
      <c r="D15" s="121"/>
      <c r="E15" s="121"/>
      <c r="F15" s="121"/>
      <c r="G15" s="121"/>
      <c r="H15" s="121"/>
      <c r="I15" s="121"/>
      <c r="J15" s="121"/>
      <c r="K15" s="121"/>
      <c r="L15" s="121"/>
      <c r="M15" s="121"/>
      <c r="N15" s="121"/>
      <c r="O15" s="121"/>
      <c r="P15" s="121"/>
      <c r="Q15" s="121"/>
      <c r="R15" s="121"/>
      <c r="S15" s="121"/>
      <c r="T15" s="121"/>
    </row>
    <row r="16" spans="3:20">
      <c r="C16" s="121"/>
      <c r="D16" s="121"/>
      <c r="E16" s="121"/>
      <c r="F16" s="121"/>
      <c r="G16" s="121"/>
      <c r="H16" s="121"/>
      <c r="I16" s="121"/>
      <c r="J16" s="121"/>
      <c r="K16" s="121"/>
      <c r="L16" s="121"/>
      <c r="M16" s="121"/>
      <c r="N16" s="121"/>
      <c r="O16" s="121"/>
      <c r="P16" s="121"/>
      <c r="Q16" s="121"/>
      <c r="R16" s="121"/>
      <c r="S16" s="121"/>
      <c r="T16" s="121"/>
    </row>
    <row r="17" spans="3:20">
      <c r="C17" s="121"/>
      <c r="D17" s="121"/>
      <c r="E17" s="121"/>
      <c r="F17" s="121"/>
      <c r="G17" s="121"/>
      <c r="H17" s="121"/>
      <c r="I17" s="121"/>
      <c r="J17" s="121"/>
      <c r="K17" s="121"/>
      <c r="L17" s="121"/>
      <c r="M17" s="121"/>
      <c r="N17" s="121"/>
      <c r="O17" s="121"/>
      <c r="P17" s="121"/>
      <c r="Q17" s="121"/>
      <c r="R17" s="121"/>
      <c r="S17" s="121"/>
      <c r="T17" s="121"/>
    </row>
    <row r="18" spans="3:20">
      <c r="C18" s="121"/>
      <c r="D18" s="121"/>
      <c r="E18" s="121"/>
      <c r="F18" s="121"/>
      <c r="G18" s="121"/>
      <c r="H18" s="121"/>
      <c r="I18" s="121"/>
      <c r="J18" s="121"/>
      <c r="K18" s="121"/>
      <c r="L18" s="121"/>
      <c r="M18" s="121"/>
      <c r="N18" s="121"/>
      <c r="O18" s="121"/>
      <c r="P18" s="121"/>
      <c r="Q18" s="121"/>
      <c r="R18" s="121"/>
      <c r="S18" s="121"/>
      <c r="T18" s="121"/>
    </row>
    <row r="19" spans="3:20">
      <c r="C19" s="121"/>
      <c r="D19" s="121"/>
      <c r="E19" s="121"/>
      <c r="F19" s="121"/>
      <c r="G19" s="121"/>
      <c r="H19" s="121"/>
      <c r="I19" s="121"/>
      <c r="J19" s="121"/>
      <c r="K19" s="121"/>
      <c r="L19" s="121"/>
      <c r="M19" s="121"/>
      <c r="N19" s="121"/>
      <c r="O19" s="121"/>
      <c r="P19" s="121"/>
      <c r="Q19" s="121"/>
      <c r="R19" s="121"/>
      <c r="S19" s="121"/>
      <c r="T19" s="121"/>
    </row>
    <row r="20" spans="3:20">
      <c r="C20" s="121"/>
      <c r="D20" s="121"/>
      <c r="E20" s="121"/>
      <c r="F20" s="121"/>
      <c r="G20" s="121"/>
      <c r="H20" s="121"/>
      <c r="I20" s="121"/>
      <c r="J20" s="121"/>
      <c r="K20" s="121"/>
      <c r="L20" s="121"/>
      <c r="M20" s="121"/>
      <c r="N20" s="121"/>
      <c r="O20" s="121"/>
      <c r="P20" s="121"/>
      <c r="Q20" s="121"/>
      <c r="R20" s="121"/>
      <c r="S20" s="121"/>
      <c r="T20" s="121"/>
    </row>
  </sheetData>
  <mergeCells count="3">
    <mergeCell ref="C8:J8"/>
    <mergeCell ref="C10:J10"/>
    <mergeCell ref="C11:J11"/>
  </mergeCells>
  <printOptions horizontalCentered="1" verticalCentered="1"/>
  <pageMargins left="0.7" right="0.7" top="0.75" bottom="0.75" header="0.3" footer="0.3"/>
  <pageSetup paperSize="9" orientation="landscape" r:id="rId1"/>
  <headerFooter>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H133"/>
  <sheetViews>
    <sheetView zoomScale="93" zoomScaleNormal="93" workbookViewId="0">
      <selection activeCell="S3" sqref="S3"/>
    </sheetView>
  </sheetViews>
  <sheetFormatPr defaultColWidth="9.21875" defaultRowHeight="14.4"/>
  <cols>
    <col min="1" max="1" width="33.77734375" customWidth="1"/>
    <col min="2" max="2" width="7.21875" customWidth="1"/>
    <col min="3" max="3" width="7.5546875" customWidth="1"/>
    <col min="4" max="4" width="9.5546875" customWidth="1"/>
    <col min="5" max="5" width="7.21875" customWidth="1"/>
    <col min="6" max="6" width="7.5546875" customWidth="1"/>
    <col min="7" max="7" width="9.5546875" customWidth="1"/>
    <col min="8" max="8" width="7.21875" customWidth="1"/>
    <col min="9" max="9" width="7.5546875" customWidth="1"/>
    <col min="10" max="10" width="9.5546875" customWidth="1"/>
    <col min="11" max="11" width="7.21875" customWidth="1"/>
    <col min="12" max="12" width="7.5546875" customWidth="1"/>
    <col min="13" max="13" width="9.5546875" customWidth="1"/>
    <col min="14" max="14" width="7.21875" customWidth="1"/>
    <col min="15" max="15" width="7.5546875" customWidth="1"/>
    <col min="16" max="16" width="9.5546875" customWidth="1"/>
    <col min="17" max="17" width="7.21875" customWidth="1"/>
    <col min="18" max="18" width="7.5546875" customWidth="1"/>
    <col min="19" max="19" width="9.5546875" customWidth="1"/>
    <col min="20" max="20" width="7.21875" customWidth="1"/>
    <col min="21" max="21" width="7.5546875" customWidth="1"/>
    <col min="22" max="22" width="9.5546875" customWidth="1"/>
    <col min="23" max="23" width="7.21875" customWidth="1"/>
    <col min="24" max="24" width="7.5546875" customWidth="1"/>
    <col min="25" max="25" width="9.5546875" customWidth="1"/>
    <col min="26" max="26" width="7.21875" customWidth="1"/>
    <col min="27" max="27" width="7.5546875" customWidth="1"/>
    <col min="28" max="28" width="9.5546875" customWidth="1"/>
    <col min="29" max="29" width="7.21875" customWidth="1"/>
    <col min="30" max="30" width="7.5546875" customWidth="1"/>
    <col min="31" max="31" width="9.5546875" customWidth="1"/>
  </cols>
  <sheetData>
    <row r="1" spans="1:34">
      <c r="A1" s="16" t="s">
        <v>509</v>
      </c>
    </row>
    <row r="2" spans="1:34" ht="15" thickBot="1">
      <c r="A2" s="15"/>
    </row>
    <row r="3" spans="1:34" s="51" customFormat="1">
      <c r="A3" s="1026" t="s">
        <v>187</v>
      </c>
      <c r="B3" s="1024">
        <v>2010</v>
      </c>
      <c r="C3" s="1024"/>
      <c r="D3" s="1024"/>
      <c r="E3" s="1024">
        <v>2011</v>
      </c>
      <c r="F3" s="1024"/>
      <c r="G3" s="1024"/>
      <c r="H3" s="1024">
        <v>2012</v>
      </c>
      <c r="I3" s="1024"/>
      <c r="J3" s="1024"/>
      <c r="K3" s="1024">
        <v>2013</v>
      </c>
      <c r="L3" s="1024"/>
      <c r="M3" s="1024"/>
      <c r="N3" s="1024">
        <v>2014</v>
      </c>
      <c r="O3" s="1024"/>
      <c r="P3" s="1025"/>
      <c r="R3" s="48"/>
      <c r="S3" s="856" t="s">
        <v>166</v>
      </c>
    </row>
    <row r="4" spans="1:34" s="51" customFormat="1">
      <c r="A4" s="1027"/>
      <c r="B4" s="312" t="s">
        <v>71</v>
      </c>
      <c r="C4" s="312" t="s">
        <v>243</v>
      </c>
      <c r="D4" s="312" t="s">
        <v>244</v>
      </c>
      <c r="E4" s="312" t="s">
        <v>71</v>
      </c>
      <c r="F4" s="312" t="s">
        <v>243</v>
      </c>
      <c r="G4" s="312" t="s">
        <v>244</v>
      </c>
      <c r="H4" s="312" t="s">
        <v>71</v>
      </c>
      <c r="I4" s="312" t="s">
        <v>243</v>
      </c>
      <c r="J4" s="312" t="s">
        <v>244</v>
      </c>
      <c r="K4" s="312" t="s">
        <v>71</v>
      </c>
      <c r="L4" s="312" t="s">
        <v>243</v>
      </c>
      <c r="M4" s="312" t="s">
        <v>244</v>
      </c>
      <c r="N4" s="312" t="s">
        <v>71</v>
      </c>
      <c r="O4" s="312" t="s">
        <v>243</v>
      </c>
      <c r="P4" s="313" t="s">
        <v>244</v>
      </c>
      <c r="AG4"/>
      <c r="AH4"/>
    </row>
    <row r="5" spans="1:34">
      <c r="A5" s="163" t="s">
        <v>167</v>
      </c>
      <c r="B5" s="314">
        <v>192.6</v>
      </c>
      <c r="C5" s="314" t="s">
        <v>215</v>
      </c>
      <c r="D5" s="314" t="s">
        <v>215</v>
      </c>
      <c r="E5" s="314">
        <v>191.1</v>
      </c>
      <c r="F5" s="314" t="s">
        <v>215</v>
      </c>
      <c r="G5" s="314" t="s">
        <v>215</v>
      </c>
      <c r="H5" s="314">
        <v>189.6</v>
      </c>
      <c r="I5" s="314" t="s">
        <v>215</v>
      </c>
      <c r="J5" s="314" t="s">
        <v>215</v>
      </c>
      <c r="K5" s="314">
        <v>188.1</v>
      </c>
      <c r="L5" s="314" t="s">
        <v>215</v>
      </c>
      <c r="M5" s="314" t="s">
        <v>215</v>
      </c>
      <c r="N5" s="314">
        <v>186.6</v>
      </c>
      <c r="O5" s="106" t="s">
        <v>215</v>
      </c>
      <c r="P5" s="173" t="s">
        <v>215</v>
      </c>
    </row>
    <row r="6" spans="1:34">
      <c r="A6" s="163" t="s">
        <v>168</v>
      </c>
      <c r="B6" s="314">
        <v>57.7</v>
      </c>
      <c r="C6" s="314">
        <v>62</v>
      </c>
      <c r="D6" s="314">
        <v>53.1</v>
      </c>
      <c r="E6" s="314">
        <v>28</v>
      </c>
      <c r="F6" s="314">
        <v>29</v>
      </c>
      <c r="G6" s="314">
        <v>27</v>
      </c>
      <c r="H6" s="314">
        <v>28</v>
      </c>
      <c r="I6" s="314">
        <v>29</v>
      </c>
      <c r="J6" s="314">
        <v>27</v>
      </c>
      <c r="K6" s="314">
        <v>28</v>
      </c>
      <c r="L6" s="314">
        <v>29</v>
      </c>
      <c r="M6" s="314">
        <v>27</v>
      </c>
      <c r="N6" s="314">
        <v>28</v>
      </c>
      <c r="O6" s="314">
        <v>29</v>
      </c>
      <c r="P6" s="315">
        <v>27</v>
      </c>
      <c r="AF6" s="7" t="s">
        <v>76</v>
      </c>
      <c r="AG6" t="s">
        <v>76</v>
      </c>
    </row>
    <row r="7" spans="1:34">
      <c r="A7" s="163" t="s">
        <v>188</v>
      </c>
      <c r="B7" s="314">
        <v>87.1</v>
      </c>
      <c r="C7" s="314">
        <v>93.2</v>
      </c>
      <c r="D7" s="314">
        <v>80.900000000000006</v>
      </c>
      <c r="E7" s="314">
        <v>84.9</v>
      </c>
      <c r="F7" s="314" t="s">
        <v>215</v>
      </c>
      <c r="G7" s="314" t="s">
        <v>215</v>
      </c>
      <c r="H7" s="314">
        <v>82.3</v>
      </c>
      <c r="I7" s="314" t="s">
        <v>215</v>
      </c>
      <c r="J7" s="314" t="s">
        <v>215</v>
      </c>
      <c r="K7" s="314">
        <v>79.5</v>
      </c>
      <c r="L7" s="314" t="s">
        <v>215</v>
      </c>
      <c r="M7" s="314" t="s">
        <v>215</v>
      </c>
      <c r="N7" s="314">
        <v>77.099999999999994</v>
      </c>
      <c r="O7" s="314" t="s">
        <v>215</v>
      </c>
      <c r="P7" s="315" t="s">
        <v>215</v>
      </c>
      <c r="AF7" s="7"/>
    </row>
    <row r="8" spans="1:34">
      <c r="A8" s="163" t="s">
        <v>189</v>
      </c>
      <c r="B8" s="314">
        <v>155.1</v>
      </c>
      <c r="C8" s="314">
        <v>163.69999999999999</v>
      </c>
      <c r="D8" s="314">
        <v>146</v>
      </c>
      <c r="E8" s="314">
        <v>150.4</v>
      </c>
      <c r="F8" s="314" t="s">
        <v>215</v>
      </c>
      <c r="G8" s="314" t="s">
        <v>215</v>
      </c>
      <c r="H8" s="314">
        <v>145.69999999999999</v>
      </c>
      <c r="I8" s="314">
        <v>153.9</v>
      </c>
      <c r="J8" s="314">
        <v>137</v>
      </c>
      <c r="K8" s="314">
        <v>118.5</v>
      </c>
      <c r="L8" s="314">
        <v>126</v>
      </c>
      <c r="M8" s="314">
        <v>110.5</v>
      </c>
      <c r="N8" s="102">
        <v>104</v>
      </c>
      <c r="O8" s="102">
        <v>115</v>
      </c>
      <c r="P8" s="191">
        <v>108</v>
      </c>
    </row>
    <row r="9" spans="1:34">
      <c r="A9" s="163" t="s">
        <v>172</v>
      </c>
      <c r="B9" s="314">
        <v>147</v>
      </c>
      <c r="C9" s="314">
        <v>140.5</v>
      </c>
      <c r="D9" s="314">
        <v>153.69999999999999</v>
      </c>
      <c r="E9" s="314">
        <v>146.30000000000001</v>
      </c>
      <c r="F9" s="314">
        <v>139.80000000000001</v>
      </c>
      <c r="G9" s="314">
        <v>153</v>
      </c>
      <c r="H9" s="314">
        <v>145.5</v>
      </c>
      <c r="I9" s="314">
        <v>139</v>
      </c>
      <c r="J9" s="314">
        <v>152.19999999999999</v>
      </c>
      <c r="K9" s="314">
        <v>144.80000000000001</v>
      </c>
      <c r="L9" s="314">
        <v>138.30000000000001</v>
      </c>
      <c r="M9" s="314">
        <v>151.5</v>
      </c>
      <c r="N9" s="102">
        <v>144.1</v>
      </c>
      <c r="O9" s="102">
        <v>137.6</v>
      </c>
      <c r="P9" s="191">
        <v>150.69999999999999</v>
      </c>
    </row>
    <row r="10" spans="1:34">
      <c r="A10" s="163" t="s">
        <v>173</v>
      </c>
      <c r="B10" s="314">
        <v>108.4</v>
      </c>
      <c r="C10" s="314">
        <v>121.4</v>
      </c>
      <c r="D10" s="314">
        <v>97.5</v>
      </c>
      <c r="E10" s="314">
        <v>121</v>
      </c>
      <c r="F10" s="314" t="s">
        <v>215</v>
      </c>
      <c r="G10" s="314" t="s">
        <v>215</v>
      </c>
      <c r="H10" s="314">
        <v>99.6</v>
      </c>
      <c r="I10" s="314">
        <v>115.6</v>
      </c>
      <c r="J10" s="314">
        <v>93.9</v>
      </c>
      <c r="K10" s="102">
        <v>98</v>
      </c>
      <c r="L10" s="314">
        <v>112.8</v>
      </c>
      <c r="M10" s="314">
        <v>92.1</v>
      </c>
      <c r="N10" s="102">
        <v>92</v>
      </c>
      <c r="O10" s="102">
        <v>110</v>
      </c>
      <c r="P10" s="191">
        <v>90.4</v>
      </c>
    </row>
    <row r="11" spans="1:34">
      <c r="A11" s="163" t="s">
        <v>174</v>
      </c>
      <c r="B11" s="314">
        <v>14.7</v>
      </c>
      <c r="C11" s="314">
        <v>16.5</v>
      </c>
      <c r="D11" s="314">
        <v>12.9</v>
      </c>
      <c r="E11" s="314">
        <v>15.9</v>
      </c>
      <c r="F11" s="314">
        <v>16.399999999999999</v>
      </c>
      <c r="G11" s="314">
        <v>15.4</v>
      </c>
      <c r="H11" s="314">
        <v>15.7</v>
      </c>
      <c r="I11" s="314">
        <v>17.8</v>
      </c>
      <c r="J11" s="314">
        <v>13.6</v>
      </c>
      <c r="K11" s="314">
        <v>14.5</v>
      </c>
      <c r="L11" s="314">
        <v>15.9</v>
      </c>
      <c r="M11" s="314">
        <v>13</v>
      </c>
      <c r="N11" s="314">
        <v>16</v>
      </c>
      <c r="O11" s="314">
        <v>15.8</v>
      </c>
      <c r="P11" s="315">
        <v>16.100000000000001</v>
      </c>
    </row>
    <row r="12" spans="1:34">
      <c r="A12" s="163" t="s">
        <v>175</v>
      </c>
      <c r="B12" s="314">
        <v>112</v>
      </c>
      <c r="C12" s="314">
        <v>138</v>
      </c>
      <c r="D12" s="314">
        <v>117</v>
      </c>
      <c r="E12" s="314">
        <v>77.099999999999994</v>
      </c>
      <c r="F12" s="314" t="s">
        <v>215</v>
      </c>
      <c r="G12" s="314" t="s">
        <v>215</v>
      </c>
      <c r="H12" s="314">
        <v>71</v>
      </c>
      <c r="I12" s="314">
        <v>75.599999999999994</v>
      </c>
      <c r="J12" s="314">
        <v>66.2</v>
      </c>
      <c r="K12" s="314">
        <v>85</v>
      </c>
      <c r="L12" s="314" t="s">
        <v>215</v>
      </c>
      <c r="M12" s="314" t="s">
        <v>215</v>
      </c>
      <c r="N12" s="314">
        <v>85</v>
      </c>
      <c r="O12" s="106">
        <v>91</v>
      </c>
      <c r="P12" s="173">
        <v>79</v>
      </c>
    </row>
    <row r="13" spans="1:34">
      <c r="A13" s="163" t="s">
        <v>176</v>
      </c>
      <c r="B13" s="314">
        <v>14.7</v>
      </c>
      <c r="C13" s="314">
        <v>16.5</v>
      </c>
      <c r="D13" s="314">
        <v>12.9</v>
      </c>
      <c r="E13" s="314">
        <v>15.9</v>
      </c>
      <c r="F13" s="314">
        <v>16.399999999999999</v>
      </c>
      <c r="G13" s="314">
        <v>15.4</v>
      </c>
      <c r="H13" s="314">
        <v>15.7</v>
      </c>
      <c r="I13" s="314">
        <v>17.8</v>
      </c>
      <c r="J13" s="314">
        <v>13.6</v>
      </c>
      <c r="K13" s="314">
        <v>14.5</v>
      </c>
      <c r="L13" s="314">
        <v>15.9</v>
      </c>
      <c r="M13" s="314">
        <v>13</v>
      </c>
      <c r="N13" s="106">
        <v>16</v>
      </c>
      <c r="O13" s="106">
        <v>15.8</v>
      </c>
      <c r="P13" s="173">
        <v>16.100000000000001</v>
      </c>
    </row>
    <row r="14" spans="1:34">
      <c r="A14" s="163" t="s">
        <v>177</v>
      </c>
      <c r="B14" s="314">
        <v>101.3</v>
      </c>
      <c r="C14" s="314">
        <v>106.2</v>
      </c>
      <c r="D14" s="314">
        <v>96.2</v>
      </c>
      <c r="E14" s="314">
        <v>108</v>
      </c>
      <c r="F14" s="314">
        <v>113</v>
      </c>
      <c r="G14" s="314">
        <v>103</v>
      </c>
      <c r="H14" s="314">
        <v>108</v>
      </c>
      <c r="I14" s="314">
        <v>113</v>
      </c>
      <c r="J14" s="314">
        <v>103</v>
      </c>
      <c r="K14" s="102">
        <v>87.2</v>
      </c>
      <c r="L14" s="314">
        <v>91.7</v>
      </c>
      <c r="M14" s="314">
        <v>82.5</v>
      </c>
      <c r="N14" s="102">
        <v>81.2</v>
      </c>
      <c r="O14" s="102" t="s">
        <v>170</v>
      </c>
      <c r="P14" s="191" t="s">
        <v>170</v>
      </c>
      <c r="AF14" s="7"/>
    </row>
    <row r="15" spans="1:34">
      <c r="A15" s="163" t="s">
        <v>178</v>
      </c>
      <c r="B15" s="314">
        <v>45.3</v>
      </c>
      <c r="C15" s="314">
        <v>49.3</v>
      </c>
      <c r="D15" s="314">
        <v>41</v>
      </c>
      <c r="E15" s="314">
        <v>41.3</v>
      </c>
      <c r="F15" s="314" t="s">
        <v>215</v>
      </c>
      <c r="G15" s="314" t="s">
        <v>215</v>
      </c>
      <c r="H15" s="314">
        <v>38.700000000000003</v>
      </c>
      <c r="I15" s="314">
        <v>42.5</v>
      </c>
      <c r="J15" s="314">
        <v>34.700000000000003</v>
      </c>
      <c r="K15" s="102">
        <v>49.8</v>
      </c>
      <c r="L15" s="314">
        <v>53.9</v>
      </c>
      <c r="M15" s="314">
        <v>45.5</v>
      </c>
      <c r="N15" s="102">
        <v>46.4</v>
      </c>
      <c r="O15" s="102" t="s">
        <v>215</v>
      </c>
      <c r="P15" s="191" t="s">
        <v>215</v>
      </c>
    </row>
    <row r="16" spans="1:34">
      <c r="A16" s="163" t="s">
        <v>179</v>
      </c>
      <c r="B16" s="314">
        <v>14</v>
      </c>
      <c r="C16" s="314">
        <v>17.100000000000001</v>
      </c>
      <c r="D16" s="314">
        <v>12.8</v>
      </c>
      <c r="E16" s="314">
        <v>13.5</v>
      </c>
      <c r="F16" s="314">
        <v>17.3</v>
      </c>
      <c r="G16" s="314">
        <v>9.8000000000000007</v>
      </c>
      <c r="H16" s="314">
        <v>12.8</v>
      </c>
      <c r="I16" s="314">
        <v>15.5</v>
      </c>
      <c r="J16" s="314">
        <v>9.9</v>
      </c>
      <c r="K16" s="314">
        <v>19.8</v>
      </c>
      <c r="L16" s="314">
        <v>15</v>
      </c>
      <c r="M16" s="314">
        <v>24.8</v>
      </c>
      <c r="N16" s="102">
        <v>13.5</v>
      </c>
      <c r="O16" s="102">
        <v>18.899999999999999</v>
      </c>
      <c r="P16" s="191">
        <v>7.9</v>
      </c>
    </row>
    <row r="17" spans="1:33">
      <c r="A17" s="163" t="s">
        <v>180</v>
      </c>
      <c r="B17" s="109">
        <v>50.1</v>
      </c>
      <c r="C17" s="109">
        <v>52.3</v>
      </c>
      <c r="D17" s="109">
        <v>47.9</v>
      </c>
      <c r="E17" s="109">
        <v>46</v>
      </c>
      <c r="F17" s="109">
        <v>48.6</v>
      </c>
      <c r="G17" s="109">
        <v>43.3</v>
      </c>
      <c r="H17" s="109">
        <v>41.7</v>
      </c>
      <c r="I17" s="109">
        <v>44.5</v>
      </c>
      <c r="J17" s="109">
        <v>39.4</v>
      </c>
      <c r="K17" s="109">
        <v>38.5</v>
      </c>
      <c r="L17" s="109">
        <v>41.1</v>
      </c>
      <c r="M17" s="109">
        <v>36.799999999999997</v>
      </c>
      <c r="N17" s="109">
        <v>37.700000000000003</v>
      </c>
      <c r="O17" s="109">
        <v>39.200000000000003</v>
      </c>
      <c r="P17" s="168">
        <v>36.299999999999997</v>
      </c>
    </row>
    <row r="18" spans="1:33">
      <c r="A18" s="163" t="s">
        <v>190</v>
      </c>
      <c r="B18" s="314">
        <v>81</v>
      </c>
      <c r="C18" s="314" t="s">
        <v>215</v>
      </c>
      <c r="D18" s="314" t="s">
        <v>215</v>
      </c>
      <c r="E18" s="314">
        <v>81</v>
      </c>
      <c r="F18" s="314" t="s">
        <v>215</v>
      </c>
      <c r="G18" s="314" t="s">
        <v>215</v>
      </c>
      <c r="H18" s="314">
        <v>67.011422011727817</v>
      </c>
      <c r="I18" s="314">
        <v>73.200202837382378</v>
      </c>
      <c r="J18" s="314">
        <v>60.636977761303612</v>
      </c>
      <c r="K18" s="314">
        <v>51.8</v>
      </c>
      <c r="L18" s="314">
        <v>55.4</v>
      </c>
      <c r="M18" s="314">
        <v>48.1</v>
      </c>
      <c r="N18" s="106">
        <v>51.8</v>
      </c>
      <c r="O18" s="106">
        <v>55.4</v>
      </c>
      <c r="P18" s="173">
        <v>48.1</v>
      </c>
      <c r="AF18" s="24" t="s">
        <v>76</v>
      </c>
      <c r="AG18" s="24" t="s">
        <v>76</v>
      </c>
    </row>
    <row r="19" spans="1:33">
      <c r="A19" s="163" t="s">
        <v>182</v>
      </c>
      <c r="B19" s="314">
        <v>100.4</v>
      </c>
      <c r="C19" s="314">
        <v>106.5</v>
      </c>
      <c r="D19" s="314">
        <v>94.2</v>
      </c>
      <c r="E19" s="314">
        <v>95</v>
      </c>
      <c r="F19" s="314" t="s">
        <v>215</v>
      </c>
      <c r="G19" s="314" t="s">
        <v>215</v>
      </c>
      <c r="H19" s="314">
        <v>89.8</v>
      </c>
      <c r="I19" s="314" t="s">
        <v>215</v>
      </c>
      <c r="J19" s="314" t="s">
        <v>215</v>
      </c>
      <c r="K19" s="314">
        <v>75</v>
      </c>
      <c r="L19" s="314" t="s">
        <v>215</v>
      </c>
      <c r="M19" s="314" t="s">
        <v>215</v>
      </c>
      <c r="N19" s="102">
        <v>80.5</v>
      </c>
      <c r="O19" s="102">
        <v>87</v>
      </c>
      <c r="P19" s="191">
        <v>74</v>
      </c>
    </row>
    <row r="20" spans="1:33" ht="15" thickBot="1">
      <c r="A20" s="174" t="s">
        <v>183</v>
      </c>
      <c r="B20" s="316">
        <v>97.1</v>
      </c>
      <c r="C20" s="316">
        <v>103.7</v>
      </c>
      <c r="D20" s="316">
        <v>89.9</v>
      </c>
      <c r="E20" s="316">
        <v>95.2</v>
      </c>
      <c r="F20" s="316" t="s">
        <v>215</v>
      </c>
      <c r="G20" s="316" t="s">
        <v>215</v>
      </c>
      <c r="H20" s="316">
        <v>84</v>
      </c>
      <c r="I20" s="316">
        <v>96</v>
      </c>
      <c r="J20" s="316">
        <v>83</v>
      </c>
      <c r="K20" s="316">
        <v>84</v>
      </c>
      <c r="L20" s="316">
        <v>96</v>
      </c>
      <c r="M20" s="316">
        <v>83</v>
      </c>
      <c r="N20" s="317">
        <v>75</v>
      </c>
      <c r="O20" s="317">
        <v>79</v>
      </c>
      <c r="P20" s="318">
        <v>70</v>
      </c>
      <c r="AG20" s="35" t="s">
        <v>76</v>
      </c>
    </row>
    <row r="21" spans="1:33">
      <c r="A21" s="24"/>
    </row>
    <row r="22" spans="1:33">
      <c r="A22" s="16" t="s">
        <v>510</v>
      </c>
    </row>
    <row r="23" spans="1:33" ht="15" thickBot="1">
      <c r="A23" s="24"/>
    </row>
    <row r="24" spans="1:33">
      <c r="A24" s="1026" t="s">
        <v>187</v>
      </c>
      <c r="B24" s="1024">
        <v>2015</v>
      </c>
      <c r="C24" s="1024"/>
      <c r="D24" s="1024"/>
      <c r="E24" s="1024">
        <v>2016</v>
      </c>
      <c r="F24" s="1024"/>
      <c r="G24" s="1024"/>
      <c r="H24" s="1024">
        <v>2017</v>
      </c>
      <c r="I24" s="1024"/>
      <c r="J24" s="1024"/>
      <c r="K24" s="1024">
        <v>2018</v>
      </c>
      <c r="L24" s="1024"/>
      <c r="M24" s="1024"/>
      <c r="N24" s="1024">
        <v>2019</v>
      </c>
      <c r="O24" s="1024"/>
      <c r="P24" s="1025"/>
    </row>
    <row r="25" spans="1:33">
      <c r="A25" s="1027"/>
      <c r="B25" s="312" t="s">
        <v>71</v>
      </c>
      <c r="C25" s="312" t="s">
        <v>243</v>
      </c>
      <c r="D25" s="312" t="s">
        <v>244</v>
      </c>
      <c r="E25" s="312" t="s">
        <v>71</v>
      </c>
      <c r="F25" s="312" t="s">
        <v>243</v>
      </c>
      <c r="G25" s="312" t="s">
        <v>244</v>
      </c>
      <c r="H25" s="312" t="s">
        <v>71</v>
      </c>
      <c r="I25" s="312" t="s">
        <v>243</v>
      </c>
      <c r="J25" s="312" t="s">
        <v>244</v>
      </c>
      <c r="K25" s="312" t="s">
        <v>71</v>
      </c>
      <c r="L25" s="312" t="s">
        <v>243</v>
      </c>
      <c r="M25" s="312" t="s">
        <v>244</v>
      </c>
      <c r="N25" s="312" t="s">
        <v>71</v>
      </c>
      <c r="O25" s="312" t="s">
        <v>243</v>
      </c>
      <c r="P25" s="313" t="s">
        <v>244</v>
      </c>
    </row>
    <row r="26" spans="1:33">
      <c r="A26" s="163" t="s">
        <v>167</v>
      </c>
      <c r="B26" s="314">
        <v>68</v>
      </c>
      <c r="C26" s="314" t="s">
        <v>215</v>
      </c>
      <c r="D26" s="314" t="s">
        <v>215</v>
      </c>
      <c r="E26" s="314">
        <v>84</v>
      </c>
      <c r="F26" s="314" t="s">
        <v>215</v>
      </c>
      <c r="G26" s="314" t="s">
        <v>215</v>
      </c>
      <c r="H26" s="314">
        <v>80.400000000000006</v>
      </c>
      <c r="I26" s="314" t="s">
        <v>215</v>
      </c>
      <c r="J26" s="314" t="s">
        <v>215</v>
      </c>
      <c r="K26" s="314">
        <v>77.2</v>
      </c>
      <c r="L26" s="314">
        <v>83</v>
      </c>
      <c r="M26" s="314">
        <v>71.099999999999994</v>
      </c>
      <c r="N26" s="314">
        <v>74.7</v>
      </c>
      <c r="O26" s="106">
        <v>80.400000000000006</v>
      </c>
      <c r="P26" s="173">
        <v>68.7</v>
      </c>
    </row>
    <row r="27" spans="1:33">
      <c r="A27" s="163" t="s">
        <v>168</v>
      </c>
      <c r="B27" s="314">
        <v>28</v>
      </c>
      <c r="C27" s="314">
        <v>29</v>
      </c>
      <c r="D27" s="314">
        <v>27</v>
      </c>
      <c r="E27" s="314">
        <v>28</v>
      </c>
      <c r="F27" s="314">
        <v>29</v>
      </c>
      <c r="G27" s="314">
        <v>27</v>
      </c>
      <c r="H27" s="314">
        <v>56</v>
      </c>
      <c r="I27" s="314" t="s">
        <v>215</v>
      </c>
      <c r="J27" s="314" t="s">
        <v>215</v>
      </c>
      <c r="K27" s="314">
        <v>56</v>
      </c>
      <c r="L27" s="314" t="s">
        <v>215</v>
      </c>
      <c r="M27" s="314" t="s">
        <v>215</v>
      </c>
      <c r="N27" s="314">
        <v>56</v>
      </c>
      <c r="O27" s="314" t="s">
        <v>170</v>
      </c>
      <c r="P27" s="315" t="s">
        <v>170</v>
      </c>
    </row>
    <row r="28" spans="1:33">
      <c r="A28" s="163" t="s">
        <v>188</v>
      </c>
      <c r="B28" s="314">
        <v>74.900000000000006</v>
      </c>
      <c r="C28" s="314">
        <v>80.3</v>
      </c>
      <c r="D28" s="314">
        <v>68.900000000000006</v>
      </c>
      <c r="E28" s="314">
        <v>72.3</v>
      </c>
      <c r="F28" s="314" t="s">
        <v>215</v>
      </c>
      <c r="G28" s="314" t="s">
        <v>215</v>
      </c>
      <c r="H28" s="314">
        <v>69.900000000000006</v>
      </c>
      <c r="I28" s="314" t="s">
        <v>215</v>
      </c>
      <c r="J28" s="314" t="s">
        <v>215</v>
      </c>
      <c r="K28" s="314">
        <v>67.5</v>
      </c>
      <c r="L28" s="314">
        <v>72.7</v>
      </c>
      <c r="M28" s="314">
        <v>61.9</v>
      </c>
      <c r="N28" s="314">
        <v>62.9</v>
      </c>
      <c r="O28" s="314">
        <v>68</v>
      </c>
      <c r="P28" s="315">
        <v>57.7</v>
      </c>
    </row>
    <row r="29" spans="1:33">
      <c r="A29" s="163" t="s">
        <v>189</v>
      </c>
      <c r="B29" s="314">
        <v>98.3</v>
      </c>
      <c r="C29" s="314">
        <v>104.9</v>
      </c>
      <c r="D29" s="314">
        <v>91.3</v>
      </c>
      <c r="E29" s="314">
        <v>93.9</v>
      </c>
      <c r="F29" s="314">
        <v>100.8</v>
      </c>
      <c r="G29" s="314">
        <v>86.6</v>
      </c>
      <c r="H29" s="314">
        <v>90.8</v>
      </c>
      <c r="I29" s="314">
        <v>97.4</v>
      </c>
      <c r="J29" s="314">
        <v>83.6</v>
      </c>
      <c r="K29" s="314">
        <v>87.6</v>
      </c>
      <c r="L29" s="314">
        <v>94.3</v>
      </c>
      <c r="M29" s="314">
        <v>80.7</v>
      </c>
      <c r="N29" s="102">
        <v>84.8</v>
      </c>
      <c r="O29" s="102">
        <v>91.3</v>
      </c>
      <c r="P29" s="191">
        <v>77.900000000000006</v>
      </c>
    </row>
    <row r="30" spans="1:33">
      <c r="A30" s="163" t="s">
        <v>172</v>
      </c>
      <c r="B30" s="314">
        <v>143.4</v>
      </c>
      <c r="C30" s="314">
        <v>136.9</v>
      </c>
      <c r="D30" s="314">
        <v>150</v>
      </c>
      <c r="E30" s="314">
        <v>142.6</v>
      </c>
      <c r="F30" s="314">
        <v>136.19999999999999</v>
      </c>
      <c r="G30" s="314">
        <v>149.19999999999999</v>
      </c>
      <c r="H30" s="314">
        <v>74</v>
      </c>
      <c r="I30" s="314" t="s">
        <v>215</v>
      </c>
      <c r="J30" s="314" t="s">
        <v>215</v>
      </c>
      <c r="K30" s="314">
        <v>54.4</v>
      </c>
      <c r="L30" s="314">
        <v>59.3</v>
      </c>
      <c r="M30" s="314">
        <v>49.3</v>
      </c>
      <c r="N30" s="102">
        <v>49.4</v>
      </c>
      <c r="O30" s="102">
        <v>53.8</v>
      </c>
      <c r="P30" s="191">
        <v>44.7</v>
      </c>
    </row>
    <row r="31" spans="1:33">
      <c r="A31" s="163" t="s">
        <v>173</v>
      </c>
      <c r="B31" s="314">
        <v>90.2</v>
      </c>
      <c r="C31" s="314">
        <v>107.3</v>
      </c>
      <c r="D31" s="314">
        <v>88.7</v>
      </c>
      <c r="E31" s="314">
        <v>87.4</v>
      </c>
      <c r="F31" s="314" t="s">
        <v>215</v>
      </c>
      <c r="G31" s="314" t="s">
        <v>215</v>
      </c>
      <c r="H31" s="314">
        <v>84.1</v>
      </c>
      <c r="I31" s="314" t="s">
        <v>215</v>
      </c>
      <c r="J31" s="314" t="s">
        <v>215</v>
      </c>
      <c r="K31" s="102">
        <v>86</v>
      </c>
      <c r="L31" s="314">
        <v>98</v>
      </c>
      <c r="M31" s="314">
        <v>75</v>
      </c>
      <c r="N31" s="102">
        <v>86.4</v>
      </c>
      <c r="O31" s="102">
        <v>93.5</v>
      </c>
      <c r="P31" s="191">
        <v>78.900000000000006</v>
      </c>
    </row>
    <row r="32" spans="1:33">
      <c r="A32" s="163" t="s">
        <v>174</v>
      </c>
      <c r="B32" s="314">
        <v>15.5</v>
      </c>
      <c r="C32" s="314">
        <v>15.8</v>
      </c>
      <c r="D32" s="314">
        <v>15.3</v>
      </c>
      <c r="E32" s="314">
        <v>13.3</v>
      </c>
      <c r="F32" s="314">
        <v>13.7</v>
      </c>
      <c r="G32" s="314">
        <v>12.9</v>
      </c>
      <c r="H32" s="314">
        <v>14.3</v>
      </c>
      <c r="I32" s="314">
        <v>16.7</v>
      </c>
      <c r="J32" s="314">
        <v>11.8</v>
      </c>
      <c r="K32" s="314">
        <v>16.5</v>
      </c>
      <c r="L32" s="314">
        <v>16.600000000000001</v>
      </c>
      <c r="M32" s="314">
        <v>16.399999999999999</v>
      </c>
      <c r="N32" s="314">
        <v>16</v>
      </c>
      <c r="O32" s="314">
        <v>17.3</v>
      </c>
      <c r="P32" s="315">
        <v>14.7</v>
      </c>
    </row>
    <row r="33" spans="1:16">
      <c r="A33" s="163" t="s">
        <v>175</v>
      </c>
      <c r="B33" s="314">
        <v>64</v>
      </c>
      <c r="C33" s="314" t="s">
        <v>215</v>
      </c>
      <c r="D33" s="314" t="s">
        <v>215</v>
      </c>
      <c r="E33" s="314">
        <v>55.7</v>
      </c>
      <c r="F33" s="314" t="s">
        <v>215</v>
      </c>
      <c r="G33" s="314" t="s">
        <v>215</v>
      </c>
      <c r="H33" s="314">
        <v>52.7</v>
      </c>
      <c r="I33" s="314" t="s">
        <v>215</v>
      </c>
      <c r="J33" s="314" t="s">
        <v>215</v>
      </c>
      <c r="K33" s="314">
        <v>49.7</v>
      </c>
      <c r="L33" s="314">
        <v>54.3</v>
      </c>
      <c r="M33" s="314">
        <v>44.8</v>
      </c>
      <c r="N33" s="314">
        <v>41.6</v>
      </c>
      <c r="O33" s="106">
        <v>46</v>
      </c>
      <c r="P33" s="173">
        <v>37.200000000000003</v>
      </c>
    </row>
    <row r="34" spans="1:16">
      <c r="A34" s="163" t="s">
        <v>176</v>
      </c>
      <c r="B34" s="314">
        <v>15.5</v>
      </c>
      <c r="C34" s="314">
        <v>15.8</v>
      </c>
      <c r="D34" s="314">
        <v>15.3</v>
      </c>
      <c r="E34" s="314">
        <v>13.3</v>
      </c>
      <c r="F34" s="314">
        <v>13.7</v>
      </c>
      <c r="G34" s="314">
        <v>12.9</v>
      </c>
      <c r="H34" s="314">
        <v>14.3</v>
      </c>
      <c r="I34" s="314">
        <v>16.7</v>
      </c>
      <c r="J34" s="314">
        <v>11.8</v>
      </c>
      <c r="K34" s="314">
        <v>16.5</v>
      </c>
      <c r="L34" s="314">
        <v>16.5</v>
      </c>
      <c r="M34" s="314">
        <v>16.399999999999999</v>
      </c>
      <c r="N34" s="106">
        <v>16</v>
      </c>
      <c r="O34" s="106">
        <v>17.3</v>
      </c>
      <c r="P34" s="173">
        <v>14.8</v>
      </c>
    </row>
    <row r="35" spans="1:16">
      <c r="A35" s="163" t="s">
        <v>177</v>
      </c>
      <c r="B35" s="314">
        <v>81.8</v>
      </c>
      <c r="C35" s="314">
        <v>86.6</v>
      </c>
      <c r="D35" s="314">
        <v>76.8</v>
      </c>
      <c r="E35" s="314">
        <v>78.099999999999994</v>
      </c>
      <c r="F35" s="314" t="s">
        <v>215</v>
      </c>
      <c r="G35" s="314" t="s">
        <v>215</v>
      </c>
      <c r="H35" s="314">
        <v>75.5</v>
      </c>
      <c r="I35" s="314" t="s">
        <v>215</v>
      </c>
      <c r="J35" s="314" t="s">
        <v>215</v>
      </c>
      <c r="K35" s="102">
        <v>73.2</v>
      </c>
      <c r="L35" s="314">
        <v>77.8</v>
      </c>
      <c r="M35" s="314">
        <v>68.400000000000006</v>
      </c>
      <c r="N35" s="102">
        <v>16</v>
      </c>
      <c r="O35" s="102">
        <v>17.3</v>
      </c>
      <c r="P35" s="191">
        <v>14.7</v>
      </c>
    </row>
    <row r="36" spans="1:16">
      <c r="A36" s="163" t="s">
        <v>178</v>
      </c>
      <c r="B36" s="314">
        <v>45.4</v>
      </c>
      <c r="C36" s="314">
        <v>49.4</v>
      </c>
      <c r="D36" s="314">
        <v>41.2</v>
      </c>
      <c r="E36" s="314">
        <v>42.9</v>
      </c>
      <c r="F36" s="314" t="s">
        <v>215</v>
      </c>
      <c r="G36" s="314" t="s">
        <v>215</v>
      </c>
      <c r="H36" s="314">
        <v>41.4</v>
      </c>
      <c r="I36" s="314" t="s">
        <v>215</v>
      </c>
      <c r="J36" s="314" t="s">
        <v>215</v>
      </c>
      <c r="K36" s="102">
        <v>39.6</v>
      </c>
      <c r="L36" s="314">
        <v>43.2</v>
      </c>
      <c r="M36" s="314">
        <v>35.799999999999997</v>
      </c>
      <c r="N36" s="102">
        <v>42.4</v>
      </c>
      <c r="O36" s="102">
        <v>46.1</v>
      </c>
      <c r="P36" s="191">
        <v>38.5</v>
      </c>
    </row>
    <row r="37" spans="1:16">
      <c r="A37" s="163" t="s">
        <v>179</v>
      </c>
      <c r="B37" s="314">
        <v>12.6</v>
      </c>
      <c r="C37" s="314">
        <v>9.8000000000000007</v>
      </c>
      <c r="D37" s="314">
        <v>15.4</v>
      </c>
      <c r="E37" s="314">
        <v>14.8</v>
      </c>
      <c r="F37" s="314" t="s">
        <v>215</v>
      </c>
      <c r="G37" s="314" t="s">
        <v>215</v>
      </c>
      <c r="H37" s="314">
        <v>14.6</v>
      </c>
      <c r="I37" s="314" t="s">
        <v>215</v>
      </c>
      <c r="J37" s="314" t="s">
        <v>215</v>
      </c>
      <c r="K37" s="314">
        <v>14.5</v>
      </c>
      <c r="L37" s="314">
        <v>15.6</v>
      </c>
      <c r="M37" s="314">
        <v>13.2</v>
      </c>
      <c r="N37" s="102">
        <v>14.2</v>
      </c>
      <c r="O37" s="102">
        <v>15.4</v>
      </c>
      <c r="P37" s="191">
        <v>13</v>
      </c>
    </row>
    <row r="38" spans="1:16">
      <c r="A38" s="163" t="s">
        <v>180</v>
      </c>
      <c r="B38" s="109">
        <v>37.4</v>
      </c>
      <c r="C38" s="109">
        <v>39.4</v>
      </c>
      <c r="D38" s="109">
        <v>35.4</v>
      </c>
      <c r="E38" s="109">
        <v>37.200000000000003</v>
      </c>
      <c r="F38" s="109">
        <v>39.299999999999997</v>
      </c>
      <c r="G38" s="109">
        <v>34.9</v>
      </c>
      <c r="H38" s="109">
        <v>36.299999999999997</v>
      </c>
      <c r="I38" s="109">
        <v>38</v>
      </c>
      <c r="J38" s="109">
        <v>34.5</v>
      </c>
      <c r="K38" s="109">
        <v>37</v>
      </c>
      <c r="L38" s="109">
        <v>38.5</v>
      </c>
      <c r="M38" s="109">
        <v>35.4</v>
      </c>
      <c r="N38" s="109">
        <v>35.799999999999997</v>
      </c>
      <c r="O38" s="109">
        <v>38.6</v>
      </c>
      <c r="P38" s="168">
        <v>32.9</v>
      </c>
    </row>
    <row r="39" spans="1:16">
      <c r="A39" s="163" t="s">
        <v>190</v>
      </c>
      <c r="B39" s="314">
        <v>67</v>
      </c>
      <c r="C39" s="314">
        <v>80</v>
      </c>
      <c r="D39" s="314">
        <v>76</v>
      </c>
      <c r="E39" s="314">
        <v>57</v>
      </c>
      <c r="F39" s="314" t="s">
        <v>215</v>
      </c>
      <c r="G39" s="314" t="s">
        <v>215</v>
      </c>
      <c r="H39" s="314">
        <v>54.5</v>
      </c>
      <c r="I39" s="314" t="s">
        <v>215</v>
      </c>
      <c r="J39" s="314" t="s">
        <v>215</v>
      </c>
      <c r="K39" s="314">
        <v>53</v>
      </c>
      <c r="L39" s="314">
        <v>56.7</v>
      </c>
      <c r="M39" s="314">
        <v>49.2</v>
      </c>
      <c r="N39" s="106">
        <v>53</v>
      </c>
      <c r="O39" s="106">
        <v>56.7</v>
      </c>
      <c r="P39" s="173">
        <v>49.2</v>
      </c>
    </row>
    <row r="40" spans="1:16">
      <c r="A40" s="163" t="s">
        <v>182</v>
      </c>
      <c r="B40" s="314">
        <v>64</v>
      </c>
      <c r="C40" s="314">
        <v>68.900000000000006</v>
      </c>
      <c r="D40" s="314">
        <v>58.9</v>
      </c>
      <c r="E40" s="314">
        <v>62</v>
      </c>
      <c r="F40" s="314" t="s">
        <v>215</v>
      </c>
      <c r="G40" s="314" t="s">
        <v>215</v>
      </c>
      <c r="H40" s="314">
        <v>59.4</v>
      </c>
      <c r="I40" s="314" t="s">
        <v>215</v>
      </c>
      <c r="J40" s="314" t="s">
        <v>215</v>
      </c>
      <c r="K40" s="314">
        <v>57.8</v>
      </c>
      <c r="L40" s="314">
        <v>62.6</v>
      </c>
      <c r="M40" s="314">
        <v>52.9</v>
      </c>
      <c r="N40" s="102">
        <v>61.7</v>
      </c>
      <c r="O40" s="102">
        <v>66.400000000000006</v>
      </c>
      <c r="P40" s="191">
        <v>56.6</v>
      </c>
    </row>
    <row r="41" spans="1:16" ht="15" thickBot="1">
      <c r="A41" s="174" t="s">
        <v>183</v>
      </c>
      <c r="B41" s="316">
        <v>69</v>
      </c>
      <c r="C41" s="316">
        <v>88</v>
      </c>
      <c r="D41" s="316">
        <v>76</v>
      </c>
      <c r="E41" s="316">
        <v>50.4</v>
      </c>
      <c r="F41" s="316" t="s">
        <v>215</v>
      </c>
      <c r="G41" s="316" t="s">
        <v>215</v>
      </c>
      <c r="H41" s="316">
        <v>49.3</v>
      </c>
      <c r="I41" s="316" t="s">
        <v>215</v>
      </c>
      <c r="J41" s="316" t="s">
        <v>215</v>
      </c>
      <c r="K41" s="316">
        <v>46.2</v>
      </c>
      <c r="L41" s="316">
        <v>50.6</v>
      </c>
      <c r="M41" s="316">
        <v>41.7</v>
      </c>
      <c r="N41" s="317">
        <v>73</v>
      </c>
      <c r="O41" s="317">
        <v>78</v>
      </c>
      <c r="P41" s="318">
        <v>68</v>
      </c>
    </row>
    <row r="42" spans="1:16">
      <c r="A42" s="24"/>
    </row>
    <row r="43" spans="1:16">
      <c r="A43" s="29" t="s">
        <v>511</v>
      </c>
    </row>
    <row r="44" spans="1:16" ht="15" thickBot="1"/>
    <row r="45" spans="1:16">
      <c r="A45" s="877" t="s">
        <v>187</v>
      </c>
      <c r="B45" s="886">
        <v>2020</v>
      </c>
      <c r="C45" s="886"/>
      <c r="D45" s="886"/>
      <c r="E45" s="886">
        <v>2021</v>
      </c>
      <c r="F45" s="886"/>
      <c r="G45" s="886"/>
      <c r="H45" s="886">
        <v>2022</v>
      </c>
      <c r="I45" s="886"/>
      <c r="J45" s="905"/>
      <c r="K45" s="886">
        <v>2023</v>
      </c>
      <c r="L45" s="886"/>
      <c r="M45" s="905"/>
      <c r="N45" s="886">
        <v>2024</v>
      </c>
      <c r="O45" s="886"/>
      <c r="P45" s="905"/>
    </row>
    <row r="46" spans="1:16">
      <c r="A46" s="878"/>
      <c r="B46" s="133" t="s">
        <v>71</v>
      </c>
      <c r="C46" s="133" t="s">
        <v>243</v>
      </c>
      <c r="D46" s="133" t="s">
        <v>244</v>
      </c>
      <c r="E46" s="133" t="s">
        <v>71</v>
      </c>
      <c r="F46" s="133" t="s">
        <v>243</v>
      </c>
      <c r="G46" s="133" t="s">
        <v>244</v>
      </c>
      <c r="H46" s="133" t="s">
        <v>71</v>
      </c>
      <c r="I46" s="133" t="s">
        <v>243</v>
      </c>
      <c r="J46" s="172" t="s">
        <v>244</v>
      </c>
      <c r="K46" s="133" t="s">
        <v>71</v>
      </c>
      <c r="L46" s="133" t="s">
        <v>243</v>
      </c>
      <c r="M46" s="172" t="s">
        <v>244</v>
      </c>
      <c r="N46" s="133" t="s">
        <v>71</v>
      </c>
      <c r="O46" s="133" t="s">
        <v>243</v>
      </c>
      <c r="P46" s="172" t="s">
        <v>244</v>
      </c>
    </row>
    <row r="47" spans="1:16">
      <c r="A47" s="163" t="s">
        <v>167</v>
      </c>
      <c r="B47" s="102">
        <v>72.099999999999994</v>
      </c>
      <c r="C47" s="102">
        <v>78</v>
      </c>
      <c r="D47" s="102">
        <v>65.8</v>
      </c>
      <c r="E47" s="102">
        <v>69.400000000000006</v>
      </c>
      <c r="F47" s="102">
        <v>75.2</v>
      </c>
      <c r="G47" s="102">
        <v>63.3</v>
      </c>
      <c r="H47" s="314">
        <v>66.900000000000006</v>
      </c>
      <c r="I47" s="314">
        <v>72.400000000000006</v>
      </c>
      <c r="J47" s="314">
        <v>61</v>
      </c>
      <c r="K47" s="102">
        <v>64</v>
      </c>
      <c r="L47" s="102">
        <v>69.099999999999994</v>
      </c>
      <c r="M47" s="191">
        <v>58.8</v>
      </c>
      <c r="N47" s="102"/>
      <c r="O47" s="102"/>
      <c r="P47" s="191"/>
    </row>
    <row r="48" spans="1:16">
      <c r="A48" s="163" t="s">
        <v>168</v>
      </c>
      <c r="B48" s="314">
        <v>56</v>
      </c>
      <c r="C48" s="314" t="s">
        <v>215</v>
      </c>
      <c r="D48" s="314" t="s">
        <v>215</v>
      </c>
      <c r="E48" s="314">
        <v>56</v>
      </c>
      <c r="F48" s="314" t="s">
        <v>215</v>
      </c>
      <c r="G48" s="314" t="s">
        <v>215</v>
      </c>
      <c r="H48" s="314">
        <v>56</v>
      </c>
      <c r="I48" s="314" t="s">
        <v>215</v>
      </c>
      <c r="J48" s="315" t="s">
        <v>215</v>
      </c>
      <c r="K48" s="314">
        <v>23.4</v>
      </c>
      <c r="L48" s="314">
        <v>12.5</v>
      </c>
      <c r="M48" s="315">
        <v>10.9</v>
      </c>
      <c r="N48" s="314"/>
      <c r="O48" s="314"/>
      <c r="P48" s="315"/>
    </row>
    <row r="49" spans="1:16">
      <c r="A49" s="163" t="s">
        <v>188</v>
      </c>
      <c r="B49" s="106">
        <v>51.3</v>
      </c>
      <c r="C49" s="106">
        <v>54</v>
      </c>
      <c r="D49" s="106">
        <v>48.5</v>
      </c>
      <c r="E49" s="106">
        <v>49.7</v>
      </c>
      <c r="F49" s="106">
        <v>52.4</v>
      </c>
      <c r="G49" s="106">
        <v>46.8</v>
      </c>
      <c r="H49" s="109">
        <v>48.2</v>
      </c>
      <c r="I49" s="109">
        <v>51</v>
      </c>
      <c r="J49" s="168">
        <v>45.3</v>
      </c>
      <c r="K49" s="102">
        <v>39.799999999999997</v>
      </c>
      <c r="L49" s="102">
        <v>42.4</v>
      </c>
      <c r="M49" s="191">
        <v>37.200000000000003</v>
      </c>
      <c r="N49" s="102"/>
      <c r="O49" s="102"/>
      <c r="P49" s="191"/>
    </row>
    <row r="50" spans="1:16">
      <c r="A50" s="163" t="s">
        <v>189</v>
      </c>
      <c r="B50" s="106">
        <v>65</v>
      </c>
      <c r="C50" s="106"/>
      <c r="D50" s="106"/>
      <c r="E50" s="106">
        <v>59</v>
      </c>
      <c r="F50" s="106"/>
      <c r="G50" s="106"/>
      <c r="H50" s="109">
        <v>60</v>
      </c>
      <c r="I50" s="109"/>
      <c r="J50" s="168"/>
      <c r="K50" s="109">
        <v>54</v>
      </c>
      <c r="L50" s="102"/>
      <c r="M50" s="191"/>
      <c r="N50" s="109">
        <v>54</v>
      </c>
      <c r="O50" s="102"/>
      <c r="P50" s="191"/>
    </row>
    <row r="51" spans="1:16">
      <c r="A51" s="163" t="s">
        <v>172</v>
      </c>
      <c r="B51" s="106">
        <v>56.2</v>
      </c>
      <c r="C51" s="106">
        <v>61.2</v>
      </c>
      <c r="D51" s="106">
        <v>51</v>
      </c>
      <c r="E51" s="106">
        <v>52.6</v>
      </c>
      <c r="F51" s="106">
        <v>57.4</v>
      </c>
      <c r="G51" s="106">
        <v>47.6</v>
      </c>
      <c r="H51" s="109">
        <v>50</v>
      </c>
      <c r="I51" s="109">
        <v>54.5</v>
      </c>
      <c r="J51" s="168">
        <v>45.5</v>
      </c>
      <c r="K51" s="102">
        <v>45</v>
      </c>
      <c r="L51" s="102">
        <v>49.5</v>
      </c>
      <c r="M51" s="191">
        <v>40.200000000000003</v>
      </c>
      <c r="N51" s="102"/>
      <c r="O51" s="102"/>
      <c r="P51" s="191"/>
    </row>
    <row r="52" spans="1:16">
      <c r="A52" s="163" t="s">
        <v>173</v>
      </c>
      <c r="B52" s="106">
        <v>75.5</v>
      </c>
      <c r="C52" s="106">
        <v>82.2</v>
      </c>
      <c r="D52" s="106">
        <v>68.599999999999994</v>
      </c>
      <c r="E52" s="106">
        <v>72.900000000000006</v>
      </c>
      <c r="F52" s="106">
        <v>79.3</v>
      </c>
      <c r="G52" s="106">
        <v>66.099999999999994</v>
      </c>
      <c r="H52" s="102">
        <v>72.2</v>
      </c>
      <c r="I52" s="102">
        <v>78.599999999999994</v>
      </c>
      <c r="J52" s="191">
        <v>65.599999999999994</v>
      </c>
      <c r="K52" s="102">
        <v>58.9</v>
      </c>
      <c r="L52" s="102">
        <v>64.8</v>
      </c>
      <c r="M52" s="191">
        <v>52.8</v>
      </c>
      <c r="N52" s="102"/>
      <c r="O52" s="102"/>
      <c r="P52" s="191"/>
    </row>
    <row r="53" spans="1:16">
      <c r="A53" s="163" t="s">
        <v>174</v>
      </c>
      <c r="B53" s="106">
        <v>15.7</v>
      </c>
      <c r="C53" s="106">
        <v>19.2</v>
      </c>
      <c r="D53" s="106">
        <v>12.1</v>
      </c>
      <c r="E53" s="106">
        <v>15.3</v>
      </c>
      <c r="F53" s="106">
        <v>16.7</v>
      </c>
      <c r="G53" s="106">
        <v>13.9</v>
      </c>
      <c r="H53" s="102">
        <v>16.5</v>
      </c>
      <c r="I53" s="109">
        <v>21</v>
      </c>
      <c r="J53" s="191">
        <v>12.1</v>
      </c>
      <c r="K53" s="102">
        <v>64.8</v>
      </c>
      <c r="L53" s="102">
        <v>69.8</v>
      </c>
      <c r="M53" s="191">
        <v>59.5</v>
      </c>
      <c r="N53" s="102"/>
      <c r="O53" s="102"/>
      <c r="P53" s="191"/>
    </row>
    <row r="54" spans="1:16">
      <c r="A54" s="163" t="s">
        <v>175</v>
      </c>
      <c r="B54" s="106">
        <v>43.5</v>
      </c>
      <c r="C54" s="106">
        <v>48.2</v>
      </c>
      <c r="D54" s="106">
        <v>38.6</v>
      </c>
      <c r="E54" s="106">
        <v>41.9</v>
      </c>
      <c r="F54" s="106">
        <v>46.4</v>
      </c>
      <c r="G54" s="106">
        <v>37.1</v>
      </c>
      <c r="H54" s="102">
        <v>40.1</v>
      </c>
      <c r="I54" s="102">
        <v>44.4</v>
      </c>
      <c r="J54" s="191">
        <v>35.4</v>
      </c>
      <c r="K54" s="102">
        <v>39.799999999999997</v>
      </c>
      <c r="L54" s="102">
        <v>44.1</v>
      </c>
      <c r="M54" s="191">
        <v>35.5</v>
      </c>
      <c r="N54" s="102">
        <v>38.5</v>
      </c>
      <c r="O54" s="102">
        <v>42.8</v>
      </c>
      <c r="P54" s="191">
        <v>34.200000000000003</v>
      </c>
    </row>
    <row r="55" spans="1:16">
      <c r="A55" s="163" t="s">
        <v>176</v>
      </c>
      <c r="B55" s="106">
        <v>16</v>
      </c>
      <c r="C55" s="106">
        <v>19.5</v>
      </c>
      <c r="D55" s="106">
        <v>12.2</v>
      </c>
      <c r="E55" s="106">
        <v>15.4</v>
      </c>
      <c r="F55" s="106">
        <v>16.899999999999999</v>
      </c>
      <c r="G55" s="106">
        <v>13.9</v>
      </c>
      <c r="H55" s="106">
        <v>16.600000000000001</v>
      </c>
      <c r="I55" s="106">
        <v>20.9</v>
      </c>
      <c r="J55" s="173">
        <v>12.2</v>
      </c>
      <c r="K55" s="106">
        <v>14.5</v>
      </c>
      <c r="L55" s="106">
        <v>15.7</v>
      </c>
      <c r="M55" s="173">
        <v>13.3</v>
      </c>
      <c r="N55" s="106">
        <v>15.5</v>
      </c>
      <c r="O55" s="106">
        <v>15.3</v>
      </c>
      <c r="P55" s="173">
        <v>15.4</v>
      </c>
    </row>
    <row r="56" spans="1:16">
      <c r="A56" s="163" t="s">
        <v>177</v>
      </c>
      <c r="B56" s="106">
        <v>71.599999999999994</v>
      </c>
      <c r="C56" s="106">
        <v>76.2</v>
      </c>
      <c r="D56" s="106">
        <v>66.900000000000006</v>
      </c>
      <c r="E56" s="106">
        <v>71.599999999999994</v>
      </c>
      <c r="F56" s="106">
        <v>76.2</v>
      </c>
      <c r="G56" s="106">
        <v>66.900000000000006</v>
      </c>
      <c r="H56" s="109">
        <v>60</v>
      </c>
      <c r="I56" s="106">
        <v>65</v>
      </c>
      <c r="J56" s="173">
        <v>54</v>
      </c>
      <c r="K56" s="109">
        <v>60</v>
      </c>
      <c r="L56" s="106">
        <v>65</v>
      </c>
      <c r="M56" s="173">
        <v>54</v>
      </c>
      <c r="N56" s="109"/>
      <c r="O56" s="106"/>
      <c r="P56" s="173"/>
    </row>
    <row r="57" spans="1:16">
      <c r="A57" s="163" t="s">
        <v>178</v>
      </c>
      <c r="B57" s="106">
        <v>40.299999999999997</v>
      </c>
      <c r="C57" s="106">
        <v>44</v>
      </c>
      <c r="D57" s="106">
        <v>36.4</v>
      </c>
      <c r="E57" s="106">
        <v>39</v>
      </c>
      <c r="F57" s="106">
        <v>42.7</v>
      </c>
      <c r="G57" s="106">
        <v>35.299999999999997</v>
      </c>
      <c r="H57" s="106">
        <v>37.9</v>
      </c>
      <c r="I57" s="106">
        <v>41.3</v>
      </c>
      <c r="J57" s="173">
        <v>34.1</v>
      </c>
      <c r="K57" s="106">
        <v>40.700000000000003</v>
      </c>
      <c r="L57" s="106">
        <v>44.6</v>
      </c>
      <c r="M57" s="173">
        <v>36.6</v>
      </c>
      <c r="N57" s="106"/>
      <c r="O57" s="106"/>
      <c r="P57" s="173"/>
    </row>
    <row r="58" spans="1:16">
      <c r="A58" s="163" t="s">
        <v>179</v>
      </c>
      <c r="B58" s="106">
        <v>14.2</v>
      </c>
      <c r="C58" s="106">
        <v>15.3</v>
      </c>
      <c r="D58" s="106">
        <v>13</v>
      </c>
      <c r="E58" s="106">
        <v>13.9</v>
      </c>
      <c r="F58" s="106">
        <v>15</v>
      </c>
      <c r="G58" s="106">
        <v>12.8</v>
      </c>
      <c r="H58" s="106">
        <v>18.5</v>
      </c>
      <c r="I58" s="106">
        <v>25.9</v>
      </c>
      <c r="J58" s="173">
        <v>10.6</v>
      </c>
      <c r="K58" s="106">
        <v>18</v>
      </c>
      <c r="L58" s="106">
        <v>18.399999999999999</v>
      </c>
      <c r="M58" s="173">
        <v>17.600000000000001</v>
      </c>
      <c r="N58" s="106"/>
      <c r="O58" s="106"/>
      <c r="P58" s="173"/>
    </row>
    <row r="59" spans="1:16">
      <c r="A59" s="163" t="s">
        <v>180</v>
      </c>
      <c r="B59" s="109">
        <v>35.200000000000003</v>
      </c>
      <c r="C59" s="109">
        <v>38.200000000000003</v>
      </c>
      <c r="D59" s="109">
        <v>32.1</v>
      </c>
      <c r="E59" s="109">
        <v>33.1</v>
      </c>
      <c r="F59" s="109">
        <v>34.299999999999997</v>
      </c>
      <c r="G59" s="109">
        <v>31.9</v>
      </c>
      <c r="H59" s="109">
        <v>30.7</v>
      </c>
      <c r="I59" s="109">
        <v>32.1</v>
      </c>
      <c r="J59" s="168">
        <v>29.3</v>
      </c>
      <c r="K59" s="109">
        <v>34.700000000000003</v>
      </c>
      <c r="L59" s="109">
        <v>37.200000000000003</v>
      </c>
      <c r="M59" s="168">
        <v>31.9</v>
      </c>
      <c r="N59" s="109"/>
      <c r="O59" s="109"/>
      <c r="P59" s="168"/>
    </row>
    <row r="60" spans="1:16">
      <c r="A60" s="163" t="s">
        <v>190</v>
      </c>
      <c r="B60" s="106" t="s">
        <v>215</v>
      </c>
      <c r="C60" s="106" t="s">
        <v>215</v>
      </c>
      <c r="D60" s="106" t="s">
        <v>215</v>
      </c>
      <c r="E60" s="106" t="s">
        <v>215</v>
      </c>
      <c r="F60" s="106" t="s">
        <v>215</v>
      </c>
      <c r="G60" s="106" t="s">
        <v>215</v>
      </c>
      <c r="H60" s="106">
        <v>43</v>
      </c>
      <c r="I60" s="106">
        <v>52</v>
      </c>
      <c r="J60" s="173">
        <v>34</v>
      </c>
      <c r="K60" s="106">
        <v>38.9</v>
      </c>
      <c r="L60" s="106">
        <v>42.5</v>
      </c>
      <c r="M60" s="173">
        <v>35</v>
      </c>
      <c r="N60" s="106"/>
      <c r="O60" s="106"/>
      <c r="P60" s="173"/>
    </row>
    <row r="61" spans="1:16">
      <c r="A61" s="163" t="s">
        <v>182</v>
      </c>
      <c r="B61" s="106">
        <v>59.7</v>
      </c>
      <c r="C61" s="106">
        <v>64.599999999999994</v>
      </c>
      <c r="D61" s="106">
        <v>54.5</v>
      </c>
      <c r="E61" s="106">
        <v>57.7</v>
      </c>
      <c r="F61" s="106">
        <v>62.5</v>
      </c>
      <c r="G61" s="106">
        <v>52.6</v>
      </c>
      <c r="H61" s="106">
        <v>47.7</v>
      </c>
      <c r="I61" s="106">
        <v>51.9</v>
      </c>
      <c r="J61" s="173">
        <v>43.3</v>
      </c>
      <c r="K61" s="106">
        <v>44.7</v>
      </c>
      <c r="L61" s="106">
        <v>48.6</v>
      </c>
      <c r="M61" s="173">
        <v>40.5</v>
      </c>
      <c r="N61" s="106"/>
      <c r="O61" s="106"/>
      <c r="P61" s="173"/>
    </row>
    <row r="62" spans="1:16" ht="15" thickBot="1">
      <c r="A62" s="174" t="s">
        <v>183</v>
      </c>
      <c r="B62" s="317">
        <v>73</v>
      </c>
      <c r="C62" s="317">
        <v>78</v>
      </c>
      <c r="D62" s="317">
        <v>68</v>
      </c>
      <c r="E62" s="317" t="s">
        <v>215</v>
      </c>
      <c r="F62" s="317" t="s">
        <v>215</v>
      </c>
      <c r="G62" s="317" t="s">
        <v>215</v>
      </c>
      <c r="H62" s="317">
        <v>39.700000000000003</v>
      </c>
      <c r="I62" s="317" t="s">
        <v>215</v>
      </c>
      <c r="J62" s="318" t="s">
        <v>215</v>
      </c>
      <c r="K62" s="317">
        <v>27.8</v>
      </c>
      <c r="L62" s="317"/>
      <c r="M62" s="318"/>
      <c r="N62" s="317">
        <v>69</v>
      </c>
      <c r="O62" s="317"/>
      <c r="P62" s="318"/>
    </row>
    <row r="64" spans="1:16" ht="15" customHeight="1">
      <c r="A64" s="29" t="s">
        <v>192</v>
      </c>
    </row>
    <row r="65" spans="1:34">
      <c r="A65" s="874" t="s">
        <v>512</v>
      </c>
      <c r="B65" s="874"/>
      <c r="C65" s="874"/>
      <c r="D65" s="874"/>
      <c r="E65" s="874"/>
      <c r="F65" s="874"/>
      <c r="G65" s="874"/>
      <c r="H65" s="874"/>
      <c r="I65" s="874"/>
      <c r="J65" s="874"/>
      <c r="K65" s="874"/>
      <c r="L65" s="874"/>
      <c r="M65" s="874"/>
      <c r="N65" s="874"/>
      <c r="O65" s="874"/>
      <c r="P65" s="874"/>
    </row>
    <row r="66" spans="1:34">
      <c r="A66" s="874"/>
      <c r="B66" s="874"/>
      <c r="C66" s="874"/>
      <c r="D66" s="874"/>
      <c r="E66" s="874"/>
      <c r="F66" s="874"/>
      <c r="G66" s="874"/>
      <c r="H66" s="874"/>
      <c r="I66" s="874"/>
      <c r="J66" s="874"/>
      <c r="K66" s="874"/>
      <c r="L66" s="874"/>
      <c r="M66" s="874"/>
      <c r="N66" s="874"/>
      <c r="O66" s="874"/>
      <c r="P66" s="874"/>
    </row>
    <row r="67" spans="1:34">
      <c r="A67" s="874"/>
      <c r="B67" s="874"/>
      <c r="C67" s="874"/>
      <c r="D67" s="874"/>
      <c r="E67" s="874"/>
      <c r="F67" s="874"/>
      <c r="G67" s="874"/>
      <c r="H67" s="874"/>
      <c r="I67" s="874"/>
      <c r="J67" s="874"/>
      <c r="K67" s="874"/>
      <c r="L67" s="874"/>
      <c r="M67" s="874"/>
      <c r="N67" s="874"/>
      <c r="O67" s="874"/>
      <c r="P67" s="874"/>
      <c r="AC67" s="7"/>
      <c r="AD67" s="7"/>
      <c r="AE67" s="7"/>
      <c r="AF67" s="7"/>
      <c r="AG67" s="7"/>
      <c r="AH67" s="7"/>
    </row>
    <row r="68" spans="1:34">
      <c r="A68" s="899" t="s">
        <v>513</v>
      </c>
      <c r="B68" s="899"/>
      <c r="C68" s="899"/>
      <c r="D68" s="899"/>
      <c r="E68" s="899"/>
      <c r="F68" s="899"/>
      <c r="G68" s="899"/>
      <c r="H68" s="899"/>
      <c r="I68" s="899"/>
      <c r="J68" s="899"/>
      <c r="K68" s="899"/>
      <c r="L68" s="899"/>
      <c r="M68" s="899"/>
      <c r="N68" s="899"/>
      <c r="O68" s="899"/>
      <c r="P68" s="899"/>
      <c r="AC68" s="7"/>
      <c r="AD68" s="7"/>
      <c r="AE68" s="7"/>
      <c r="AF68" s="7"/>
      <c r="AG68" s="7"/>
      <c r="AH68" s="7"/>
    </row>
    <row r="69" spans="1:34">
      <c r="A69" s="899"/>
      <c r="B69" s="899"/>
      <c r="C69" s="899"/>
      <c r="D69" s="899"/>
      <c r="E69" s="899"/>
      <c r="F69" s="899"/>
      <c r="G69" s="899"/>
      <c r="H69" s="899"/>
      <c r="I69" s="899"/>
      <c r="J69" s="899"/>
      <c r="K69" s="899"/>
      <c r="L69" s="899"/>
      <c r="M69" s="899"/>
      <c r="N69" s="899"/>
      <c r="O69" s="899"/>
      <c r="P69" s="899"/>
    </row>
    <row r="70" spans="1:34">
      <c r="A70" s="874" t="s">
        <v>514</v>
      </c>
      <c r="B70" s="874"/>
      <c r="C70" s="874"/>
      <c r="D70" s="874"/>
      <c r="E70" s="874"/>
      <c r="F70" s="874"/>
      <c r="G70" s="874"/>
      <c r="H70" s="874"/>
      <c r="I70" s="874"/>
      <c r="J70" s="874"/>
      <c r="K70" s="874"/>
      <c r="L70" s="874"/>
      <c r="M70" s="874"/>
      <c r="N70" s="874"/>
      <c r="O70" s="874"/>
      <c r="P70" s="874"/>
    </row>
    <row r="71" spans="1:34">
      <c r="A71" s="874"/>
      <c r="B71" s="874"/>
      <c r="C71" s="874"/>
      <c r="D71" s="874"/>
      <c r="E71" s="874"/>
      <c r="F71" s="874"/>
      <c r="G71" s="874"/>
      <c r="H71" s="874"/>
      <c r="I71" s="874"/>
      <c r="J71" s="874"/>
      <c r="K71" s="874"/>
      <c r="L71" s="874"/>
      <c r="M71" s="874"/>
      <c r="N71" s="874"/>
      <c r="O71" s="874"/>
      <c r="P71" s="874"/>
    </row>
    <row r="72" spans="1:34">
      <c r="A72" s="874"/>
      <c r="B72" s="874"/>
      <c r="C72" s="874"/>
      <c r="D72" s="874"/>
      <c r="E72" s="874"/>
      <c r="F72" s="874"/>
      <c r="G72" s="874"/>
      <c r="H72" s="874"/>
      <c r="I72" s="874"/>
      <c r="J72" s="874"/>
      <c r="K72" s="874"/>
      <c r="L72" s="874"/>
      <c r="M72" s="874"/>
      <c r="N72" s="874"/>
      <c r="O72" s="874"/>
      <c r="P72" s="874"/>
    </row>
    <row r="73" spans="1:34" ht="34.5" customHeight="1">
      <c r="A73" s="874" t="s">
        <v>515</v>
      </c>
      <c r="B73" s="874"/>
      <c r="C73" s="874"/>
      <c r="D73" s="874"/>
      <c r="E73" s="874"/>
      <c r="F73" s="874"/>
      <c r="G73" s="874"/>
      <c r="H73" s="874"/>
      <c r="I73" s="874"/>
      <c r="J73" s="874"/>
      <c r="K73" s="874"/>
      <c r="L73" s="874"/>
      <c r="M73" s="874"/>
      <c r="N73" s="874"/>
      <c r="O73" s="874"/>
      <c r="P73" s="874"/>
    </row>
    <row r="74" spans="1:34" ht="34.5" customHeight="1">
      <c r="A74" s="874" t="s">
        <v>516</v>
      </c>
      <c r="B74" s="874"/>
      <c r="C74" s="874"/>
      <c r="D74" s="874"/>
      <c r="E74" s="874"/>
      <c r="F74" s="874"/>
      <c r="G74" s="874"/>
      <c r="H74" s="874"/>
      <c r="I74" s="874"/>
      <c r="J74" s="874"/>
      <c r="K74" s="874"/>
      <c r="L74" s="874"/>
      <c r="M74" s="874"/>
      <c r="N74" s="874"/>
      <c r="O74" s="874"/>
      <c r="P74" s="874"/>
    </row>
    <row r="75" spans="1:34" ht="28.2" customHeight="1">
      <c r="A75" s="908" t="s">
        <v>517</v>
      </c>
      <c r="B75" s="908"/>
      <c r="C75" s="908"/>
      <c r="D75" s="908"/>
      <c r="E75" s="908"/>
      <c r="F75" s="908"/>
      <c r="G75" s="908"/>
      <c r="H75" s="908"/>
      <c r="I75" s="908"/>
      <c r="J75" s="908"/>
      <c r="K75" s="908"/>
      <c r="L75" s="908"/>
      <c r="M75" s="908"/>
      <c r="N75" s="908"/>
      <c r="O75" s="908"/>
      <c r="P75" s="908"/>
    </row>
    <row r="76" spans="1:34">
      <c r="A76" s="24"/>
    </row>
    <row r="77" spans="1:34">
      <c r="A77" s="24"/>
    </row>
    <row r="78" spans="1:34">
      <c r="A78" s="24"/>
    </row>
    <row r="79" spans="1:34">
      <c r="A79" s="24"/>
    </row>
    <row r="80" spans="1:34">
      <c r="A80" s="24"/>
    </row>
    <row r="81" spans="1:1">
      <c r="A81" s="24"/>
    </row>
    <row r="82" spans="1:1">
      <c r="A82" s="24"/>
    </row>
    <row r="83" spans="1:1">
      <c r="A83" s="24"/>
    </row>
    <row r="84" spans="1:1">
      <c r="A84" s="24"/>
    </row>
    <row r="85" spans="1:1">
      <c r="A85" s="24"/>
    </row>
    <row r="86" spans="1:1">
      <c r="A86" s="24"/>
    </row>
    <row r="87" spans="1:1">
      <c r="A87" s="24"/>
    </row>
    <row r="88" spans="1:1">
      <c r="A88" s="24"/>
    </row>
    <row r="89" spans="1:1">
      <c r="A89" s="24"/>
    </row>
    <row r="90" spans="1:1">
      <c r="A90" s="24"/>
    </row>
    <row r="91" spans="1:1">
      <c r="A91" s="24"/>
    </row>
    <row r="92" spans="1:1">
      <c r="A92" s="24"/>
    </row>
    <row r="93" spans="1:1">
      <c r="A93" s="24"/>
    </row>
    <row r="94" spans="1:1">
      <c r="A94" s="24"/>
    </row>
    <row r="95" spans="1:1">
      <c r="A95" s="24"/>
    </row>
    <row r="96" spans="1:1">
      <c r="A96" s="24"/>
    </row>
    <row r="97" spans="1:1">
      <c r="A97" s="24"/>
    </row>
    <row r="98" spans="1:1">
      <c r="A98" s="24"/>
    </row>
    <row r="99" spans="1:1">
      <c r="A99" s="24"/>
    </row>
    <row r="100" spans="1:1">
      <c r="A100" s="24"/>
    </row>
    <row r="101" spans="1:1">
      <c r="A101" s="24"/>
    </row>
    <row r="102" spans="1:1">
      <c r="A102" s="24"/>
    </row>
    <row r="103" spans="1:1">
      <c r="A103" s="24"/>
    </row>
    <row r="104" spans="1:1">
      <c r="A104" s="24"/>
    </row>
    <row r="105" spans="1:1">
      <c r="A105" s="24"/>
    </row>
    <row r="106" spans="1:1">
      <c r="A106" s="24"/>
    </row>
    <row r="107" spans="1:1">
      <c r="A107" s="24"/>
    </row>
    <row r="108" spans="1:1">
      <c r="A108" s="24"/>
    </row>
    <row r="109" spans="1:1">
      <c r="A109" s="24"/>
    </row>
    <row r="110" spans="1:1">
      <c r="A110" s="24"/>
    </row>
    <row r="111" spans="1:1">
      <c r="A111" s="24"/>
    </row>
    <row r="112" spans="1:1">
      <c r="A112" s="24"/>
    </row>
    <row r="113" spans="1:1">
      <c r="A113" s="24"/>
    </row>
    <row r="114" spans="1:1">
      <c r="A114" s="24"/>
    </row>
    <row r="115" spans="1:1">
      <c r="A115" s="24"/>
    </row>
    <row r="116" spans="1:1">
      <c r="A116" s="24"/>
    </row>
    <row r="117" spans="1:1">
      <c r="A117" s="24"/>
    </row>
    <row r="118" spans="1:1">
      <c r="A118" s="24"/>
    </row>
    <row r="119" spans="1:1">
      <c r="A119" s="24"/>
    </row>
    <row r="120" spans="1:1">
      <c r="A120" s="24"/>
    </row>
    <row r="121" spans="1:1">
      <c r="A121" s="24"/>
    </row>
    <row r="122" spans="1:1">
      <c r="A122" s="24"/>
    </row>
    <row r="123" spans="1:1">
      <c r="A123" s="24"/>
    </row>
    <row r="124" spans="1:1">
      <c r="A124" s="24"/>
    </row>
    <row r="125" spans="1:1">
      <c r="A125" s="24"/>
    </row>
    <row r="126" spans="1:1">
      <c r="A126" s="24"/>
    </row>
    <row r="127" spans="1:1">
      <c r="A127" s="24"/>
    </row>
    <row r="128" spans="1:1">
      <c r="A128" s="24"/>
    </row>
    <row r="129" spans="1:1">
      <c r="A129" s="24"/>
    </row>
    <row r="130" spans="1:1">
      <c r="A130" s="24"/>
    </row>
    <row r="131" spans="1:1">
      <c r="A131" s="24"/>
    </row>
    <row r="132" spans="1:1">
      <c r="A132" s="24"/>
    </row>
    <row r="133" spans="1:1">
      <c r="A133" s="24"/>
    </row>
  </sheetData>
  <mergeCells count="24">
    <mergeCell ref="A74:P74"/>
    <mergeCell ref="A75:P75"/>
    <mergeCell ref="N3:P3"/>
    <mergeCell ref="A3:A4"/>
    <mergeCell ref="B3:D3"/>
    <mergeCell ref="E3:G3"/>
    <mergeCell ref="H3:J3"/>
    <mergeCell ref="K3:M3"/>
    <mergeCell ref="A65:P67"/>
    <mergeCell ref="A68:P69"/>
    <mergeCell ref="A70:P72"/>
    <mergeCell ref="A73:P73"/>
    <mergeCell ref="A24:A25"/>
    <mergeCell ref="B24:D24"/>
    <mergeCell ref="E24:G24"/>
    <mergeCell ref="H24:J24"/>
    <mergeCell ref="K24:M24"/>
    <mergeCell ref="N24:P24"/>
    <mergeCell ref="A45:A46"/>
    <mergeCell ref="B45:D45"/>
    <mergeCell ref="E45:G45"/>
    <mergeCell ref="H45:J45"/>
    <mergeCell ref="K45:M45"/>
    <mergeCell ref="N45:P45"/>
  </mergeCells>
  <hyperlinks>
    <hyperlink ref="AG5" location="Content!B5" display="Back to Content Page" xr:uid="{00000000-0004-0000-4C00-000000000000}"/>
    <hyperlink ref="S3" location="'TC2'!A1" display="Back to Content Page" xr:uid="{F05301AF-F674-4018-BAEC-66D50D466A90}"/>
  </hyperlinks>
  <printOptions horizontalCentered="1" verticalCentered="1"/>
  <pageMargins left="0.7" right="0.7" top="0.75" bottom="0.75" header="0.3" footer="0.3"/>
  <pageSetup scale="66" orientation="landscape" r:id="rId1"/>
  <headerFooter>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V25"/>
  <sheetViews>
    <sheetView zoomScaleNormal="100" workbookViewId="0">
      <selection activeCell="V3" sqref="V3"/>
    </sheetView>
  </sheetViews>
  <sheetFormatPr defaultColWidth="9.21875" defaultRowHeight="14.4"/>
  <cols>
    <col min="1" max="1" width="33.77734375" customWidth="1"/>
    <col min="2" max="19" width="7" customWidth="1"/>
    <col min="20" max="20" width="9.21875" customWidth="1"/>
  </cols>
  <sheetData>
    <row r="1" spans="1:22">
      <c r="A1" s="16" t="s">
        <v>518</v>
      </c>
    </row>
    <row r="2" spans="1:22" ht="15" thickBot="1">
      <c r="A2" s="15" t="s">
        <v>76</v>
      </c>
    </row>
    <row r="3" spans="1:22" ht="15" thickBot="1">
      <c r="A3" s="914" t="s">
        <v>187</v>
      </c>
      <c r="B3" s="1028" t="s">
        <v>519</v>
      </c>
      <c r="C3" s="1029"/>
      <c r="D3" s="1029"/>
      <c r="E3" s="1029"/>
      <c r="F3" s="1029"/>
      <c r="G3" s="1029"/>
      <c r="H3" s="1029"/>
      <c r="I3" s="1029"/>
      <c r="J3" s="1029"/>
      <c r="K3" s="1029"/>
      <c r="L3" s="1029"/>
      <c r="M3" s="1029"/>
      <c r="N3" s="1029"/>
      <c r="O3" s="1029"/>
      <c r="P3" s="1029"/>
      <c r="Q3" s="1029"/>
      <c r="R3" s="1029"/>
      <c r="S3" s="1030"/>
      <c r="V3" s="856" t="s">
        <v>166</v>
      </c>
    </row>
    <row r="4" spans="1:22">
      <c r="A4" s="915"/>
      <c r="B4" s="607">
        <v>2007</v>
      </c>
      <c r="C4" s="548">
        <v>2008</v>
      </c>
      <c r="D4" s="548">
        <v>2009</v>
      </c>
      <c r="E4" s="548">
        <v>2010</v>
      </c>
      <c r="F4" s="548">
        <v>2011</v>
      </c>
      <c r="G4" s="548">
        <v>2012</v>
      </c>
      <c r="H4" s="548">
        <v>2013</v>
      </c>
      <c r="I4" s="548">
        <v>2014</v>
      </c>
      <c r="J4" s="548">
        <v>2015</v>
      </c>
      <c r="K4" s="548">
        <v>2016</v>
      </c>
      <c r="L4" s="548">
        <v>2017</v>
      </c>
      <c r="M4" s="548">
        <v>2018</v>
      </c>
      <c r="N4" s="548">
        <v>2019</v>
      </c>
      <c r="O4" s="548">
        <v>2020</v>
      </c>
      <c r="P4" s="548">
        <v>2021</v>
      </c>
      <c r="Q4" s="548">
        <v>2022</v>
      </c>
      <c r="R4" s="548">
        <v>2023</v>
      </c>
      <c r="S4" s="549">
        <v>2024</v>
      </c>
    </row>
    <row r="5" spans="1:22">
      <c r="A5" s="398" t="s">
        <v>167</v>
      </c>
      <c r="B5" s="519">
        <v>15.6</v>
      </c>
      <c r="C5" s="106"/>
      <c r="D5" s="106"/>
      <c r="E5" s="106"/>
      <c r="F5" s="106"/>
      <c r="G5" s="106"/>
      <c r="H5" s="106"/>
      <c r="I5" s="106"/>
      <c r="J5" s="106">
        <v>19</v>
      </c>
      <c r="K5" s="106"/>
      <c r="L5" s="106"/>
      <c r="M5" s="106"/>
      <c r="N5" s="106"/>
      <c r="O5" s="106"/>
      <c r="P5" s="106"/>
      <c r="Q5" s="106"/>
      <c r="R5" s="106"/>
      <c r="S5" s="173"/>
      <c r="U5" s="4"/>
      <c r="V5" s="4"/>
    </row>
    <row r="6" spans="1:22">
      <c r="A6" s="398" t="s">
        <v>168</v>
      </c>
      <c r="B6" s="519">
        <v>11.2</v>
      </c>
      <c r="C6" s="106"/>
      <c r="D6" s="106"/>
      <c r="E6" s="106"/>
      <c r="F6" s="106"/>
      <c r="G6" s="106"/>
      <c r="H6" s="106"/>
      <c r="I6" s="106"/>
      <c r="J6" s="106"/>
      <c r="K6" s="106"/>
      <c r="L6" s="102">
        <v>21.3</v>
      </c>
      <c r="M6" s="102">
        <v>21.3</v>
      </c>
      <c r="N6" s="102">
        <v>21.3</v>
      </c>
      <c r="O6" s="102">
        <v>21.3</v>
      </c>
      <c r="P6" s="102">
        <v>21.3</v>
      </c>
      <c r="Q6" s="102">
        <v>21.3</v>
      </c>
      <c r="R6" s="102">
        <v>19.5</v>
      </c>
      <c r="S6" s="191"/>
      <c r="U6" s="48"/>
      <c r="V6" s="4"/>
    </row>
    <row r="7" spans="1:22">
      <c r="A7" s="398" t="s">
        <v>188</v>
      </c>
      <c r="B7" s="519"/>
      <c r="C7" s="106"/>
      <c r="D7" s="106"/>
      <c r="E7" s="106"/>
      <c r="F7" s="106"/>
      <c r="G7" s="106">
        <v>16.899999999999999</v>
      </c>
      <c r="H7" s="106"/>
      <c r="I7" s="106"/>
      <c r="J7" s="106"/>
      <c r="K7" s="106"/>
      <c r="L7" s="106"/>
      <c r="M7" s="106"/>
      <c r="N7" s="106"/>
      <c r="O7" s="106"/>
      <c r="P7" s="106"/>
      <c r="Q7" s="106">
        <v>9.1</v>
      </c>
      <c r="R7" s="106"/>
      <c r="S7" s="173"/>
      <c r="U7" s="48"/>
      <c r="V7" s="4"/>
    </row>
    <row r="8" spans="1:22">
      <c r="A8" s="398" t="s">
        <v>189</v>
      </c>
      <c r="B8" s="519">
        <v>28.2</v>
      </c>
      <c r="C8" s="106"/>
      <c r="D8" s="106"/>
      <c r="E8" s="106">
        <v>24.2</v>
      </c>
      <c r="F8" s="106"/>
      <c r="G8" s="106"/>
      <c r="H8" s="106">
        <v>39</v>
      </c>
      <c r="I8" s="106">
        <v>33</v>
      </c>
      <c r="J8" s="106">
        <v>33</v>
      </c>
      <c r="K8" s="106">
        <v>33</v>
      </c>
      <c r="L8" s="106">
        <v>33</v>
      </c>
      <c r="M8" s="106">
        <v>34.5</v>
      </c>
      <c r="N8" s="106">
        <v>34.5</v>
      </c>
      <c r="O8" s="106">
        <v>34.5</v>
      </c>
      <c r="P8" s="106">
        <v>34.5</v>
      </c>
      <c r="Q8" s="106">
        <v>34.5</v>
      </c>
      <c r="R8" s="106">
        <v>36</v>
      </c>
      <c r="S8" s="173">
        <v>36</v>
      </c>
      <c r="U8" s="4"/>
      <c r="V8" s="4"/>
    </row>
    <row r="9" spans="1:22">
      <c r="A9" s="398" t="s">
        <v>172</v>
      </c>
      <c r="B9" s="519"/>
      <c r="C9" s="106">
        <v>7.3</v>
      </c>
      <c r="D9" s="106"/>
      <c r="E9" s="106">
        <v>5.9</v>
      </c>
      <c r="F9" s="106"/>
      <c r="G9" s="106"/>
      <c r="H9" s="106"/>
      <c r="I9" s="106">
        <v>5.8</v>
      </c>
      <c r="J9" s="106"/>
      <c r="K9" s="106"/>
      <c r="L9" s="106"/>
      <c r="M9" s="106"/>
      <c r="N9" s="106"/>
      <c r="O9" s="106"/>
      <c r="P9" s="106">
        <v>5</v>
      </c>
      <c r="Q9" s="106"/>
      <c r="R9" s="106"/>
      <c r="S9" s="173"/>
      <c r="U9" s="4"/>
      <c r="V9" s="4"/>
    </row>
    <row r="10" spans="1:22">
      <c r="A10" s="398" t="s">
        <v>173</v>
      </c>
      <c r="B10" s="519"/>
      <c r="C10" s="106"/>
      <c r="D10" s="106">
        <v>13.4</v>
      </c>
      <c r="E10" s="106"/>
      <c r="F10" s="106"/>
      <c r="G10" s="106"/>
      <c r="H10" s="106"/>
      <c r="I10" s="106">
        <v>10.5</v>
      </c>
      <c r="J10" s="106"/>
      <c r="K10" s="106"/>
      <c r="L10" s="106"/>
      <c r="M10" s="106">
        <v>10.5</v>
      </c>
      <c r="N10" s="106"/>
      <c r="O10" s="106"/>
      <c r="P10" s="106"/>
      <c r="Q10" s="106"/>
      <c r="R10" s="106"/>
      <c r="S10" s="173">
        <v>12.5</v>
      </c>
      <c r="U10" s="4"/>
      <c r="V10" s="4"/>
    </row>
    <row r="11" spans="1:22">
      <c r="A11" s="398" t="s">
        <v>174</v>
      </c>
      <c r="B11" s="519"/>
      <c r="C11" s="106"/>
      <c r="D11" s="106"/>
      <c r="E11" s="106"/>
      <c r="F11" s="106"/>
      <c r="G11" s="106">
        <v>32.6</v>
      </c>
      <c r="H11" s="106"/>
      <c r="I11" s="106"/>
      <c r="J11" s="106"/>
      <c r="K11" s="106"/>
      <c r="L11" s="106"/>
      <c r="M11" s="106">
        <v>26.4</v>
      </c>
      <c r="N11" s="106"/>
      <c r="O11" s="106"/>
      <c r="P11" s="106">
        <v>22.6</v>
      </c>
      <c r="Q11" s="106"/>
      <c r="R11" s="106"/>
      <c r="S11" s="173"/>
      <c r="U11" s="4"/>
      <c r="V11" s="4"/>
    </row>
    <row r="12" spans="1:22">
      <c r="A12" s="398" t="s">
        <v>175</v>
      </c>
      <c r="B12" s="519"/>
      <c r="C12" s="106"/>
      <c r="D12" s="102">
        <v>11.7</v>
      </c>
      <c r="E12" s="102">
        <v>13.9</v>
      </c>
      <c r="F12" s="102"/>
      <c r="G12" s="102"/>
      <c r="H12" s="102"/>
      <c r="I12" s="102">
        <v>16.7</v>
      </c>
      <c r="J12" s="102">
        <v>11.8</v>
      </c>
      <c r="K12" s="102">
        <v>14.6</v>
      </c>
      <c r="L12" s="102">
        <v>12.3</v>
      </c>
      <c r="M12" s="102">
        <v>11.5</v>
      </c>
      <c r="N12" s="102">
        <v>10.8</v>
      </c>
      <c r="O12" s="102">
        <v>12.8</v>
      </c>
      <c r="P12" s="102"/>
      <c r="Q12" s="102"/>
      <c r="R12" s="102"/>
      <c r="S12" s="191"/>
      <c r="U12" s="4"/>
      <c r="V12" s="4"/>
    </row>
    <row r="13" spans="1:22">
      <c r="A13" s="398" t="s">
        <v>176</v>
      </c>
      <c r="B13" s="519"/>
      <c r="C13" s="106"/>
      <c r="D13" s="106"/>
      <c r="E13" s="102"/>
      <c r="F13" s="102"/>
      <c r="G13" s="102"/>
      <c r="H13" s="102"/>
      <c r="I13" s="102"/>
      <c r="J13" s="102"/>
      <c r="K13" s="102"/>
      <c r="L13" s="102"/>
      <c r="M13" s="102"/>
      <c r="N13" s="102"/>
      <c r="O13" s="102"/>
      <c r="P13" s="102"/>
      <c r="Q13" s="102"/>
      <c r="R13" s="102"/>
      <c r="S13" s="191"/>
      <c r="U13" s="4"/>
      <c r="V13" s="4"/>
    </row>
    <row r="14" spans="1:22">
      <c r="A14" s="398" t="s">
        <v>177</v>
      </c>
      <c r="B14" s="519"/>
      <c r="C14" s="102">
        <v>18.2</v>
      </c>
      <c r="D14" s="102"/>
      <c r="E14" s="102"/>
      <c r="F14" s="102">
        <v>15.6</v>
      </c>
      <c r="G14" s="102"/>
      <c r="H14" s="102"/>
      <c r="I14" s="102"/>
      <c r="J14" s="102">
        <v>15.6</v>
      </c>
      <c r="K14" s="102"/>
      <c r="L14" s="102"/>
      <c r="M14" s="102"/>
      <c r="N14" s="102"/>
      <c r="O14" s="102">
        <v>14.8</v>
      </c>
      <c r="P14" s="102"/>
      <c r="Q14" s="102">
        <v>15.4</v>
      </c>
      <c r="R14" s="102"/>
      <c r="S14" s="191"/>
      <c r="U14" s="4"/>
      <c r="V14" s="4"/>
    </row>
    <row r="15" spans="1:22">
      <c r="A15" s="398" t="s">
        <v>178</v>
      </c>
      <c r="B15" s="519">
        <v>17.5</v>
      </c>
      <c r="C15" s="106"/>
      <c r="D15" s="106"/>
      <c r="E15" s="102"/>
      <c r="F15" s="102"/>
      <c r="G15" s="102"/>
      <c r="H15" s="102">
        <v>13.2</v>
      </c>
      <c r="I15" s="102"/>
      <c r="J15" s="102"/>
      <c r="K15" s="102"/>
      <c r="L15" s="102"/>
      <c r="M15" s="102"/>
      <c r="N15" s="102"/>
      <c r="O15" s="102"/>
      <c r="P15" s="102"/>
      <c r="Q15" s="102"/>
      <c r="R15" s="102"/>
      <c r="S15" s="191"/>
      <c r="U15" s="4"/>
      <c r="V15" s="4"/>
    </row>
    <row r="16" spans="1:22">
      <c r="A16" s="398" t="s">
        <v>179</v>
      </c>
      <c r="B16" s="519"/>
      <c r="C16" s="106"/>
      <c r="D16" s="106"/>
      <c r="E16" s="102"/>
      <c r="F16" s="102"/>
      <c r="G16" s="102">
        <v>3.8</v>
      </c>
      <c r="H16" s="102"/>
      <c r="I16" s="102"/>
      <c r="J16" s="102"/>
      <c r="K16" s="102"/>
      <c r="L16" s="102"/>
      <c r="M16" s="102"/>
      <c r="N16" s="102"/>
      <c r="O16" s="102"/>
      <c r="P16" s="102"/>
      <c r="Q16" s="102"/>
      <c r="R16" s="102"/>
      <c r="S16" s="191"/>
      <c r="U16" s="4"/>
      <c r="V16" s="4"/>
    </row>
    <row r="17" spans="1:22">
      <c r="A17" s="398" t="s">
        <v>180</v>
      </c>
      <c r="B17" s="519"/>
      <c r="C17" s="102">
        <v>9.1</v>
      </c>
      <c r="D17" s="102"/>
      <c r="E17" s="102"/>
      <c r="F17" s="102"/>
      <c r="G17" s="102"/>
      <c r="H17" s="102"/>
      <c r="I17" s="102"/>
      <c r="J17" s="102">
        <v>5.7</v>
      </c>
      <c r="K17" s="102">
        <v>5.9</v>
      </c>
      <c r="L17" s="102">
        <v>4.9000000000000004</v>
      </c>
      <c r="M17" s="102"/>
      <c r="N17" s="102"/>
      <c r="O17" s="102"/>
      <c r="P17" s="102"/>
      <c r="Q17" s="102"/>
      <c r="R17" s="102"/>
      <c r="S17" s="191"/>
      <c r="U17" s="4"/>
      <c r="V17" s="4"/>
    </row>
    <row r="18" spans="1:22">
      <c r="A18" s="398" t="s">
        <v>190</v>
      </c>
      <c r="B18" s="519"/>
      <c r="C18" s="102"/>
      <c r="D18" s="102">
        <v>16.399999999999999</v>
      </c>
      <c r="E18" s="102">
        <v>16.100000000000001</v>
      </c>
      <c r="F18" s="102">
        <v>14.1</v>
      </c>
      <c r="G18" s="102"/>
      <c r="H18" s="102">
        <v>13.1</v>
      </c>
      <c r="I18" s="102">
        <v>13.4</v>
      </c>
      <c r="J18" s="102">
        <v>13.7</v>
      </c>
      <c r="K18" s="102"/>
      <c r="L18" s="102"/>
      <c r="M18" s="102">
        <v>14.6</v>
      </c>
      <c r="N18" s="102">
        <v>11.7</v>
      </c>
      <c r="O18" s="102"/>
      <c r="P18" s="102"/>
      <c r="Q18" s="102">
        <v>11.4</v>
      </c>
      <c r="R18" s="102"/>
      <c r="S18" s="191"/>
      <c r="U18" s="4"/>
      <c r="V18" s="4"/>
    </row>
    <row r="19" spans="1:22">
      <c r="A19" s="398" t="s">
        <v>182</v>
      </c>
      <c r="B19" s="519">
        <v>14.9</v>
      </c>
      <c r="C19" s="102"/>
      <c r="D19" s="102"/>
      <c r="E19" s="102"/>
      <c r="F19" s="102"/>
      <c r="G19" s="102"/>
      <c r="H19" s="102">
        <v>14.9</v>
      </c>
      <c r="I19" s="102"/>
      <c r="J19" s="102"/>
      <c r="K19" s="102"/>
      <c r="L19" s="102"/>
      <c r="M19" s="102">
        <v>11.8</v>
      </c>
      <c r="N19" s="102"/>
      <c r="O19" s="102"/>
      <c r="P19" s="102"/>
      <c r="Q19" s="102"/>
      <c r="R19" s="102"/>
      <c r="S19" s="191"/>
      <c r="U19" s="4"/>
      <c r="V19" s="4"/>
    </row>
    <row r="20" spans="1:22" ht="15" thickBot="1">
      <c r="A20" s="533" t="s">
        <v>183</v>
      </c>
      <c r="B20" s="520"/>
      <c r="C20" s="317"/>
      <c r="D20" s="317">
        <v>11.7</v>
      </c>
      <c r="E20" s="317">
        <v>10.199999999999999</v>
      </c>
      <c r="F20" s="317"/>
      <c r="G20" s="317"/>
      <c r="H20" s="317"/>
      <c r="I20" s="317">
        <v>11.2</v>
      </c>
      <c r="J20" s="169">
        <v>27</v>
      </c>
      <c r="K20" s="169">
        <v>27</v>
      </c>
      <c r="L20" s="169">
        <v>27</v>
      </c>
      <c r="M20" s="317">
        <v>26.2</v>
      </c>
      <c r="N20" s="317">
        <v>23.5</v>
      </c>
      <c r="O20" s="317">
        <v>23.5</v>
      </c>
      <c r="P20" s="317">
        <v>23.5</v>
      </c>
      <c r="Q20" s="317">
        <v>23.5</v>
      </c>
      <c r="R20" s="317">
        <v>23.5</v>
      </c>
      <c r="S20" s="170">
        <v>27</v>
      </c>
      <c r="U20" s="4"/>
      <c r="V20" s="4"/>
    </row>
    <row r="21" spans="1:22">
      <c r="A21" s="16"/>
      <c r="I21" s="5"/>
      <c r="J21" s="5"/>
      <c r="K21" s="4"/>
      <c r="L21" s="4"/>
      <c r="M21" s="4"/>
      <c r="N21" s="4"/>
      <c r="O21" s="4"/>
      <c r="P21" s="4"/>
      <c r="U21" s="4"/>
      <c r="V21" s="4"/>
    </row>
    <row r="22" spans="1:22" ht="15" customHeight="1">
      <c r="A22" s="136" t="s">
        <v>192</v>
      </c>
      <c r="B22" s="24"/>
      <c r="C22" s="24"/>
      <c r="D22" s="24"/>
      <c r="E22" s="24"/>
      <c r="F22" s="24"/>
      <c r="G22" s="24"/>
      <c r="H22" s="24"/>
      <c r="I22" s="24"/>
      <c r="J22" s="24"/>
      <c r="K22" s="24"/>
      <c r="L22" s="24"/>
      <c r="M22" s="24"/>
    </row>
    <row r="23" spans="1:22">
      <c r="A23" s="908" t="s">
        <v>520</v>
      </c>
      <c r="B23" s="908"/>
      <c r="C23" s="908"/>
      <c r="D23" s="908"/>
      <c r="E23" s="908"/>
      <c r="F23" s="908"/>
      <c r="G23" s="908"/>
      <c r="H23" s="908"/>
      <c r="I23" s="908"/>
      <c r="J23" s="908"/>
      <c r="K23" s="908"/>
      <c r="L23" s="908"/>
      <c r="M23" s="908"/>
      <c r="N23" s="908"/>
      <c r="O23" s="428"/>
      <c r="P23" s="428"/>
    </row>
    <row r="24" spans="1:22">
      <c r="A24" s="908"/>
      <c r="B24" s="908"/>
      <c r="C24" s="908"/>
      <c r="D24" s="908"/>
      <c r="E24" s="908"/>
      <c r="F24" s="908"/>
      <c r="G24" s="908"/>
      <c r="H24" s="908"/>
      <c r="I24" s="908"/>
      <c r="J24" s="908"/>
      <c r="K24" s="908"/>
      <c r="L24" s="908"/>
      <c r="M24" s="908"/>
      <c r="N24" s="908"/>
      <c r="O24" s="428"/>
      <c r="P24" s="428"/>
    </row>
    <row r="25" spans="1:22">
      <c r="A25" s="142" t="s">
        <v>521</v>
      </c>
    </row>
  </sheetData>
  <mergeCells count="3">
    <mergeCell ref="A3:A4"/>
    <mergeCell ref="A23:N24"/>
    <mergeCell ref="B3:S3"/>
  </mergeCells>
  <hyperlinks>
    <hyperlink ref="V3" location="'TC2'!A1" display="Back to Content Page" xr:uid="{FA75C430-4981-4415-BB54-81F0223B316C}"/>
  </hyperlinks>
  <pageMargins left="0.7" right="0.7" top="0.75" bottom="0.75" header="0.3" footer="0.3"/>
  <pageSetup scale="91" orientation="landscape" r:id="rId1"/>
  <headerFooter>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S25"/>
  <sheetViews>
    <sheetView zoomScaleNormal="100" workbookViewId="0">
      <selection activeCell="S3" sqref="S3"/>
    </sheetView>
  </sheetViews>
  <sheetFormatPr defaultColWidth="9.21875" defaultRowHeight="14.4"/>
  <cols>
    <col min="1" max="1" width="33.77734375" customWidth="1"/>
    <col min="2" max="16" width="7" customWidth="1"/>
  </cols>
  <sheetData>
    <row r="1" spans="1:19">
      <c r="A1" s="16" t="s">
        <v>522</v>
      </c>
    </row>
    <row r="2" spans="1:19" ht="15" thickBot="1">
      <c r="A2" s="15" t="s">
        <v>76</v>
      </c>
    </row>
    <row r="3" spans="1:19" ht="15" thickBot="1">
      <c r="A3" s="914" t="s">
        <v>187</v>
      </c>
      <c r="B3" s="1013" t="s">
        <v>523</v>
      </c>
      <c r="C3" s="1011"/>
      <c r="D3" s="1011"/>
      <c r="E3" s="1011"/>
      <c r="F3" s="1011"/>
      <c r="G3" s="1011"/>
      <c r="H3" s="1011"/>
      <c r="I3" s="1011"/>
      <c r="J3" s="1011"/>
      <c r="K3" s="1011"/>
      <c r="L3" s="1011"/>
      <c r="M3" s="1011"/>
      <c r="N3" s="1011"/>
      <c r="O3" s="1011"/>
      <c r="P3" s="1012"/>
      <c r="S3" s="856" t="s">
        <v>166</v>
      </c>
    </row>
    <row r="4" spans="1:19">
      <c r="A4" s="915"/>
      <c r="B4" s="608">
        <v>2010</v>
      </c>
      <c r="C4" s="160">
        <v>2011</v>
      </c>
      <c r="D4" s="160">
        <v>2012</v>
      </c>
      <c r="E4" s="160">
        <v>2013</v>
      </c>
      <c r="F4" s="160">
        <v>2014</v>
      </c>
      <c r="G4" s="160">
        <v>2015</v>
      </c>
      <c r="H4" s="160">
        <v>2016</v>
      </c>
      <c r="I4" s="160">
        <v>2017</v>
      </c>
      <c r="J4" s="160">
        <v>2018</v>
      </c>
      <c r="K4" s="160">
        <v>2019</v>
      </c>
      <c r="L4" s="160">
        <v>2020</v>
      </c>
      <c r="M4" s="160">
        <v>2021</v>
      </c>
      <c r="N4" s="160">
        <v>2022</v>
      </c>
      <c r="O4" s="160">
        <v>2023</v>
      </c>
      <c r="P4" s="161">
        <v>2024</v>
      </c>
    </row>
    <row r="5" spans="1:19">
      <c r="A5" s="398" t="s">
        <v>167</v>
      </c>
      <c r="B5" s="538">
        <v>35.9</v>
      </c>
      <c r="C5" s="109">
        <v>34.799999999999997</v>
      </c>
      <c r="D5" s="109">
        <v>33.700000000000003</v>
      </c>
      <c r="E5" s="109">
        <v>32.6</v>
      </c>
      <c r="F5" s="109">
        <v>31.5</v>
      </c>
      <c r="G5" s="109">
        <v>24</v>
      </c>
      <c r="H5" s="109">
        <v>24</v>
      </c>
      <c r="I5" s="109"/>
      <c r="J5" s="109"/>
      <c r="K5" s="109"/>
      <c r="L5" s="109"/>
      <c r="M5" s="109"/>
      <c r="N5" s="109"/>
      <c r="O5" s="109">
        <v>16</v>
      </c>
      <c r="P5" s="168">
        <v>16</v>
      </c>
      <c r="R5" s="4"/>
      <c r="S5" s="4"/>
    </row>
    <row r="6" spans="1:19">
      <c r="A6" s="398" t="s">
        <v>168</v>
      </c>
      <c r="B6" s="538">
        <v>10.5</v>
      </c>
      <c r="C6" s="109">
        <v>11.9</v>
      </c>
      <c r="D6" s="109">
        <v>13.4</v>
      </c>
      <c r="E6" s="109">
        <v>15</v>
      </c>
      <c r="F6" s="109">
        <v>16.2</v>
      </c>
      <c r="G6" s="109">
        <v>17</v>
      </c>
      <c r="H6" s="109">
        <v>17.5</v>
      </c>
      <c r="I6" s="109">
        <v>21.8</v>
      </c>
      <c r="J6" s="109">
        <v>16.399999999999999</v>
      </c>
      <c r="K6" s="109">
        <v>16.399999999999999</v>
      </c>
      <c r="L6" s="109">
        <v>16.399999999999999</v>
      </c>
      <c r="M6" s="109">
        <v>16.399999999999999</v>
      </c>
      <c r="N6" s="109">
        <v>16.399999999999999</v>
      </c>
      <c r="O6" s="109">
        <v>12.2</v>
      </c>
      <c r="P6" s="168"/>
      <c r="R6" s="48"/>
      <c r="S6" s="4"/>
    </row>
    <row r="7" spans="1:19">
      <c r="A7" s="398" t="s">
        <v>188</v>
      </c>
      <c r="B7" s="538">
        <v>28.8</v>
      </c>
      <c r="C7" s="109">
        <v>28.2</v>
      </c>
      <c r="D7" s="109">
        <v>27.6</v>
      </c>
      <c r="E7" s="109">
        <v>27.1</v>
      </c>
      <c r="F7" s="109">
        <v>26.6</v>
      </c>
      <c r="G7" s="109">
        <v>26.1</v>
      </c>
      <c r="H7" s="109">
        <v>25.7</v>
      </c>
      <c r="I7" s="109">
        <v>25.3</v>
      </c>
      <c r="J7" s="109">
        <v>24.8</v>
      </c>
      <c r="K7" s="109">
        <v>24.4</v>
      </c>
      <c r="L7" s="109">
        <v>23.9</v>
      </c>
      <c r="M7" s="109">
        <v>23.5</v>
      </c>
      <c r="N7" s="109">
        <v>23</v>
      </c>
      <c r="O7" s="109">
        <v>22.5</v>
      </c>
      <c r="P7" s="168"/>
      <c r="R7" s="48"/>
      <c r="S7" s="4"/>
    </row>
    <row r="8" spans="1:19">
      <c r="A8" s="398" t="s">
        <v>189</v>
      </c>
      <c r="B8" s="538">
        <v>32.299999999999997</v>
      </c>
      <c r="C8" s="109">
        <v>31.7</v>
      </c>
      <c r="D8" s="109">
        <v>31.1</v>
      </c>
      <c r="E8" s="109">
        <v>47</v>
      </c>
      <c r="F8" s="109">
        <v>34</v>
      </c>
      <c r="G8" s="109">
        <v>34</v>
      </c>
      <c r="H8" s="109">
        <v>34</v>
      </c>
      <c r="I8" s="109">
        <v>34</v>
      </c>
      <c r="J8" s="109">
        <v>34</v>
      </c>
      <c r="K8" s="109">
        <v>34</v>
      </c>
      <c r="L8" s="109">
        <v>34</v>
      </c>
      <c r="M8" s="109">
        <v>34</v>
      </c>
      <c r="N8" s="109">
        <v>34</v>
      </c>
      <c r="O8" s="109">
        <v>26</v>
      </c>
      <c r="P8" s="168">
        <v>26</v>
      </c>
      <c r="R8" s="4"/>
      <c r="S8" s="4"/>
    </row>
    <row r="9" spans="1:19">
      <c r="A9" s="398" t="s">
        <v>172</v>
      </c>
      <c r="B9" s="538">
        <v>25</v>
      </c>
      <c r="C9" s="109">
        <v>25.1</v>
      </c>
      <c r="D9" s="109">
        <v>25.1</v>
      </c>
      <c r="E9" s="109">
        <v>25.3</v>
      </c>
      <c r="F9" s="109">
        <v>25.5</v>
      </c>
      <c r="G9" s="109">
        <v>25.7</v>
      </c>
      <c r="H9" s="109">
        <v>25.9</v>
      </c>
      <c r="I9" s="109">
        <v>26.1</v>
      </c>
      <c r="J9" s="109">
        <v>26.2</v>
      </c>
      <c r="K9" s="109">
        <v>26</v>
      </c>
      <c r="L9" s="109">
        <v>25.8</v>
      </c>
      <c r="M9" s="109">
        <v>25.4</v>
      </c>
      <c r="N9" s="109">
        <v>25</v>
      </c>
      <c r="O9" s="109">
        <v>24.5</v>
      </c>
      <c r="P9" s="168"/>
      <c r="R9" s="4"/>
      <c r="S9" s="4"/>
    </row>
    <row r="10" spans="1:19">
      <c r="A10" s="398" t="s">
        <v>173</v>
      </c>
      <c r="B10" s="544">
        <v>36.700000000000003</v>
      </c>
      <c r="C10" s="102">
        <v>36.1</v>
      </c>
      <c r="D10" s="102">
        <v>35.6</v>
      </c>
      <c r="E10" s="102">
        <v>35.200000000000003</v>
      </c>
      <c r="F10" s="102">
        <v>34.700000000000003</v>
      </c>
      <c r="G10" s="102">
        <v>34.200000000000003</v>
      </c>
      <c r="H10" s="102">
        <v>33.5</v>
      </c>
      <c r="I10" s="102">
        <v>32.799999999999997</v>
      </c>
      <c r="J10" s="102">
        <v>32.1</v>
      </c>
      <c r="K10" s="102">
        <v>31.4</v>
      </c>
      <c r="L10" s="102">
        <v>30.7</v>
      </c>
      <c r="M10" s="102">
        <v>30</v>
      </c>
      <c r="N10" s="102">
        <v>29.4</v>
      </c>
      <c r="O10" s="102">
        <v>28.7</v>
      </c>
      <c r="P10" s="168"/>
      <c r="R10" s="4"/>
      <c r="S10" s="4"/>
    </row>
    <row r="11" spans="1:19">
      <c r="A11" s="398" t="s">
        <v>174</v>
      </c>
      <c r="B11" s="538">
        <v>8.6</v>
      </c>
      <c r="C11" s="109">
        <v>9.6999999999999993</v>
      </c>
      <c r="D11" s="109">
        <v>9.8000000000000007</v>
      </c>
      <c r="E11" s="109">
        <v>9.1</v>
      </c>
      <c r="F11" s="109">
        <v>9.5</v>
      </c>
      <c r="G11" s="109">
        <v>9.5</v>
      </c>
      <c r="H11" s="109">
        <v>8</v>
      </c>
      <c r="I11" s="109">
        <v>8.9</v>
      </c>
      <c r="J11" s="109">
        <v>10.4</v>
      </c>
      <c r="K11" s="109">
        <v>10.3</v>
      </c>
      <c r="L11" s="109">
        <v>10.199999999999999</v>
      </c>
      <c r="M11" s="109">
        <v>9.6999999999999993</v>
      </c>
      <c r="N11" s="109">
        <v>8.9</v>
      </c>
      <c r="O11" s="109">
        <v>23.8</v>
      </c>
      <c r="P11" s="168"/>
      <c r="R11" s="4"/>
      <c r="S11" s="4"/>
    </row>
    <row r="12" spans="1:19">
      <c r="A12" s="398" t="s">
        <v>175</v>
      </c>
      <c r="B12" s="544">
        <v>27.2</v>
      </c>
      <c r="C12" s="102">
        <v>26.4</v>
      </c>
      <c r="D12" s="102">
        <v>25.5</v>
      </c>
      <c r="E12" s="102">
        <v>24.6</v>
      </c>
      <c r="F12" s="102">
        <v>23.7</v>
      </c>
      <c r="G12" s="102">
        <v>23</v>
      </c>
      <c r="H12" s="102">
        <v>22.4</v>
      </c>
      <c r="I12" s="102">
        <v>21.8</v>
      </c>
      <c r="J12" s="102">
        <v>21.3</v>
      </c>
      <c r="K12" s="102">
        <v>20.8</v>
      </c>
      <c r="L12" s="102">
        <v>20.3</v>
      </c>
      <c r="M12" s="102">
        <v>19.8</v>
      </c>
      <c r="N12" s="102">
        <v>19.3</v>
      </c>
      <c r="O12" s="102">
        <v>18.8</v>
      </c>
      <c r="P12" s="168"/>
      <c r="R12" s="4"/>
      <c r="S12" s="4"/>
    </row>
    <row r="13" spans="1:19">
      <c r="A13" s="398" t="s">
        <v>176</v>
      </c>
      <c r="B13" s="538">
        <v>8.6</v>
      </c>
      <c r="C13" s="109">
        <v>9.6999999999999993</v>
      </c>
      <c r="D13" s="109">
        <v>9.8000000000000007</v>
      </c>
      <c r="E13" s="109">
        <v>9.1</v>
      </c>
      <c r="F13" s="109">
        <v>9.5</v>
      </c>
      <c r="G13" s="109">
        <v>9.5</v>
      </c>
      <c r="H13" s="109">
        <v>8</v>
      </c>
      <c r="I13" s="109">
        <v>8.9</v>
      </c>
      <c r="J13" s="109">
        <v>10.4</v>
      </c>
      <c r="K13" s="109">
        <v>10.3</v>
      </c>
      <c r="L13" s="109">
        <v>10.199999999999999</v>
      </c>
      <c r="M13" s="109">
        <v>9.6999999999999993</v>
      </c>
      <c r="N13" s="109">
        <v>8.9</v>
      </c>
      <c r="O13" s="109">
        <v>8.8000000000000007</v>
      </c>
      <c r="P13" s="168">
        <v>10.6</v>
      </c>
      <c r="R13" s="4"/>
      <c r="S13" s="4"/>
    </row>
    <row r="14" spans="1:19">
      <c r="A14" s="398" t="s">
        <v>177</v>
      </c>
      <c r="B14" s="538">
        <v>32.6</v>
      </c>
      <c r="C14" s="109">
        <v>32</v>
      </c>
      <c r="D14" s="109">
        <v>31.4</v>
      </c>
      <c r="E14" s="109">
        <v>30.9</v>
      </c>
      <c r="F14" s="109">
        <v>30.3</v>
      </c>
      <c r="G14" s="109">
        <v>29.7</v>
      </c>
      <c r="H14" s="109">
        <v>29.1</v>
      </c>
      <c r="I14" s="109">
        <v>28.4</v>
      </c>
      <c r="J14" s="109">
        <v>27.9</v>
      </c>
      <c r="K14" s="109">
        <v>27.3</v>
      </c>
      <c r="L14" s="109">
        <v>26.8</v>
      </c>
      <c r="M14" s="109">
        <v>26.2</v>
      </c>
      <c r="N14" s="109">
        <v>24</v>
      </c>
      <c r="O14" s="109">
        <v>24</v>
      </c>
      <c r="P14" s="168"/>
      <c r="R14" s="4"/>
      <c r="S14" s="4"/>
    </row>
    <row r="15" spans="1:19">
      <c r="A15" s="398" t="s">
        <v>178</v>
      </c>
      <c r="B15" s="538">
        <v>21.8</v>
      </c>
      <c r="C15" s="109">
        <v>23.3</v>
      </c>
      <c r="D15" s="109">
        <v>24.6</v>
      </c>
      <c r="E15" s="109">
        <v>25.8</v>
      </c>
      <c r="F15" s="109">
        <v>26.8</v>
      </c>
      <c r="G15" s="109">
        <v>27.5</v>
      </c>
      <c r="H15" s="109">
        <v>27.8</v>
      </c>
      <c r="I15" s="109">
        <v>27.9</v>
      </c>
      <c r="J15" s="109">
        <v>27.7</v>
      </c>
      <c r="K15" s="109">
        <v>27.3</v>
      </c>
      <c r="L15" s="109">
        <v>26.6</v>
      </c>
      <c r="M15" s="109">
        <v>25.8</v>
      </c>
      <c r="N15" s="109">
        <v>25</v>
      </c>
      <c r="O15" s="109">
        <v>24.1</v>
      </c>
      <c r="P15" s="168"/>
      <c r="R15" s="4"/>
      <c r="S15" s="4"/>
    </row>
    <row r="16" spans="1:19">
      <c r="A16" s="398" t="s">
        <v>179</v>
      </c>
      <c r="B16" s="538">
        <v>8.8000000000000007</v>
      </c>
      <c r="C16" s="109">
        <v>8.9</v>
      </c>
      <c r="D16" s="109">
        <v>8.9</v>
      </c>
      <c r="E16" s="109">
        <v>8.9</v>
      </c>
      <c r="F16" s="109">
        <v>9</v>
      </c>
      <c r="G16" s="109">
        <v>9</v>
      </c>
      <c r="H16" s="109">
        <v>9</v>
      </c>
      <c r="I16" s="109">
        <v>9</v>
      </c>
      <c r="J16" s="109">
        <v>9</v>
      </c>
      <c r="K16" s="109">
        <v>9</v>
      </c>
      <c r="L16" s="109">
        <v>8.8000000000000007</v>
      </c>
      <c r="M16" s="109">
        <v>8.6</v>
      </c>
      <c r="N16" s="109">
        <v>8.3000000000000007</v>
      </c>
      <c r="O16" s="109">
        <v>8.5</v>
      </c>
      <c r="P16" s="168"/>
      <c r="R16" s="4"/>
      <c r="S16" s="4"/>
    </row>
    <row r="17" spans="1:19">
      <c r="A17" s="398" t="s">
        <v>180</v>
      </c>
      <c r="B17" s="538">
        <v>12.2</v>
      </c>
      <c r="C17" s="109">
        <v>11.7</v>
      </c>
      <c r="D17" s="109">
        <v>11.3</v>
      </c>
      <c r="E17" s="109">
        <v>11.1</v>
      </c>
      <c r="F17" s="109">
        <v>11</v>
      </c>
      <c r="G17" s="109">
        <v>11</v>
      </c>
      <c r="H17" s="109">
        <v>11.1</v>
      </c>
      <c r="I17" s="109">
        <v>11.1</v>
      </c>
      <c r="J17" s="109">
        <v>11.2</v>
      </c>
      <c r="K17" s="109">
        <v>11.1</v>
      </c>
      <c r="L17" s="109">
        <v>11.1</v>
      </c>
      <c r="M17" s="109">
        <v>11</v>
      </c>
      <c r="N17" s="109">
        <v>11</v>
      </c>
      <c r="O17" s="109">
        <v>11.7</v>
      </c>
      <c r="P17" s="168"/>
      <c r="R17" s="4"/>
      <c r="S17" s="4"/>
    </row>
    <row r="18" spans="1:19">
      <c r="A18" s="398" t="s">
        <v>190</v>
      </c>
      <c r="B18" s="538">
        <v>24.2</v>
      </c>
      <c r="C18" s="109">
        <v>23.7</v>
      </c>
      <c r="D18" s="109">
        <v>23.4</v>
      </c>
      <c r="E18" s="109">
        <v>23.1</v>
      </c>
      <c r="F18" s="109">
        <v>22.8</v>
      </c>
      <c r="G18" s="109">
        <v>22.6</v>
      </c>
      <c r="H18" s="109">
        <v>22.3</v>
      </c>
      <c r="I18" s="109">
        <v>22.1</v>
      </c>
      <c r="J18" s="109">
        <v>21.7</v>
      </c>
      <c r="K18" s="109">
        <v>21.2</v>
      </c>
      <c r="L18" s="109">
        <v>20.7</v>
      </c>
      <c r="M18" s="109">
        <v>20.100000000000001</v>
      </c>
      <c r="N18" s="109">
        <v>24</v>
      </c>
      <c r="O18" s="109">
        <v>20.6</v>
      </c>
      <c r="P18" s="168"/>
      <c r="R18" s="4"/>
      <c r="S18" s="4"/>
    </row>
    <row r="19" spans="1:19">
      <c r="A19" s="398" t="s">
        <v>182</v>
      </c>
      <c r="B19" s="538">
        <v>27.1</v>
      </c>
      <c r="C19" s="109">
        <v>26.9</v>
      </c>
      <c r="D19" s="109">
        <v>26.8</v>
      </c>
      <c r="E19" s="109">
        <v>26.6</v>
      </c>
      <c r="F19" s="109">
        <v>26.5</v>
      </c>
      <c r="G19" s="109">
        <v>26.4</v>
      </c>
      <c r="H19" s="109">
        <v>26.2</v>
      </c>
      <c r="I19" s="109">
        <v>26</v>
      </c>
      <c r="J19" s="109">
        <v>25.8</v>
      </c>
      <c r="K19" s="109">
        <v>25.4</v>
      </c>
      <c r="L19" s="109">
        <v>25</v>
      </c>
      <c r="M19" s="109">
        <v>24.5</v>
      </c>
      <c r="N19" s="109">
        <v>24.1</v>
      </c>
      <c r="O19" s="109">
        <v>22</v>
      </c>
      <c r="P19" s="168"/>
      <c r="R19" s="4"/>
      <c r="S19" s="4"/>
    </row>
    <row r="20" spans="1:19" ht="15" thickBot="1">
      <c r="A20" s="533" t="s">
        <v>183</v>
      </c>
      <c r="B20" s="539">
        <v>32</v>
      </c>
      <c r="C20" s="169">
        <v>31.1</v>
      </c>
      <c r="D20" s="169">
        <v>30.1</v>
      </c>
      <c r="E20" s="169">
        <v>29.2</v>
      </c>
      <c r="F20" s="169">
        <v>28.5</v>
      </c>
      <c r="G20" s="169">
        <v>29</v>
      </c>
      <c r="H20" s="169">
        <v>29</v>
      </c>
      <c r="I20" s="169">
        <v>29</v>
      </c>
      <c r="J20" s="169">
        <v>29</v>
      </c>
      <c r="K20" s="169">
        <v>32</v>
      </c>
      <c r="L20" s="169">
        <v>32</v>
      </c>
      <c r="M20" s="169">
        <v>32</v>
      </c>
      <c r="N20" s="169">
        <v>9.5</v>
      </c>
      <c r="O20" s="169">
        <v>9.5</v>
      </c>
      <c r="P20" s="170">
        <v>37</v>
      </c>
      <c r="R20" s="4"/>
      <c r="S20" s="4"/>
    </row>
    <row r="21" spans="1:19">
      <c r="A21" s="16"/>
      <c r="F21" s="5"/>
      <c r="G21" s="5"/>
      <c r="H21" s="4"/>
      <c r="I21" s="4"/>
      <c r="J21" s="4"/>
      <c r="K21" s="4"/>
      <c r="L21" s="4"/>
      <c r="M21" s="4"/>
      <c r="N21" s="4"/>
      <c r="O21" s="4"/>
      <c r="P21" s="4"/>
      <c r="R21" s="4"/>
      <c r="S21" s="4"/>
    </row>
    <row r="22" spans="1:19" ht="15" customHeight="1">
      <c r="A22" s="136" t="s">
        <v>192</v>
      </c>
      <c r="B22" s="24"/>
      <c r="C22" s="24"/>
      <c r="D22" s="24"/>
      <c r="E22" s="24"/>
      <c r="F22" s="24"/>
      <c r="G22" s="24"/>
      <c r="H22" s="24"/>
      <c r="I22" s="24"/>
      <c r="J22" s="24"/>
    </row>
    <row r="23" spans="1:19" ht="14.55" customHeight="1">
      <c r="A23" s="908" t="s">
        <v>524</v>
      </c>
      <c r="B23" s="908"/>
      <c r="C23" s="908"/>
      <c r="D23" s="908"/>
      <c r="E23" s="908"/>
      <c r="F23" s="908"/>
      <c r="G23" s="908"/>
      <c r="H23" s="908"/>
      <c r="I23" s="908"/>
      <c r="J23" s="908"/>
      <c r="K23" s="908"/>
      <c r="L23" s="908"/>
      <c r="M23" s="908"/>
      <c r="N23" s="908"/>
      <c r="O23" s="908"/>
      <c r="P23" s="428"/>
    </row>
    <row r="24" spans="1:19">
      <c r="A24" s="908"/>
      <c r="B24" s="908"/>
      <c r="C24" s="908"/>
      <c r="D24" s="908"/>
      <c r="E24" s="908"/>
      <c r="F24" s="908"/>
      <c r="G24" s="908"/>
      <c r="H24" s="908"/>
      <c r="I24" s="908"/>
      <c r="J24" s="908"/>
      <c r="K24" s="908"/>
      <c r="L24" s="908"/>
      <c r="M24" s="908"/>
      <c r="N24" s="908"/>
      <c r="O24" s="908"/>
      <c r="P24" s="428"/>
    </row>
    <row r="25" spans="1:19" ht="30.6" customHeight="1">
      <c r="A25" s="908" t="s">
        <v>525</v>
      </c>
      <c r="B25" s="908"/>
      <c r="C25" s="908"/>
      <c r="D25" s="908"/>
      <c r="E25" s="908"/>
      <c r="F25" s="908"/>
      <c r="G25" s="908"/>
      <c r="H25" s="908"/>
      <c r="I25" s="908"/>
      <c r="J25" s="908"/>
      <c r="K25" s="908"/>
      <c r="L25" s="908"/>
      <c r="M25" s="908"/>
      <c r="N25" s="908"/>
      <c r="O25" s="908"/>
      <c r="P25" s="428"/>
    </row>
  </sheetData>
  <mergeCells count="4">
    <mergeCell ref="A3:A4"/>
    <mergeCell ref="A25:O25"/>
    <mergeCell ref="B3:P3"/>
    <mergeCell ref="A23:O24"/>
  </mergeCells>
  <hyperlinks>
    <hyperlink ref="S3" location="'TC2'!A1" display="Back to Content Page" xr:uid="{AD0F0934-4414-4939-A789-C25612EBD4B5}"/>
  </hyperlinks>
  <pageMargins left="0.7" right="0.7" top="0.75" bottom="0.75" header="0.3" footer="0.3"/>
  <pageSetup orientation="landscape" r:id="rId1"/>
  <headerFooter>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V40"/>
  <sheetViews>
    <sheetView workbookViewId="0">
      <selection activeCell="S3" sqref="S3"/>
    </sheetView>
  </sheetViews>
  <sheetFormatPr defaultColWidth="9.21875" defaultRowHeight="14.4"/>
  <cols>
    <col min="1" max="1" width="33.77734375" customWidth="1"/>
    <col min="2" max="6" width="7" customWidth="1"/>
    <col min="7" max="7" width="7.21875" customWidth="1"/>
    <col min="8" max="11" width="7" customWidth="1"/>
    <col min="12" max="16" width="7.21875" customWidth="1"/>
  </cols>
  <sheetData>
    <row r="1" spans="1:19">
      <c r="A1" s="16" t="s">
        <v>526</v>
      </c>
      <c r="B1" s="24"/>
      <c r="C1" s="24"/>
      <c r="D1" s="24"/>
      <c r="E1" s="24"/>
      <c r="F1" s="24"/>
      <c r="G1" s="24"/>
      <c r="H1" s="24"/>
      <c r="I1" s="24"/>
      <c r="J1" s="24"/>
    </row>
    <row r="2" spans="1:19">
      <c r="A2" s="15"/>
      <c r="B2" s="24"/>
      <c r="C2" s="24"/>
      <c r="D2" s="24"/>
      <c r="E2" s="24"/>
      <c r="F2" s="24"/>
      <c r="G2" s="24"/>
      <c r="H2" s="24"/>
      <c r="I2" s="24"/>
      <c r="J2" s="24"/>
    </row>
    <row r="3" spans="1:19">
      <c r="A3" s="610" t="s">
        <v>187</v>
      </c>
      <c r="B3" s="695">
        <v>2010</v>
      </c>
      <c r="C3" s="696">
        <v>2011</v>
      </c>
      <c r="D3" s="696">
        <v>2012</v>
      </c>
      <c r="E3" s="696">
        <v>2013</v>
      </c>
      <c r="F3" s="696">
        <v>2014</v>
      </c>
      <c r="G3" s="696">
        <v>2015</v>
      </c>
      <c r="H3" s="696">
        <v>2016</v>
      </c>
      <c r="I3" s="696">
        <v>2017</v>
      </c>
      <c r="J3" s="696">
        <v>2018</v>
      </c>
      <c r="K3" s="696">
        <v>2019</v>
      </c>
      <c r="L3" s="696">
        <v>2020</v>
      </c>
      <c r="M3" s="696">
        <v>2021</v>
      </c>
      <c r="N3" s="696">
        <v>2022</v>
      </c>
      <c r="O3" s="696">
        <v>2023</v>
      </c>
      <c r="P3" s="697">
        <v>2024</v>
      </c>
      <c r="S3" s="856" t="s">
        <v>166</v>
      </c>
    </row>
    <row r="4" spans="1:19">
      <c r="A4" s="398" t="s">
        <v>167</v>
      </c>
      <c r="B4" s="698">
        <v>321</v>
      </c>
      <c r="C4" s="616">
        <v>301</v>
      </c>
      <c r="D4" s="616">
        <v>278</v>
      </c>
      <c r="E4" s="616">
        <v>267</v>
      </c>
      <c r="F4" s="616">
        <v>262</v>
      </c>
      <c r="G4" s="616">
        <v>249</v>
      </c>
      <c r="H4" s="616">
        <v>236</v>
      </c>
      <c r="I4" s="616">
        <v>220</v>
      </c>
      <c r="J4" s="616">
        <v>208</v>
      </c>
      <c r="K4" s="616">
        <v>202</v>
      </c>
      <c r="L4" s="616">
        <v>195</v>
      </c>
      <c r="M4" s="616">
        <v>211</v>
      </c>
      <c r="N4" s="616">
        <v>185</v>
      </c>
      <c r="O4" s="616">
        <v>183</v>
      </c>
      <c r="P4" s="699"/>
    </row>
    <row r="5" spans="1:19">
      <c r="A5" s="398" t="s">
        <v>168</v>
      </c>
      <c r="B5" s="698">
        <v>156</v>
      </c>
      <c r="C5" s="616">
        <v>226</v>
      </c>
      <c r="D5" s="616">
        <v>260</v>
      </c>
      <c r="E5" s="616">
        <v>182.6</v>
      </c>
      <c r="F5" s="616">
        <v>152</v>
      </c>
      <c r="G5" s="616">
        <v>149</v>
      </c>
      <c r="H5" s="616">
        <v>148</v>
      </c>
      <c r="I5" s="618">
        <v>143.19999999999999</v>
      </c>
      <c r="J5" s="618">
        <v>133.69999999999999</v>
      </c>
      <c r="K5" s="618">
        <v>166.3</v>
      </c>
      <c r="L5" s="618">
        <v>130.5</v>
      </c>
      <c r="M5" s="618">
        <v>240</v>
      </c>
      <c r="N5" s="618">
        <v>175.5</v>
      </c>
      <c r="O5" s="618">
        <v>175.5</v>
      </c>
      <c r="P5" s="700"/>
    </row>
    <row r="6" spans="1:19">
      <c r="A6" s="398" t="s">
        <v>188</v>
      </c>
      <c r="B6" s="698">
        <v>305</v>
      </c>
      <c r="C6" s="616">
        <v>291</v>
      </c>
      <c r="D6" s="616">
        <v>274</v>
      </c>
      <c r="E6" s="616">
        <v>260</v>
      </c>
      <c r="F6" s="616">
        <v>247</v>
      </c>
      <c r="G6" s="616">
        <v>237</v>
      </c>
      <c r="H6" s="616">
        <v>225</v>
      </c>
      <c r="I6" s="616">
        <v>219</v>
      </c>
      <c r="J6" s="616">
        <v>209</v>
      </c>
      <c r="K6" s="616">
        <v>202</v>
      </c>
      <c r="L6" s="616">
        <v>198</v>
      </c>
      <c r="M6" s="616">
        <v>215</v>
      </c>
      <c r="N6" s="616">
        <v>186</v>
      </c>
      <c r="O6" s="616">
        <v>179</v>
      </c>
      <c r="P6" s="699"/>
    </row>
    <row r="7" spans="1:19">
      <c r="A7" s="398" t="s">
        <v>189</v>
      </c>
      <c r="B7" s="698">
        <v>601</v>
      </c>
      <c r="C7" s="616">
        <v>585</v>
      </c>
      <c r="D7" s="616">
        <v>595</v>
      </c>
      <c r="E7" s="616">
        <v>1143</v>
      </c>
      <c r="F7" s="616">
        <v>1143</v>
      </c>
      <c r="G7" s="616">
        <v>1024</v>
      </c>
      <c r="H7" s="616">
        <v>618</v>
      </c>
      <c r="I7" s="616"/>
      <c r="J7" s="616"/>
      <c r="K7" s="616"/>
      <c r="L7" s="616"/>
      <c r="M7" s="617">
        <v>540</v>
      </c>
      <c r="N7" s="616">
        <v>456</v>
      </c>
      <c r="O7" s="616">
        <v>427</v>
      </c>
      <c r="P7" s="699"/>
      <c r="S7" s="48"/>
    </row>
    <row r="8" spans="1:19">
      <c r="A8" s="398" t="s">
        <v>172</v>
      </c>
      <c r="B8" s="698">
        <v>752</v>
      </c>
      <c r="C8" s="616">
        <v>765</v>
      </c>
      <c r="D8" s="616">
        <v>613</v>
      </c>
      <c r="E8" s="616">
        <v>491</v>
      </c>
      <c r="F8" s="616">
        <v>369</v>
      </c>
      <c r="G8" s="616">
        <v>283</v>
      </c>
      <c r="H8" s="616">
        <v>213</v>
      </c>
      <c r="I8" s="616">
        <v>151</v>
      </c>
      <c r="J8" s="616">
        <v>133</v>
      </c>
      <c r="K8" s="616">
        <v>96</v>
      </c>
      <c r="L8" s="616">
        <v>102</v>
      </c>
      <c r="M8" s="616">
        <v>219</v>
      </c>
      <c r="N8" s="616">
        <v>112</v>
      </c>
      <c r="O8" s="616">
        <v>118</v>
      </c>
      <c r="P8" s="699"/>
      <c r="S8" s="48"/>
    </row>
    <row r="9" spans="1:19">
      <c r="A9" s="398" t="s">
        <v>173</v>
      </c>
      <c r="B9" s="698">
        <v>1311</v>
      </c>
      <c r="C9" s="616">
        <v>1210</v>
      </c>
      <c r="D9" s="616">
        <v>1000</v>
      </c>
      <c r="E9" s="616">
        <v>855</v>
      </c>
      <c r="F9" s="616">
        <v>707</v>
      </c>
      <c r="G9" s="616">
        <v>594</v>
      </c>
      <c r="H9" s="616">
        <v>518</v>
      </c>
      <c r="I9" s="616">
        <v>468</v>
      </c>
      <c r="J9" s="616">
        <v>491</v>
      </c>
      <c r="K9" s="616">
        <v>467</v>
      </c>
      <c r="L9" s="616">
        <v>529</v>
      </c>
      <c r="M9" s="616">
        <v>577</v>
      </c>
      <c r="N9" s="616">
        <v>477</v>
      </c>
      <c r="O9" s="616">
        <v>478</v>
      </c>
      <c r="P9" s="699"/>
    </row>
    <row r="10" spans="1:19">
      <c r="A10" s="398" t="s">
        <v>174</v>
      </c>
      <c r="B10" s="698">
        <v>500</v>
      </c>
      <c r="C10" s="616">
        <v>492</v>
      </c>
      <c r="D10" s="616">
        <v>487</v>
      </c>
      <c r="E10" s="616">
        <v>481</v>
      </c>
      <c r="F10" s="616">
        <v>477</v>
      </c>
      <c r="G10" s="616">
        <v>474</v>
      </c>
      <c r="H10" s="616">
        <v>470</v>
      </c>
      <c r="I10" s="616">
        <v>469</v>
      </c>
      <c r="J10" s="616">
        <v>466</v>
      </c>
      <c r="K10" s="616">
        <v>462</v>
      </c>
      <c r="L10" s="616">
        <v>447</v>
      </c>
      <c r="M10" s="616">
        <v>467</v>
      </c>
      <c r="N10" s="616">
        <v>439</v>
      </c>
      <c r="O10" s="616">
        <v>445</v>
      </c>
      <c r="P10" s="699"/>
    </row>
    <row r="11" spans="1:19">
      <c r="A11" s="398" t="s">
        <v>175</v>
      </c>
      <c r="B11" s="698">
        <v>517</v>
      </c>
      <c r="C11" s="616">
        <v>486</v>
      </c>
      <c r="D11" s="616">
        <v>447</v>
      </c>
      <c r="E11" s="616">
        <v>410</v>
      </c>
      <c r="F11" s="616">
        <v>367</v>
      </c>
      <c r="G11" s="616">
        <v>354</v>
      </c>
      <c r="H11" s="616">
        <v>312</v>
      </c>
      <c r="I11" s="616">
        <v>284</v>
      </c>
      <c r="J11" s="616">
        <v>267</v>
      </c>
      <c r="K11" s="616">
        <v>260</v>
      </c>
      <c r="L11" s="616">
        <v>256</v>
      </c>
      <c r="M11" s="616">
        <v>286</v>
      </c>
      <c r="N11" s="616">
        <v>239</v>
      </c>
      <c r="O11" s="616">
        <v>225</v>
      </c>
      <c r="P11" s="699"/>
    </row>
    <row r="12" spans="1:19">
      <c r="A12" s="398" t="s">
        <v>176</v>
      </c>
      <c r="B12" s="701">
        <v>33</v>
      </c>
      <c r="C12" s="616">
        <v>34</v>
      </c>
      <c r="D12" s="617">
        <v>62</v>
      </c>
      <c r="E12" s="618">
        <v>66</v>
      </c>
      <c r="F12" s="618">
        <v>52</v>
      </c>
      <c r="G12" s="618">
        <v>47</v>
      </c>
      <c r="H12" s="618">
        <v>46</v>
      </c>
      <c r="I12" s="618">
        <v>74</v>
      </c>
      <c r="J12" s="618">
        <v>39</v>
      </c>
      <c r="K12" s="618">
        <v>62</v>
      </c>
      <c r="L12" s="618">
        <v>59</v>
      </c>
      <c r="M12" s="618">
        <v>54</v>
      </c>
      <c r="N12" s="618">
        <v>41</v>
      </c>
      <c r="O12" s="618">
        <v>31</v>
      </c>
      <c r="P12" s="700">
        <v>47</v>
      </c>
    </row>
    <row r="13" spans="1:19">
      <c r="A13" s="398" t="s">
        <v>177</v>
      </c>
      <c r="B13" s="701">
        <v>322</v>
      </c>
      <c r="C13" s="617">
        <v>408</v>
      </c>
      <c r="D13" s="616">
        <v>271</v>
      </c>
      <c r="E13" s="616">
        <v>241</v>
      </c>
      <c r="F13" s="616">
        <v>241</v>
      </c>
      <c r="G13" s="616">
        <v>226</v>
      </c>
      <c r="H13" s="616">
        <v>194</v>
      </c>
      <c r="I13" s="617">
        <v>451.6</v>
      </c>
      <c r="J13" s="616">
        <v>160</v>
      </c>
      <c r="K13" s="616">
        <v>150</v>
      </c>
      <c r="L13" s="616">
        <v>127</v>
      </c>
      <c r="M13" s="617"/>
      <c r="N13" s="617">
        <v>233</v>
      </c>
      <c r="O13" s="617">
        <v>233</v>
      </c>
      <c r="P13" s="702"/>
    </row>
    <row r="14" spans="1:19">
      <c r="A14" s="398" t="s">
        <v>178</v>
      </c>
      <c r="B14" s="698">
        <v>531</v>
      </c>
      <c r="C14" s="616">
        <v>498</v>
      </c>
      <c r="D14" s="616">
        <v>439</v>
      </c>
      <c r="E14" s="616">
        <v>402</v>
      </c>
      <c r="F14" s="616">
        <v>369</v>
      </c>
      <c r="G14" s="616">
        <v>307</v>
      </c>
      <c r="H14" s="616">
        <v>250</v>
      </c>
      <c r="I14" s="616">
        <v>213</v>
      </c>
      <c r="J14" s="616">
        <v>198</v>
      </c>
      <c r="K14" s="616">
        <v>175</v>
      </c>
      <c r="L14" s="616">
        <v>143</v>
      </c>
      <c r="M14" s="616">
        <v>254</v>
      </c>
      <c r="N14" s="616">
        <v>127</v>
      </c>
      <c r="O14" s="616">
        <v>139</v>
      </c>
      <c r="P14" s="699"/>
    </row>
    <row r="15" spans="1:19">
      <c r="A15" s="398" t="s">
        <v>179</v>
      </c>
      <c r="B15" s="698">
        <v>8</v>
      </c>
      <c r="C15" s="616">
        <v>8</v>
      </c>
      <c r="D15" s="616">
        <v>7</v>
      </c>
      <c r="E15" s="616">
        <v>6</v>
      </c>
      <c r="F15" s="616">
        <v>5</v>
      </c>
      <c r="G15" s="616">
        <v>5</v>
      </c>
      <c r="H15" s="616">
        <v>5</v>
      </c>
      <c r="I15" s="616">
        <v>5</v>
      </c>
      <c r="J15" s="616">
        <v>4</v>
      </c>
      <c r="K15" s="616">
        <v>3</v>
      </c>
      <c r="L15" s="616">
        <v>3</v>
      </c>
      <c r="M15" s="617"/>
      <c r="N15" s="617">
        <v>0</v>
      </c>
      <c r="O15" s="617">
        <v>64</v>
      </c>
      <c r="P15" s="702"/>
    </row>
    <row r="16" spans="1:19">
      <c r="A16" s="398" t="s">
        <v>180</v>
      </c>
      <c r="B16" s="698">
        <v>226</v>
      </c>
      <c r="C16" s="616">
        <v>202</v>
      </c>
      <c r="D16" s="616">
        <v>194</v>
      </c>
      <c r="E16" s="616">
        <v>180</v>
      </c>
      <c r="F16" s="616">
        <v>162</v>
      </c>
      <c r="G16" s="616">
        <v>150</v>
      </c>
      <c r="H16" s="616">
        <v>141</v>
      </c>
      <c r="I16" s="616">
        <v>134</v>
      </c>
      <c r="J16" s="616">
        <v>128</v>
      </c>
      <c r="K16" s="616">
        <v>119</v>
      </c>
      <c r="L16" s="616">
        <v>118</v>
      </c>
      <c r="M16" s="616">
        <v>191</v>
      </c>
      <c r="N16" s="616">
        <v>129</v>
      </c>
      <c r="O16" s="616">
        <v>118</v>
      </c>
      <c r="P16" s="699"/>
    </row>
    <row r="17" spans="1:22">
      <c r="A17" s="398" t="s">
        <v>190</v>
      </c>
      <c r="B17" s="698">
        <v>486</v>
      </c>
      <c r="C17" s="616">
        <v>458</v>
      </c>
      <c r="D17" s="616">
        <v>394</v>
      </c>
      <c r="E17" s="616">
        <v>380</v>
      </c>
      <c r="F17" s="616">
        <v>352</v>
      </c>
      <c r="G17" s="616">
        <v>330</v>
      </c>
      <c r="H17" s="616">
        <v>298</v>
      </c>
      <c r="I17" s="616">
        <v>280</v>
      </c>
      <c r="J17" s="616">
        <v>267</v>
      </c>
      <c r="K17" s="616">
        <v>262</v>
      </c>
      <c r="L17" s="616">
        <v>238</v>
      </c>
      <c r="M17" s="617"/>
      <c r="N17" s="617">
        <v>104</v>
      </c>
      <c r="O17" s="618">
        <v>276</v>
      </c>
      <c r="P17" s="700"/>
    </row>
    <row r="18" spans="1:22">
      <c r="A18" s="398" t="s">
        <v>182</v>
      </c>
      <c r="B18" s="698">
        <v>332</v>
      </c>
      <c r="C18" s="616">
        <v>291</v>
      </c>
      <c r="D18" s="616">
        <v>256</v>
      </c>
      <c r="E18" s="616">
        <v>213</v>
      </c>
      <c r="F18" s="616">
        <v>174</v>
      </c>
      <c r="G18" s="616">
        <v>154</v>
      </c>
      <c r="H18" s="616">
        <v>158</v>
      </c>
      <c r="I18" s="616">
        <v>141</v>
      </c>
      <c r="J18" s="616">
        <v>117</v>
      </c>
      <c r="K18" s="616">
        <v>103</v>
      </c>
      <c r="L18" s="616">
        <v>99</v>
      </c>
      <c r="M18" s="616">
        <v>140</v>
      </c>
      <c r="N18" s="616">
        <v>89</v>
      </c>
      <c r="O18" s="616">
        <v>85</v>
      </c>
      <c r="P18" s="699"/>
    </row>
    <row r="19" spans="1:22">
      <c r="A19" s="533" t="s">
        <v>183</v>
      </c>
      <c r="B19" s="703">
        <v>960</v>
      </c>
      <c r="C19" s="704">
        <v>483</v>
      </c>
      <c r="D19" s="704">
        <v>525</v>
      </c>
      <c r="E19" s="704">
        <v>470</v>
      </c>
      <c r="F19" s="704">
        <v>614</v>
      </c>
      <c r="G19" s="704">
        <v>651</v>
      </c>
      <c r="H19" s="704">
        <v>443</v>
      </c>
      <c r="I19" s="704">
        <v>443</v>
      </c>
      <c r="J19" s="704"/>
      <c r="K19" s="704">
        <v>462</v>
      </c>
      <c r="L19" s="704">
        <v>462</v>
      </c>
      <c r="M19" s="704">
        <v>462</v>
      </c>
      <c r="N19" s="704">
        <v>362</v>
      </c>
      <c r="O19" s="704">
        <v>362</v>
      </c>
      <c r="P19" s="705">
        <v>362</v>
      </c>
    </row>
    <row r="20" spans="1:22">
      <c r="A20" s="24"/>
      <c r="B20" s="24"/>
      <c r="C20" s="24"/>
      <c r="D20" s="24"/>
      <c r="E20" s="24"/>
      <c r="F20" s="24"/>
      <c r="G20" s="24"/>
      <c r="H20" s="24"/>
      <c r="I20" s="24"/>
      <c r="J20" s="24"/>
    </row>
    <row r="21" spans="1:22" ht="15" customHeight="1">
      <c r="A21" s="136" t="s">
        <v>185</v>
      </c>
      <c r="B21" s="319"/>
      <c r="C21" s="319"/>
      <c r="D21" s="319"/>
      <c r="E21" s="319"/>
      <c r="F21" s="319"/>
      <c r="G21" s="319"/>
      <c r="H21" s="24"/>
      <c r="I21" s="24"/>
      <c r="J21" s="24"/>
    </row>
    <row r="22" spans="1:22" ht="15" hidden="1" customHeight="1">
      <c r="A22" s="897" t="s">
        <v>527</v>
      </c>
      <c r="B22" s="897"/>
      <c r="C22" s="897"/>
      <c r="D22" s="897"/>
      <c r="E22" s="897"/>
      <c r="F22" s="897"/>
      <c r="G22" s="897"/>
      <c r="H22" s="897"/>
      <c r="I22" s="897"/>
      <c r="J22" s="897"/>
      <c r="K22" s="897"/>
      <c r="L22" s="897"/>
      <c r="M22" s="897"/>
      <c r="N22" s="897"/>
      <c r="O22" s="546"/>
      <c r="P22" s="546"/>
    </row>
    <row r="23" spans="1:22" ht="15" hidden="1" customHeight="1">
      <c r="A23" s="897"/>
      <c r="B23" s="897"/>
      <c r="C23" s="897"/>
      <c r="D23" s="897"/>
      <c r="E23" s="897"/>
      <c r="F23" s="897"/>
      <c r="G23" s="897"/>
      <c r="H23" s="897"/>
      <c r="I23" s="897"/>
      <c r="J23" s="897"/>
      <c r="K23" s="897"/>
      <c r="L23" s="897"/>
      <c r="M23" s="897"/>
      <c r="N23" s="897"/>
      <c r="O23" s="546"/>
      <c r="P23" s="546"/>
    </row>
    <row r="24" spans="1:22" ht="15" hidden="1" customHeight="1">
      <c r="A24" s="897"/>
      <c r="B24" s="897"/>
      <c r="C24" s="897"/>
      <c r="D24" s="897"/>
      <c r="E24" s="897"/>
      <c r="F24" s="897"/>
      <c r="G24" s="897"/>
      <c r="H24" s="897"/>
      <c r="I24" s="897"/>
      <c r="J24" s="897"/>
      <c r="K24" s="897"/>
      <c r="L24" s="897"/>
      <c r="M24" s="897"/>
      <c r="N24" s="897"/>
      <c r="O24" s="546"/>
      <c r="P24" s="546"/>
    </row>
    <row r="25" spans="1:22" hidden="1">
      <c r="A25" s="874" t="s">
        <v>528</v>
      </c>
      <c r="B25" s="874"/>
      <c r="C25" s="874"/>
      <c r="D25" s="874"/>
      <c r="E25" s="874"/>
      <c r="F25" s="874"/>
      <c r="G25" s="874"/>
      <c r="H25" s="874"/>
      <c r="I25" s="874"/>
      <c r="J25" s="874"/>
      <c r="K25" s="874"/>
      <c r="L25" s="874"/>
      <c r="M25" s="874"/>
      <c r="N25" s="874"/>
      <c r="O25" s="151"/>
      <c r="P25" s="151"/>
    </row>
    <row r="26" spans="1:22" ht="15" hidden="1" customHeight="1">
      <c r="A26" s="874"/>
      <c r="B26" s="874"/>
      <c r="C26" s="874"/>
      <c r="D26" s="874"/>
      <c r="E26" s="874"/>
      <c r="F26" s="874"/>
      <c r="G26" s="874"/>
      <c r="H26" s="874"/>
      <c r="I26" s="874"/>
      <c r="J26" s="874"/>
      <c r="K26" s="874"/>
      <c r="L26" s="874"/>
      <c r="M26" s="874"/>
      <c r="N26" s="874"/>
      <c r="O26" s="151"/>
      <c r="P26" s="151"/>
    </row>
    <row r="27" spans="1:22" ht="15" hidden="1" customHeight="1">
      <c r="A27" s="874"/>
      <c r="B27" s="874"/>
      <c r="C27" s="874"/>
      <c r="D27" s="874"/>
      <c r="E27" s="874"/>
      <c r="F27" s="874"/>
      <c r="G27" s="874"/>
      <c r="H27" s="874"/>
      <c r="I27" s="874"/>
      <c r="J27" s="874"/>
      <c r="K27" s="874"/>
      <c r="L27" s="874"/>
      <c r="M27" s="874"/>
      <c r="N27" s="874"/>
      <c r="O27" s="151"/>
      <c r="P27" s="151"/>
    </row>
    <row r="28" spans="1:22" ht="15" hidden="1" customHeight="1">
      <c r="A28" s="874"/>
      <c r="B28" s="874"/>
      <c r="C28" s="874"/>
      <c r="D28" s="874"/>
      <c r="E28" s="874"/>
      <c r="F28" s="874"/>
      <c r="G28" s="874"/>
      <c r="H28" s="874"/>
      <c r="I28" s="874"/>
      <c r="J28" s="874"/>
      <c r="K28" s="874"/>
      <c r="L28" s="874"/>
      <c r="M28" s="874"/>
      <c r="N28" s="874"/>
      <c r="O28" s="151"/>
      <c r="P28" s="151"/>
    </row>
    <row r="29" spans="1:22" ht="15" hidden="1" customHeight="1">
      <c r="A29" s="874" t="s">
        <v>529</v>
      </c>
      <c r="B29" s="874"/>
      <c r="C29" s="874"/>
      <c r="D29" s="874"/>
      <c r="E29" s="874"/>
      <c r="F29" s="874"/>
      <c r="G29" s="874"/>
      <c r="H29" s="874"/>
      <c r="I29" s="874"/>
      <c r="J29" s="874"/>
      <c r="K29" s="874"/>
      <c r="L29" s="874"/>
      <c r="M29" s="874"/>
      <c r="N29" s="874"/>
      <c r="O29" s="151"/>
      <c r="P29" s="151"/>
    </row>
    <row r="30" spans="1:22" hidden="1">
      <c r="A30" s="874"/>
      <c r="B30" s="874"/>
      <c r="C30" s="874"/>
      <c r="D30" s="874"/>
      <c r="E30" s="874"/>
      <c r="F30" s="874"/>
      <c r="G30" s="874"/>
      <c r="H30" s="874"/>
      <c r="I30" s="874"/>
      <c r="J30" s="874"/>
      <c r="K30" s="874"/>
      <c r="L30" s="874"/>
      <c r="M30" s="874"/>
      <c r="N30" s="874"/>
      <c r="O30" s="151"/>
      <c r="P30" s="151"/>
    </row>
    <row r="31" spans="1:22" ht="14.7" hidden="1" customHeight="1">
      <c r="A31" s="874"/>
      <c r="B31" s="874"/>
      <c r="C31" s="874"/>
      <c r="D31" s="874"/>
      <c r="E31" s="874"/>
      <c r="F31" s="874"/>
      <c r="G31" s="874"/>
      <c r="H31" s="874"/>
      <c r="I31" s="874"/>
      <c r="J31" s="874"/>
      <c r="K31" s="874"/>
      <c r="L31" s="874"/>
      <c r="M31" s="874"/>
      <c r="N31" s="874"/>
      <c r="O31" s="151"/>
      <c r="P31" s="151"/>
      <c r="Q31" s="24"/>
      <c r="R31" s="24"/>
      <c r="S31" s="24"/>
      <c r="T31" s="24"/>
      <c r="U31" s="24"/>
      <c r="V31" s="24"/>
    </row>
    <row r="32" spans="1:22" hidden="1">
      <c r="A32" s="899" t="s">
        <v>530</v>
      </c>
      <c r="B32" s="899"/>
      <c r="C32" s="899"/>
      <c r="D32" s="899"/>
      <c r="E32" s="899"/>
      <c r="F32" s="899"/>
      <c r="G32" s="899"/>
      <c r="H32" s="899"/>
      <c r="I32" s="899"/>
      <c r="J32" s="899"/>
      <c r="K32" s="899"/>
      <c r="L32" s="899"/>
      <c r="M32" s="899"/>
      <c r="N32" s="899"/>
      <c r="O32" s="323"/>
      <c r="P32" s="323"/>
      <c r="Q32" s="24"/>
      <c r="R32" s="24"/>
      <c r="S32" s="24"/>
      <c r="T32" s="24"/>
      <c r="U32" s="24"/>
      <c r="V32" s="24"/>
    </row>
    <row r="33" spans="1:16" ht="14.7" hidden="1" customHeight="1">
      <c r="A33" s="899"/>
      <c r="B33" s="899"/>
      <c r="C33" s="899"/>
      <c r="D33" s="899"/>
      <c r="E33" s="899"/>
      <c r="F33" s="899"/>
      <c r="G33" s="899"/>
      <c r="H33" s="899"/>
      <c r="I33" s="899"/>
      <c r="J33" s="899"/>
      <c r="K33" s="899"/>
      <c r="L33" s="899"/>
      <c r="M33" s="899"/>
      <c r="N33" s="899"/>
      <c r="O33" s="323"/>
      <c r="P33" s="323"/>
    </row>
    <row r="34" spans="1:16" ht="14.7" hidden="1" customHeight="1">
      <c r="A34" s="899" t="s">
        <v>531</v>
      </c>
      <c r="B34" s="899"/>
      <c r="C34" s="899"/>
      <c r="D34" s="899"/>
      <c r="E34" s="899"/>
      <c r="F34" s="899"/>
      <c r="G34" s="899"/>
      <c r="H34" s="899"/>
      <c r="I34" s="899"/>
      <c r="J34" s="899"/>
      <c r="K34" s="899"/>
      <c r="L34" s="899"/>
      <c r="M34" s="899"/>
      <c r="N34" s="899"/>
      <c r="O34" s="323"/>
      <c r="P34" s="323"/>
    </row>
    <row r="35" spans="1:16" ht="14.7" hidden="1" customHeight="1">
      <c r="A35" s="899"/>
      <c r="B35" s="899"/>
      <c r="C35" s="899"/>
      <c r="D35" s="899"/>
      <c r="E35" s="899"/>
      <c r="F35" s="899"/>
      <c r="G35" s="899"/>
      <c r="H35" s="899"/>
      <c r="I35" s="899"/>
      <c r="J35" s="899"/>
      <c r="K35" s="899"/>
      <c r="L35" s="899"/>
      <c r="M35" s="899"/>
      <c r="N35" s="899"/>
      <c r="O35" s="323"/>
      <c r="P35" s="323"/>
    </row>
    <row r="36" spans="1:16" ht="14.7" hidden="1" customHeight="1">
      <c r="A36" s="899"/>
      <c r="B36" s="899"/>
      <c r="C36" s="899"/>
      <c r="D36" s="899"/>
      <c r="E36" s="899"/>
      <c r="F36" s="899"/>
      <c r="G36" s="899"/>
      <c r="H36" s="899"/>
      <c r="I36" s="899"/>
      <c r="J36" s="899"/>
      <c r="K36" s="899"/>
      <c r="L36" s="899"/>
      <c r="M36" s="899"/>
      <c r="N36" s="899"/>
      <c r="O36" s="323"/>
      <c r="P36" s="323"/>
    </row>
    <row r="37" spans="1:16" ht="28.95" customHeight="1">
      <c r="A37" s="899" t="s">
        <v>532</v>
      </c>
      <c r="B37" s="899"/>
      <c r="C37" s="899"/>
      <c r="D37" s="899"/>
      <c r="E37" s="899"/>
      <c r="F37" s="899"/>
      <c r="G37" s="899"/>
      <c r="H37" s="899"/>
      <c r="I37" s="899"/>
      <c r="J37" s="899"/>
      <c r="K37" s="899"/>
      <c r="L37" s="899"/>
      <c r="M37" s="899"/>
      <c r="N37" s="899"/>
      <c r="O37" s="323"/>
      <c r="P37" s="323"/>
    </row>
    <row r="38" spans="1:16" ht="14.7" customHeight="1">
      <c r="A38" s="323"/>
      <c r="B38" s="323"/>
      <c r="C38" s="323"/>
      <c r="D38" s="323"/>
      <c r="E38" s="323"/>
      <c r="F38" s="323"/>
      <c r="G38" s="323"/>
      <c r="H38" s="323"/>
      <c r="I38" s="323"/>
      <c r="J38" s="323"/>
      <c r="K38" s="323"/>
      <c r="L38" s="323"/>
      <c r="M38" s="323"/>
      <c r="N38" s="323"/>
      <c r="O38" s="323"/>
      <c r="P38" s="323"/>
    </row>
    <row r="39" spans="1:16" ht="25.2" customHeight="1">
      <c r="A39" s="908" t="s">
        <v>533</v>
      </c>
      <c r="B39" s="908"/>
      <c r="C39" s="908"/>
      <c r="D39" s="908"/>
      <c r="E39" s="908"/>
      <c r="F39" s="908"/>
      <c r="G39" s="908"/>
      <c r="H39" s="908"/>
      <c r="I39" s="908"/>
      <c r="J39" s="908"/>
      <c r="K39" s="908"/>
      <c r="L39" s="908"/>
      <c r="M39" s="908"/>
      <c r="N39" s="908"/>
    </row>
    <row r="40" spans="1:16">
      <c r="B40" s="28"/>
      <c r="C40" s="28"/>
      <c r="D40" s="28"/>
      <c r="E40" s="28"/>
      <c r="F40" s="28"/>
      <c r="G40" s="28"/>
    </row>
  </sheetData>
  <mergeCells count="7">
    <mergeCell ref="A39:N39"/>
    <mergeCell ref="A37:N37"/>
    <mergeCell ref="A22:N24"/>
    <mergeCell ref="A25:N28"/>
    <mergeCell ref="A29:N31"/>
    <mergeCell ref="A32:N33"/>
    <mergeCell ref="A34:N36"/>
  </mergeCells>
  <hyperlinks>
    <hyperlink ref="S3" location="'TC2'!A1" display="Back to Content Page" xr:uid="{E36BE8B7-D780-47AC-BFCE-C845255375EF}"/>
  </hyperlinks>
  <pageMargins left="0.7" right="0.7" top="0.75" bottom="0.75" header="0.3" footer="0.3"/>
  <pageSetup paperSize="9" scale="89" orientation="landscape" r:id="rId1"/>
  <headerFooter>
    <oddFooter>&amp;C&amp;P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V30"/>
  <sheetViews>
    <sheetView topLeftCell="I1" zoomScale="95" zoomScaleNormal="95" workbookViewId="0">
      <selection activeCell="V3" sqref="V3"/>
    </sheetView>
  </sheetViews>
  <sheetFormatPr defaultColWidth="9.21875" defaultRowHeight="15" customHeight="1"/>
  <cols>
    <col min="1" max="1" width="33.77734375" customWidth="1"/>
    <col min="2" max="19" width="7" customWidth="1"/>
  </cols>
  <sheetData>
    <row r="1" spans="1:22" ht="14.4">
      <c r="A1" s="16" t="s">
        <v>534</v>
      </c>
      <c r="B1" s="24"/>
      <c r="C1" s="24"/>
      <c r="D1" s="24"/>
      <c r="E1" s="24"/>
      <c r="F1" s="24"/>
      <c r="G1" s="24"/>
      <c r="H1" s="24"/>
      <c r="I1" s="24"/>
      <c r="J1" s="24"/>
      <c r="K1" s="24"/>
      <c r="L1" s="24"/>
      <c r="M1" s="24"/>
    </row>
    <row r="2" spans="1:22" ht="14.4">
      <c r="A2" s="44"/>
      <c r="B2" s="24"/>
      <c r="C2" s="24"/>
      <c r="D2" s="24"/>
      <c r="E2" s="24"/>
      <c r="F2" s="24"/>
      <c r="G2" s="24"/>
      <c r="H2" s="24"/>
      <c r="I2" s="24"/>
      <c r="J2" s="24"/>
      <c r="K2" s="24"/>
      <c r="L2" s="24"/>
      <c r="M2" s="24"/>
    </row>
    <row r="3" spans="1:22" s="49" customFormat="1" ht="14.4">
      <c r="A3" s="609" t="s">
        <v>187</v>
      </c>
      <c r="B3" s="632">
        <v>2007</v>
      </c>
      <c r="C3" s="633">
        <v>2008</v>
      </c>
      <c r="D3" s="633">
        <v>2009</v>
      </c>
      <c r="E3" s="633">
        <v>2010</v>
      </c>
      <c r="F3" s="633">
        <v>2011</v>
      </c>
      <c r="G3" s="633">
        <v>2012</v>
      </c>
      <c r="H3" s="633">
        <v>2013</v>
      </c>
      <c r="I3" s="633">
        <v>2014</v>
      </c>
      <c r="J3" s="633">
        <v>2015</v>
      </c>
      <c r="K3" s="633">
        <v>2016</v>
      </c>
      <c r="L3" s="633">
        <v>2017</v>
      </c>
      <c r="M3" s="621">
        <v>2018</v>
      </c>
      <c r="N3" s="633">
        <v>2019</v>
      </c>
      <c r="O3" s="633">
        <v>2020</v>
      </c>
      <c r="P3" s="621">
        <v>2021</v>
      </c>
      <c r="Q3" s="621">
        <v>2022</v>
      </c>
      <c r="R3" s="633">
        <v>2023</v>
      </c>
      <c r="S3" s="622">
        <v>2024</v>
      </c>
      <c r="V3" s="856" t="s">
        <v>166</v>
      </c>
    </row>
    <row r="4" spans="1:22" ht="14.4">
      <c r="A4" s="398" t="s">
        <v>167</v>
      </c>
      <c r="B4" s="634">
        <v>46.7</v>
      </c>
      <c r="C4" s="619"/>
      <c r="D4" s="619"/>
      <c r="E4" s="619"/>
      <c r="F4" s="619"/>
      <c r="G4" s="619"/>
      <c r="H4" s="619"/>
      <c r="I4" s="619"/>
      <c r="J4" s="619"/>
      <c r="K4" s="619">
        <v>49.6</v>
      </c>
      <c r="L4" s="619"/>
      <c r="M4" s="619"/>
      <c r="N4" s="619" t="s">
        <v>76</v>
      </c>
      <c r="O4" s="619"/>
      <c r="P4" s="619"/>
      <c r="Q4" s="619"/>
      <c r="R4" s="619">
        <v>49.8</v>
      </c>
      <c r="S4" s="627">
        <v>49.8</v>
      </c>
    </row>
    <row r="5" spans="1:22" ht="14.4">
      <c r="A5" s="398" t="s">
        <v>168</v>
      </c>
      <c r="B5" s="634">
        <v>94.6</v>
      </c>
      <c r="C5" s="616">
        <v>98.3</v>
      </c>
      <c r="D5" s="616">
        <v>99.5</v>
      </c>
      <c r="E5" s="616">
        <v>99.1</v>
      </c>
      <c r="F5" s="616">
        <v>99.8</v>
      </c>
      <c r="G5" s="616">
        <v>99.8</v>
      </c>
      <c r="H5" s="616">
        <v>99.9</v>
      </c>
      <c r="I5" s="616">
        <v>99.5</v>
      </c>
      <c r="J5" s="616">
        <v>99.7</v>
      </c>
      <c r="K5" s="616">
        <v>99.7</v>
      </c>
      <c r="L5" s="616">
        <v>99.7</v>
      </c>
      <c r="M5" s="616">
        <v>99.8</v>
      </c>
      <c r="N5" s="616">
        <v>99.8</v>
      </c>
      <c r="O5" s="616">
        <v>99.8</v>
      </c>
      <c r="P5" s="616">
        <v>99.8</v>
      </c>
      <c r="Q5" s="616">
        <v>99.8</v>
      </c>
      <c r="R5" s="617">
        <v>99.8</v>
      </c>
      <c r="S5" s="624"/>
    </row>
    <row r="6" spans="1:22" ht="14.4">
      <c r="A6" s="398" t="s">
        <v>188</v>
      </c>
      <c r="B6" s="634"/>
      <c r="C6" s="619"/>
      <c r="D6" s="619"/>
      <c r="E6" s="619"/>
      <c r="F6" s="619"/>
      <c r="G6" s="619">
        <v>82.2</v>
      </c>
      <c r="H6" s="619"/>
      <c r="I6" s="619"/>
      <c r="J6" s="619"/>
      <c r="K6" s="619"/>
      <c r="L6" s="619"/>
      <c r="M6" s="619"/>
      <c r="N6" s="619"/>
      <c r="O6" s="619"/>
      <c r="P6" s="619"/>
      <c r="Q6" s="619"/>
      <c r="R6" s="619"/>
      <c r="S6" s="627"/>
    </row>
    <row r="7" spans="1:22" ht="14.4">
      <c r="A7" s="398" t="s">
        <v>189</v>
      </c>
      <c r="B7" s="634">
        <v>64.400000000000006</v>
      </c>
      <c r="C7" s="619"/>
      <c r="D7" s="619"/>
      <c r="E7" s="619">
        <v>74.099999999999994</v>
      </c>
      <c r="F7" s="619"/>
      <c r="G7" s="619"/>
      <c r="H7" s="619">
        <v>63.7</v>
      </c>
      <c r="I7" s="619">
        <v>82</v>
      </c>
      <c r="J7" s="619">
        <v>82</v>
      </c>
      <c r="K7" s="619">
        <v>82</v>
      </c>
      <c r="L7" s="619">
        <v>82</v>
      </c>
      <c r="M7" s="619">
        <v>89.4</v>
      </c>
      <c r="N7" s="619">
        <v>89.4</v>
      </c>
      <c r="O7" s="619">
        <v>89.4</v>
      </c>
      <c r="P7" s="619">
        <v>89.4</v>
      </c>
      <c r="Q7" s="619">
        <v>89.4</v>
      </c>
      <c r="R7" s="619">
        <v>92</v>
      </c>
      <c r="S7" s="627">
        <v>92</v>
      </c>
      <c r="U7" s="48"/>
    </row>
    <row r="8" spans="1:22" ht="14.4">
      <c r="A8" s="398" t="s">
        <v>172</v>
      </c>
      <c r="B8" s="634">
        <v>69</v>
      </c>
      <c r="C8" s="619"/>
      <c r="D8" s="619"/>
      <c r="E8" s="619">
        <v>82</v>
      </c>
      <c r="F8" s="619"/>
      <c r="G8" s="619"/>
      <c r="H8" s="619"/>
      <c r="I8" s="619">
        <v>88.3</v>
      </c>
      <c r="J8" s="619"/>
      <c r="K8" s="619"/>
      <c r="L8" s="619"/>
      <c r="M8" s="619"/>
      <c r="N8" s="619"/>
      <c r="O8" s="619"/>
      <c r="P8" s="619"/>
      <c r="Q8" s="619"/>
      <c r="R8" s="619"/>
      <c r="S8" s="627"/>
      <c r="U8" s="48"/>
    </row>
    <row r="9" spans="1:22" ht="14.4">
      <c r="A9" s="398" t="s">
        <v>173</v>
      </c>
      <c r="B9" s="634"/>
      <c r="C9" s="619"/>
      <c r="D9" s="619">
        <v>61.5</v>
      </c>
      <c r="E9" s="619"/>
      <c r="F9" s="619"/>
      <c r="G9" s="619"/>
      <c r="H9" s="619"/>
      <c r="I9" s="616">
        <v>77.900000000000006</v>
      </c>
      <c r="J9" s="616"/>
      <c r="K9" s="616"/>
      <c r="L9" s="616"/>
      <c r="M9" s="616">
        <v>86.6</v>
      </c>
      <c r="N9" s="619"/>
      <c r="O9" s="619"/>
      <c r="P9" s="619"/>
      <c r="Q9" s="619"/>
      <c r="R9" s="619"/>
      <c r="S9" s="627"/>
    </row>
    <row r="10" spans="1:22" ht="14.4">
      <c r="A10" s="398" t="s">
        <v>174</v>
      </c>
      <c r="B10" s="634"/>
      <c r="C10" s="619"/>
      <c r="D10" s="619"/>
      <c r="E10" s="616">
        <v>99.5</v>
      </c>
      <c r="F10" s="616">
        <v>99.5</v>
      </c>
      <c r="G10" s="619">
        <v>99</v>
      </c>
      <c r="H10" s="616">
        <v>99.7</v>
      </c>
      <c r="I10" s="616">
        <v>99.6</v>
      </c>
      <c r="J10" s="616">
        <v>99.7</v>
      </c>
      <c r="K10" s="616">
        <v>99.8</v>
      </c>
      <c r="L10" s="616">
        <v>99.7</v>
      </c>
      <c r="M10" s="616">
        <v>99.8</v>
      </c>
      <c r="N10" s="616">
        <v>99.8</v>
      </c>
      <c r="O10" s="616">
        <v>99.7</v>
      </c>
      <c r="P10" s="616">
        <v>99.8</v>
      </c>
      <c r="Q10" s="616">
        <v>99.8</v>
      </c>
      <c r="R10" s="619"/>
      <c r="S10" s="627"/>
    </row>
    <row r="11" spans="1:22" ht="14.4">
      <c r="A11" s="398" t="s">
        <v>175</v>
      </c>
      <c r="B11" s="634"/>
      <c r="C11" s="619">
        <v>68</v>
      </c>
      <c r="D11" s="619"/>
      <c r="E11" s="619">
        <v>71.400000000000006</v>
      </c>
      <c r="F11" s="619"/>
      <c r="G11" s="619"/>
      <c r="H11" s="619"/>
      <c r="I11" s="616">
        <v>87.4</v>
      </c>
      <c r="J11" s="616"/>
      <c r="K11" s="616">
        <v>89.8</v>
      </c>
      <c r="L11" s="616"/>
      <c r="M11" s="616"/>
      <c r="N11" s="616"/>
      <c r="O11" s="616">
        <v>96.4</v>
      </c>
      <c r="P11" s="619"/>
      <c r="Q11" s="619"/>
      <c r="R11" s="619"/>
      <c r="S11" s="627"/>
    </row>
    <row r="12" spans="1:22" ht="14.4">
      <c r="A12" s="398" t="s">
        <v>176</v>
      </c>
      <c r="B12" s="634"/>
      <c r="C12" s="619">
        <v>99.5</v>
      </c>
      <c r="D12" s="619">
        <v>99.4</v>
      </c>
      <c r="E12" s="616">
        <v>99.5</v>
      </c>
      <c r="F12" s="616">
        <v>99.5</v>
      </c>
      <c r="G12" s="619">
        <v>99</v>
      </c>
      <c r="H12" s="616">
        <v>99.7</v>
      </c>
      <c r="I12" s="616">
        <v>99.6</v>
      </c>
      <c r="J12" s="616">
        <v>99.7</v>
      </c>
      <c r="K12" s="616">
        <v>99.8</v>
      </c>
      <c r="L12" s="616">
        <v>99.7</v>
      </c>
      <c r="M12" s="616">
        <v>99.8</v>
      </c>
      <c r="N12" s="616">
        <v>99.8</v>
      </c>
      <c r="O12" s="616">
        <v>99.7</v>
      </c>
      <c r="P12" s="616">
        <v>99.8</v>
      </c>
      <c r="Q12" s="616">
        <v>99.8</v>
      </c>
      <c r="R12" s="616">
        <v>99.8</v>
      </c>
      <c r="S12" s="635">
        <v>99.4</v>
      </c>
    </row>
    <row r="13" spans="1:22" ht="14.4">
      <c r="A13" s="398" t="s">
        <v>177</v>
      </c>
      <c r="B13" s="634"/>
      <c r="C13" s="619">
        <v>55.3</v>
      </c>
      <c r="D13" s="619"/>
      <c r="E13" s="619"/>
      <c r="F13" s="619">
        <v>54.3</v>
      </c>
      <c r="G13" s="619"/>
      <c r="H13" s="616"/>
      <c r="I13" s="616"/>
      <c r="J13" s="619">
        <v>73</v>
      </c>
      <c r="K13" s="616"/>
      <c r="L13" s="616"/>
      <c r="M13" s="616"/>
      <c r="N13" s="616"/>
      <c r="O13" s="616"/>
      <c r="P13" s="619"/>
      <c r="Q13" s="619">
        <v>67.5</v>
      </c>
      <c r="R13" s="619"/>
      <c r="S13" s="627"/>
    </row>
    <row r="14" spans="1:22" ht="14.4">
      <c r="A14" s="398" t="s">
        <v>278</v>
      </c>
      <c r="B14" s="634">
        <v>81.400000000000006</v>
      </c>
      <c r="C14" s="619"/>
      <c r="D14" s="619"/>
      <c r="E14" s="619"/>
      <c r="F14" s="619"/>
      <c r="G14" s="619"/>
      <c r="H14" s="616">
        <v>88.2</v>
      </c>
      <c r="I14" s="616"/>
      <c r="J14" s="616"/>
      <c r="K14" s="616"/>
      <c r="L14" s="616"/>
      <c r="M14" s="616"/>
      <c r="N14" s="616"/>
      <c r="O14" s="616"/>
      <c r="P14" s="619"/>
      <c r="Q14" s="619"/>
      <c r="R14" s="619"/>
      <c r="S14" s="627"/>
    </row>
    <row r="15" spans="1:22" ht="14.4">
      <c r="A15" s="398" t="s">
        <v>179</v>
      </c>
      <c r="B15" s="634">
        <v>100</v>
      </c>
      <c r="C15" s="619">
        <v>100</v>
      </c>
      <c r="D15" s="619">
        <v>99</v>
      </c>
      <c r="E15" s="619">
        <v>99</v>
      </c>
      <c r="F15" s="619">
        <v>99</v>
      </c>
      <c r="G15" s="619">
        <v>99</v>
      </c>
      <c r="H15" s="616"/>
      <c r="I15" s="616"/>
      <c r="J15" s="616"/>
      <c r="K15" s="616"/>
      <c r="L15" s="616"/>
      <c r="M15" s="616"/>
      <c r="N15" s="616">
        <v>98.8</v>
      </c>
      <c r="O15" s="616">
        <v>99.5</v>
      </c>
      <c r="P15" s="619"/>
      <c r="Q15" s="619">
        <v>99</v>
      </c>
      <c r="R15" s="619">
        <v>100</v>
      </c>
      <c r="S15" s="627"/>
    </row>
    <row r="16" spans="1:22" ht="14.4">
      <c r="A16" s="398" t="s">
        <v>180</v>
      </c>
      <c r="B16" s="634"/>
      <c r="C16" s="619">
        <v>94.3</v>
      </c>
      <c r="D16" s="619"/>
      <c r="E16" s="619"/>
      <c r="F16" s="619"/>
      <c r="G16" s="619"/>
      <c r="H16" s="616"/>
      <c r="I16" s="616"/>
      <c r="J16" s="616"/>
      <c r="K16" s="616">
        <v>96.7</v>
      </c>
      <c r="L16" s="616"/>
      <c r="M16" s="616"/>
      <c r="N16" s="616"/>
      <c r="O16" s="616"/>
      <c r="P16" s="619"/>
      <c r="Q16" s="619"/>
      <c r="R16" s="619"/>
      <c r="S16" s="627"/>
    </row>
    <row r="17" spans="1:21" ht="14.4">
      <c r="A17" s="398" t="s">
        <v>190</v>
      </c>
      <c r="B17" s="634"/>
      <c r="C17" s="619"/>
      <c r="D17" s="619"/>
      <c r="E17" s="619">
        <v>48.9</v>
      </c>
      <c r="F17" s="619"/>
      <c r="G17" s="619">
        <v>61.4</v>
      </c>
      <c r="H17" s="619"/>
      <c r="I17" s="619"/>
      <c r="J17" s="619"/>
      <c r="K17" s="619">
        <v>63.5</v>
      </c>
      <c r="L17" s="619"/>
      <c r="M17" s="619"/>
      <c r="N17" s="619"/>
      <c r="O17" s="619"/>
      <c r="P17" s="619"/>
      <c r="Q17" s="619">
        <v>85</v>
      </c>
      <c r="R17" s="619"/>
      <c r="S17" s="627"/>
    </row>
    <row r="18" spans="1:21" ht="14.4">
      <c r="A18" s="398" t="s">
        <v>182</v>
      </c>
      <c r="B18" s="634">
        <v>45.2</v>
      </c>
      <c r="C18" s="619"/>
      <c r="D18" s="619"/>
      <c r="E18" s="619"/>
      <c r="F18" s="619"/>
      <c r="G18" s="619"/>
      <c r="H18" s="619"/>
      <c r="I18" s="619">
        <v>63.3</v>
      </c>
      <c r="J18" s="616"/>
      <c r="K18" s="616"/>
      <c r="L18" s="616"/>
      <c r="M18" s="616">
        <v>80.400000000000006</v>
      </c>
      <c r="N18" s="616">
        <v>80.400000000000006</v>
      </c>
      <c r="O18" s="619"/>
      <c r="P18" s="619"/>
      <c r="Q18" s="619"/>
      <c r="R18" s="619"/>
      <c r="S18" s="627"/>
    </row>
    <row r="19" spans="1:21" ht="14.4">
      <c r="A19" s="533" t="s">
        <v>279</v>
      </c>
      <c r="B19" s="636"/>
      <c r="C19" s="637"/>
      <c r="D19" s="637">
        <v>60.2</v>
      </c>
      <c r="E19" s="637"/>
      <c r="F19" s="637">
        <v>66.2</v>
      </c>
      <c r="G19" s="637"/>
      <c r="H19" s="637"/>
      <c r="I19" s="637">
        <v>80</v>
      </c>
      <c r="J19" s="629">
        <v>78.099999999999994</v>
      </c>
      <c r="K19" s="629"/>
      <c r="L19" s="629"/>
      <c r="M19" s="629"/>
      <c r="N19" s="629">
        <v>86</v>
      </c>
      <c r="O19" s="637"/>
      <c r="P19" s="637"/>
      <c r="Q19" s="637"/>
      <c r="R19" s="637"/>
      <c r="S19" s="638"/>
    </row>
    <row r="20" spans="1:21" ht="14.4">
      <c r="A20" s="137"/>
      <c r="B20" s="24"/>
      <c r="C20" s="24"/>
      <c r="D20" s="24"/>
      <c r="E20" s="24"/>
      <c r="F20" s="24"/>
      <c r="G20" s="24"/>
      <c r="H20" s="24"/>
      <c r="I20" s="24"/>
      <c r="J20" s="24"/>
      <c r="K20" s="24"/>
      <c r="L20" s="24"/>
      <c r="M20" s="24"/>
    </row>
    <row r="21" spans="1:21" ht="15" customHeight="1">
      <c r="A21" s="136" t="s">
        <v>535</v>
      </c>
      <c r="B21" s="24"/>
      <c r="C21" s="24"/>
      <c r="D21" s="24"/>
      <c r="E21" s="24"/>
      <c r="F21" s="24"/>
      <c r="G21" s="24"/>
      <c r="H21" s="24"/>
      <c r="I21" s="24"/>
      <c r="J21" s="24"/>
      <c r="K21" s="24"/>
      <c r="L21" s="24"/>
      <c r="M21" s="24"/>
    </row>
    <row r="22" spans="1:21" ht="15" hidden="1" customHeight="1">
      <c r="A22" s="874" t="s">
        <v>536</v>
      </c>
      <c r="B22" s="874"/>
      <c r="C22" s="874"/>
      <c r="D22" s="874"/>
      <c r="E22" s="874"/>
      <c r="F22" s="874"/>
      <c r="G22" s="874"/>
      <c r="H22" s="874"/>
      <c r="I22" s="874"/>
      <c r="J22" s="874"/>
      <c r="K22" s="874"/>
      <c r="L22" s="874"/>
      <c r="M22" s="874"/>
      <c r="N22" s="874"/>
      <c r="O22" s="151"/>
      <c r="P22" s="151"/>
      <c r="Q22" s="151"/>
      <c r="R22" s="151"/>
      <c r="S22" s="151"/>
    </row>
    <row r="23" spans="1:21" ht="15" hidden="1" customHeight="1">
      <c r="A23" s="874"/>
      <c r="B23" s="874"/>
      <c r="C23" s="874"/>
      <c r="D23" s="874"/>
      <c r="E23" s="874"/>
      <c r="F23" s="874"/>
      <c r="G23" s="874"/>
      <c r="H23" s="874"/>
      <c r="I23" s="874"/>
      <c r="J23" s="874"/>
      <c r="K23" s="874"/>
      <c r="L23" s="874"/>
      <c r="M23" s="874"/>
      <c r="N23" s="874"/>
      <c r="O23" s="151"/>
      <c r="P23" s="151"/>
      <c r="Q23" s="151"/>
      <c r="R23" s="151"/>
      <c r="S23" s="151"/>
    </row>
    <row r="24" spans="1:21" ht="15" hidden="1" customHeight="1">
      <c r="A24" s="874"/>
      <c r="B24" s="874"/>
      <c r="C24" s="874"/>
      <c r="D24" s="874"/>
      <c r="E24" s="874"/>
      <c r="F24" s="874"/>
      <c r="G24" s="874"/>
      <c r="H24" s="874"/>
      <c r="I24" s="874"/>
      <c r="J24" s="874"/>
      <c r="K24" s="874"/>
      <c r="L24" s="874"/>
      <c r="M24" s="874"/>
      <c r="N24" s="874"/>
      <c r="O24" s="151"/>
      <c r="P24" s="151"/>
      <c r="Q24" s="151"/>
      <c r="R24" s="151"/>
      <c r="S24" s="151"/>
    </row>
    <row r="25" spans="1:21" ht="14.4" hidden="1">
      <c r="A25" s="874" t="s">
        <v>537</v>
      </c>
      <c r="B25" s="874"/>
      <c r="C25" s="874"/>
      <c r="D25" s="874"/>
      <c r="E25" s="874"/>
      <c r="F25" s="874"/>
      <c r="G25" s="874"/>
      <c r="H25" s="874"/>
      <c r="I25" s="874"/>
      <c r="J25" s="874"/>
      <c r="K25" s="874"/>
      <c r="L25" s="874"/>
      <c r="M25" s="874"/>
      <c r="N25" s="874"/>
      <c r="O25" s="151"/>
      <c r="P25" s="151"/>
      <c r="Q25" s="151"/>
      <c r="R25" s="151"/>
      <c r="S25" s="151"/>
      <c r="U25" s="550"/>
    </row>
    <row r="26" spans="1:21" ht="14.4" hidden="1">
      <c r="A26" s="874"/>
      <c r="B26" s="874"/>
      <c r="C26" s="874"/>
      <c r="D26" s="874"/>
      <c r="E26" s="874"/>
      <c r="F26" s="874"/>
      <c r="G26" s="874"/>
      <c r="H26" s="874"/>
      <c r="I26" s="874"/>
      <c r="J26" s="874"/>
      <c r="K26" s="874"/>
      <c r="L26" s="874"/>
      <c r="M26" s="874"/>
      <c r="N26" s="874"/>
      <c r="O26" s="151"/>
      <c r="P26" s="151"/>
      <c r="Q26" s="151"/>
      <c r="R26" s="151"/>
      <c r="S26" s="151"/>
    </row>
    <row r="27" spans="1:21" ht="12" hidden="1" customHeight="1">
      <c r="A27" s="874"/>
      <c r="B27" s="874"/>
      <c r="C27" s="874"/>
      <c r="D27" s="874"/>
      <c r="E27" s="874"/>
      <c r="F27" s="874"/>
      <c r="G27" s="874"/>
      <c r="H27" s="874"/>
      <c r="I27" s="874"/>
      <c r="J27" s="874"/>
      <c r="K27" s="874"/>
      <c r="L27" s="874"/>
      <c r="M27" s="874"/>
      <c r="N27" s="874"/>
      <c r="O27" s="151"/>
      <c r="P27" s="151"/>
      <c r="Q27" s="151"/>
      <c r="R27" s="151"/>
      <c r="S27" s="151"/>
    </row>
    <row r="28" spans="1:21" ht="32.549999999999997" customHeight="1">
      <c r="A28" s="1031" t="s">
        <v>524</v>
      </c>
      <c r="B28" s="1031"/>
      <c r="C28" s="1031"/>
      <c r="D28" s="1031"/>
      <c r="E28" s="1031"/>
      <c r="F28" s="1031"/>
      <c r="G28" s="1031"/>
      <c r="H28" s="1031"/>
      <c r="I28" s="1031"/>
      <c r="J28" s="1031"/>
      <c r="K28" s="1031"/>
      <c r="L28" s="1031"/>
      <c r="M28" s="1031"/>
      <c r="N28" s="1031"/>
      <c r="O28" s="1031"/>
      <c r="P28" s="1031"/>
      <c r="Q28" s="1031"/>
      <c r="R28" s="1031"/>
      <c r="S28" s="151"/>
    </row>
    <row r="29" spans="1:21" ht="38.549999999999997" customHeight="1">
      <c r="A29" s="908" t="s">
        <v>538</v>
      </c>
      <c r="B29" s="908"/>
      <c r="C29" s="908"/>
      <c r="D29" s="908"/>
      <c r="E29" s="908"/>
      <c r="F29" s="908"/>
      <c r="G29" s="908"/>
      <c r="H29" s="908"/>
      <c r="I29" s="908"/>
      <c r="J29" s="908"/>
      <c r="K29" s="908"/>
      <c r="L29" s="908"/>
      <c r="M29" s="908"/>
      <c r="N29" s="908"/>
      <c r="O29" s="908"/>
      <c r="P29" s="908"/>
      <c r="Q29" s="908"/>
      <c r="R29" s="908"/>
      <c r="S29" s="428"/>
    </row>
    <row r="30" spans="1:21" ht="14.4">
      <c r="A30" s="24"/>
      <c r="B30" s="24"/>
      <c r="C30" s="24"/>
      <c r="D30" s="24"/>
      <c r="E30" s="24"/>
      <c r="F30" s="24"/>
      <c r="G30" s="24"/>
      <c r="H30" s="24"/>
      <c r="I30" s="24"/>
      <c r="J30" s="24"/>
      <c r="K30" s="24"/>
      <c r="L30" s="24"/>
      <c r="M30" s="24"/>
    </row>
  </sheetData>
  <mergeCells count="4">
    <mergeCell ref="A22:N24"/>
    <mergeCell ref="A25:N27"/>
    <mergeCell ref="A29:R29"/>
    <mergeCell ref="A28:R28"/>
  </mergeCells>
  <hyperlinks>
    <hyperlink ref="V3" location="'TC2'!A1" display="Back to Content Page" xr:uid="{FD783A05-2B3D-461E-9C5E-7BB739EA642A}"/>
  </hyperlinks>
  <pageMargins left="0.7" right="0.7" top="0.75" bottom="0.75" header="0.3" footer="0.3"/>
  <pageSetup scale="89" orientation="landscape" r:id="rId1"/>
  <headerFooter>
    <oddFooter>&amp;C&amp;P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V37"/>
  <sheetViews>
    <sheetView topLeftCell="I1" zoomScale="95" zoomScaleNormal="95" workbookViewId="0">
      <selection activeCell="V3" sqref="V3"/>
    </sheetView>
  </sheetViews>
  <sheetFormatPr defaultColWidth="9.21875" defaultRowHeight="15" customHeight="1"/>
  <cols>
    <col min="1" max="1" width="33.77734375" customWidth="1"/>
    <col min="2" max="13" width="7" customWidth="1"/>
    <col min="14" max="19" width="7.21875" customWidth="1"/>
  </cols>
  <sheetData>
    <row r="1" spans="1:22" ht="14.4">
      <c r="A1" s="16" t="s">
        <v>539</v>
      </c>
      <c r="B1" s="24"/>
      <c r="C1" s="24"/>
      <c r="D1" s="24"/>
      <c r="E1" s="24"/>
      <c r="F1" s="24"/>
      <c r="G1" s="24"/>
      <c r="H1" s="24"/>
      <c r="I1" s="24"/>
      <c r="J1" s="24"/>
      <c r="K1" s="24"/>
      <c r="L1" s="24"/>
      <c r="M1" s="24"/>
    </row>
    <row r="2" spans="1:22" ht="14.4">
      <c r="A2" s="44"/>
      <c r="B2" s="24"/>
      <c r="C2" s="24"/>
      <c r="D2" s="24"/>
      <c r="E2" s="24"/>
      <c r="F2" s="24"/>
      <c r="G2" s="24"/>
      <c r="H2" s="24"/>
      <c r="I2" s="24"/>
      <c r="J2" s="24"/>
      <c r="K2" s="24"/>
      <c r="L2" s="24"/>
      <c r="M2" s="24"/>
    </row>
    <row r="3" spans="1:22" s="49" customFormat="1" ht="14.4">
      <c r="A3" s="609" t="s">
        <v>187</v>
      </c>
      <c r="B3" s="632">
        <v>2007</v>
      </c>
      <c r="C3" s="633">
        <v>2008</v>
      </c>
      <c r="D3" s="633">
        <v>2009</v>
      </c>
      <c r="E3" s="633">
        <v>2010</v>
      </c>
      <c r="F3" s="633">
        <v>2011</v>
      </c>
      <c r="G3" s="633">
        <v>2012</v>
      </c>
      <c r="H3" s="633">
        <v>2013</v>
      </c>
      <c r="I3" s="633">
        <v>2014</v>
      </c>
      <c r="J3" s="633">
        <v>2015</v>
      </c>
      <c r="K3" s="621">
        <v>2016</v>
      </c>
      <c r="L3" s="621">
        <v>2017</v>
      </c>
      <c r="M3" s="621">
        <v>2018</v>
      </c>
      <c r="N3" s="621">
        <v>2019</v>
      </c>
      <c r="O3" s="621">
        <v>2020</v>
      </c>
      <c r="P3" s="621">
        <v>2021</v>
      </c>
      <c r="Q3" s="621">
        <v>2022</v>
      </c>
      <c r="R3" s="621">
        <v>2023</v>
      </c>
      <c r="S3" s="622">
        <v>2024</v>
      </c>
      <c r="V3" s="856" t="s">
        <v>166</v>
      </c>
    </row>
    <row r="4" spans="1:22" ht="14.4">
      <c r="A4" s="398" t="s">
        <v>167</v>
      </c>
      <c r="B4" s="634">
        <v>79.8</v>
      </c>
      <c r="C4" s="619"/>
      <c r="D4" s="619"/>
      <c r="E4" s="619"/>
      <c r="F4" s="619"/>
      <c r="G4" s="619"/>
      <c r="H4" s="619"/>
      <c r="I4" s="619"/>
      <c r="J4" s="619"/>
      <c r="K4" s="619">
        <v>81.599999999999994</v>
      </c>
      <c r="L4" s="619"/>
      <c r="M4" s="619"/>
      <c r="N4" s="619" t="s">
        <v>76</v>
      </c>
      <c r="O4" s="619"/>
      <c r="P4" s="619"/>
      <c r="Q4" s="619"/>
      <c r="R4" s="619"/>
      <c r="S4" s="627"/>
    </row>
    <row r="5" spans="1:22" ht="14.4">
      <c r="A5" s="398" t="s">
        <v>168</v>
      </c>
      <c r="B5" s="634">
        <v>94.1</v>
      </c>
      <c r="C5" s="619"/>
      <c r="D5" s="619"/>
      <c r="E5" s="619"/>
      <c r="F5" s="619"/>
      <c r="G5" s="619"/>
      <c r="H5" s="619"/>
      <c r="I5" s="619"/>
      <c r="J5" s="619"/>
      <c r="K5" s="619">
        <v>94.1</v>
      </c>
      <c r="L5" s="619"/>
      <c r="M5" s="619"/>
      <c r="N5" s="619"/>
      <c r="O5" s="619"/>
      <c r="P5" s="619"/>
      <c r="Q5" s="619"/>
      <c r="R5" s="619"/>
      <c r="S5" s="627"/>
    </row>
    <row r="6" spans="1:22" ht="14.4">
      <c r="A6" s="398" t="s">
        <v>188</v>
      </c>
      <c r="B6" s="634"/>
      <c r="C6" s="619"/>
      <c r="D6" s="619"/>
      <c r="E6" s="619"/>
      <c r="F6" s="619"/>
      <c r="G6" s="619">
        <v>92.1</v>
      </c>
      <c r="H6" s="619"/>
      <c r="I6" s="619"/>
      <c r="J6" s="619"/>
      <c r="K6" s="619"/>
      <c r="L6" s="619"/>
      <c r="M6" s="619"/>
      <c r="N6" s="619"/>
      <c r="O6" s="619"/>
      <c r="P6" s="619"/>
      <c r="Q6" s="619"/>
      <c r="R6" s="619"/>
      <c r="S6" s="627"/>
    </row>
    <row r="7" spans="1:22" ht="14.4">
      <c r="A7" s="398" t="s">
        <v>189</v>
      </c>
      <c r="B7" s="634">
        <v>85.3</v>
      </c>
      <c r="C7" s="619"/>
      <c r="D7" s="619"/>
      <c r="E7" s="619">
        <v>87.3</v>
      </c>
      <c r="F7" s="619"/>
      <c r="G7" s="619"/>
      <c r="H7" s="619">
        <v>92</v>
      </c>
      <c r="I7" s="619">
        <v>95</v>
      </c>
      <c r="J7" s="619">
        <v>95</v>
      </c>
      <c r="K7" s="619">
        <v>95</v>
      </c>
      <c r="L7" s="619">
        <v>95</v>
      </c>
      <c r="M7" s="619">
        <v>94.3</v>
      </c>
      <c r="N7" s="619">
        <v>94.3</v>
      </c>
      <c r="O7" s="619">
        <v>94.3</v>
      </c>
      <c r="P7" s="619">
        <v>94.3</v>
      </c>
      <c r="Q7" s="619">
        <v>94.3</v>
      </c>
      <c r="R7" s="619">
        <v>97</v>
      </c>
      <c r="S7" s="627">
        <v>97</v>
      </c>
      <c r="U7" s="48"/>
    </row>
    <row r="8" spans="1:22" ht="14.4">
      <c r="A8" s="398" t="s">
        <v>172</v>
      </c>
      <c r="B8" s="634">
        <v>84.8</v>
      </c>
      <c r="C8" s="619"/>
      <c r="D8" s="619"/>
      <c r="E8" s="619">
        <v>96.8</v>
      </c>
      <c r="F8" s="619"/>
      <c r="G8" s="619"/>
      <c r="H8" s="619"/>
      <c r="I8" s="619">
        <v>98.5</v>
      </c>
      <c r="J8" s="619"/>
      <c r="K8" s="619"/>
      <c r="L8" s="619"/>
      <c r="M8" s="619"/>
      <c r="N8" s="619"/>
      <c r="O8" s="619"/>
      <c r="P8" s="619"/>
      <c r="Q8" s="619"/>
      <c r="R8" s="619"/>
      <c r="S8" s="627"/>
      <c r="U8" s="48"/>
    </row>
    <row r="9" spans="1:22" ht="14.4">
      <c r="A9" s="398" t="s">
        <v>173</v>
      </c>
      <c r="B9" s="634"/>
      <c r="C9" s="619"/>
      <c r="D9" s="619">
        <v>91.8</v>
      </c>
      <c r="E9" s="619"/>
      <c r="F9" s="619"/>
      <c r="G9" s="619"/>
      <c r="H9" s="619"/>
      <c r="I9" s="619">
        <v>95.2</v>
      </c>
      <c r="J9" s="619"/>
      <c r="K9" s="619"/>
      <c r="L9" s="619"/>
      <c r="M9" s="619"/>
      <c r="N9" s="619"/>
      <c r="O9" s="619"/>
      <c r="P9" s="619"/>
      <c r="Q9" s="619"/>
      <c r="R9" s="619"/>
      <c r="S9" s="627"/>
    </row>
    <row r="10" spans="1:22" ht="14.4">
      <c r="A10" s="398" t="s">
        <v>174</v>
      </c>
      <c r="B10" s="634"/>
      <c r="C10" s="619"/>
      <c r="D10" s="619">
        <v>86.3</v>
      </c>
      <c r="E10" s="619"/>
      <c r="F10" s="619"/>
      <c r="G10" s="619"/>
      <c r="H10" s="619">
        <v>82.1</v>
      </c>
      <c r="I10" s="619">
        <v>100</v>
      </c>
      <c r="J10" s="619">
        <v>100</v>
      </c>
      <c r="K10" s="619">
        <v>100</v>
      </c>
      <c r="L10" s="619">
        <v>100</v>
      </c>
      <c r="M10" s="619">
        <v>100</v>
      </c>
      <c r="N10" s="619">
        <v>100</v>
      </c>
      <c r="O10" s="619">
        <v>100</v>
      </c>
      <c r="P10" s="619">
        <v>100</v>
      </c>
      <c r="Q10" s="619">
        <v>100</v>
      </c>
      <c r="R10" s="619"/>
      <c r="S10" s="627"/>
    </row>
    <row r="11" spans="1:22" ht="14.4">
      <c r="A11" s="398" t="s">
        <v>175</v>
      </c>
      <c r="B11" s="634"/>
      <c r="C11" s="619"/>
      <c r="D11" s="619"/>
      <c r="E11" s="619">
        <v>94.7</v>
      </c>
      <c r="F11" s="619"/>
      <c r="G11" s="619"/>
      <c r="H11" s="619"/>
      <c r="I11" s="619">
        <v>96.1</v>
      </c>
      <c r="J11" s="619"/>
      <c r="K11" s="619">
        <v>94.8</v>
      </c>
      <c r="L11" s="619">
        <v>97.6</v>
      </c>
      <c r="M11" s="619"/>
      <c r="N11" s="619"/>
      <c r="O11" s="619"/>
      <c r="P11" s="619"/>
      <c r="Q11" s="619"/>
      <c r="R11" s="619"/>
      <c r="S11" s="627"/>
    </row>
    <row r="12" spans="1:22" ht="14.4">
      <c r="A12" s="398" t="s">
        <v>176</v>
      </c>
      <c r="B12" s="634"/>
      <c r="C12" s="619"/>
      <c r="D12" s="619"/>
      <c r="E12" s="619"/>
      <c r="F12" s="619"/>
      <c r="G12" s="619"/>
      <c r="H12" s="619"/>
      <c r="I12" s="619">
        <v>100</v>
      </c>
      <c r="J12" s="619">
        <v>100</v>
      </c>
      <c r="K12" s="619">
        <v>100</v>
      </c>
      <c r="L12" s="619">
        <v>100</v>
      </c>
      <c r="M12" s="619">
        <v>100</v>
      </c>
      <c r="N12" s="619">
        <v>100</v>
      </c>
      <c r="O12" s="619">
        <v>100</v>
      </c>
      <c r="P12" s="619">
        <v>100</v>
      </c>
      <c r="Q12" s="619">
        <v>100</v>
      </c>
      <c r="R12" s="619">
        <v>100</v>
      </c>
      <c r="S12" s="627">
        <v>100</v>
      </c>
    </row>
    <row r="13" spans="1:22" ht="14.4">
      <c r="A13" s="398" t="s">
        <v>177</v>
      </c>
      <c r="B13" s="634"/>
      <c r="C13" s="619">
        <v>92.3</v>
      </c>
      <c r="D13" s="619"/>
      <c r="E13" s="619"/>
      <c r="F13" s="616">
        <v>89.7</v>
      </c>
      <c r="G13" s="616"/>
      <c r="H13" s="616"/>
      <c r="I13" s="616"/>
      <c r="J13" s="616">
        <v>87.1</v>
      </c>
      <c r="K13" s="616"/>
      <c r="L13" s="616"/>
      <c r="M13" s="616"/>
      <c r="N13" s="616"/>
      <c r="O13" s="616"/>
      <c r="P13" s="616"/>
      <c r="Q13" s="616">
        <v>82.4</v>
      </c>
      <c r="R13" s="619"/>
      <c r="S13" s="627"/>
    </row>
    <row r="14" spans="1:22" ht="14.4">
      <c r="A14" s="398" t="s">
        <v>278</v>
      </c>
      <c r="B14" s="634">
        <v>94.6</v>
      </c>
      <c r="C14" s="619"/>
      <c r="D14" s="619"/>
      <c r="E14" s="619"/>
      <c r="F14" s="619"/>
      <c r="G14" s="619"/>
      <c r="H14" s="619">
        <v>96.6</v>
      </c>
      <c r="I14" s="619"/>
      <c r="J14" s="619"/>
      <c r="K14" s="619"/>
      <c r="L14" s="619"/>
      <c r="M14" s="619"/>
      <c r="N14" s="619"/>
      <c r="O14" s="619"/>
      <c r="P14" s="619"/>
      <c r="Q14" s="619"/>
      <c r="R14" s="619"/>
      <c r="S14" s="627"/>
    </row>
    <row r="15" spans="1:22" ht="14.4">
      <c r="A15" s="398" t="s">
        <v>179</v>
      </c>
      <c r="B15" s="634"/>
      <c r="C15" s="619"/>
      <c r="D15" s="619"/>
      <c r="E15" s="619"/>
      <c r="F15" s="619"/>
      <c r="G15" s="619"/>
      <c r="H15" s="619"/>
      <c r="I15" s="619"/>
      <c r="J15" s="619"/>
      <c r="K15" s="619"/>
      <c r="L15" s="619"/>
      <c r="M15" s="619"/>
      <c r="N15" s="619"/>
      <c r="O15" s="619"/>
      <c r="P15" s="619"/>
      <c r="Q15" s="619">
        <v>100</v>
      </c>
      <c r="R15" s="619">
        <v>100</v>
      </c>
      <c r="S15" s="627"/>
    </row>
    <row r="16" spans="1:22" ht="14.4">
      <c r="A16" s="398" t="s">
        <v>180</v>
      </c>
      <c r="B16" s="634"/>
      <c r="C16" s="619">
        <v>97.1</v>
      </c>
      <c r="D16" s="619"/>
      <c r="E16" s="619"/>
      <c r="F16" s="619"/>
      <c r="G16" s="619"/>
      <c r="H16" s="619"/>
      <c r="I16" s="619"/>
      <c r="J16" s="619"/>
      <c r="K16" s="619">
        <v>93.7</v>
      </c>
      <c r="L16" s="619"/>
      <c r="M16" s="619"/>
      <c r="N16" s="619"/>
      <c r="O16" s="619"/>
      <c r="P16" s="619"/>
      <c r="Q16" s="619"/>
      <c r="R16" s="619"/>
      <c r="S16" s="627"/>
    </row>
    <row r="17" spans="1:19" ht="14.4">
      <c r="A17" s="398" t="s">
        <v>190</v>
      </c>
      <c r="B17" s="634"/>
      <c r="C17" s="619">
        <v>75.8</v>
      </c>
      <c r="D17" s="619"/>
      <c r="E17" s="619">
        <v>87.8</v>
      </c>
      <c r="F17" s="619"/>
      <c r="G17" s="619"/>
      <c r="H17" s="619"/>
      <c r="I17" s="619"/>
      <c r="J17" s="619"/>
      <c r="K17" s="619">
        <v>98</v>
      </c>
      <c r="L17" s="619">
        <v>98</v>
      </c>
      <c r="M17" s="619"/>
      <c r="N17" s="619"/>
      <c r="O17" s="619"/>
      <c r="P17" s="619"/>
      <c r="Q17" s="619">
        <v>89.6</v>
      </c>
      <c r="R17" s="619"/>
      <c r="S17" s="627"/>
    </row>
    <row r="18" spans="1:19" ht="14.4">
      <c r="A18" s="398" t="s">
        <v>182</v>
      </c>
      <c r="B18" s="634">
        <v>93.7</v>
      </c>
      <c r="C18" s="619"/>
      <c r="D18" s="619"/>
      <c r="E18" s="619"/>
      <c r="F18" s="619"/>
      <c r="G18" s="619"/>
      <c r="H18" s="619"/>
      <c r="I18" s="619">
        <v>95.7</v>
      </c>
      <c r="J18" s="619"/>
      <c r="K18" s="619"/>
      <c r="L18" s="619"/>
      <c r="M18" s="619">
        <v>96.9</v>
      </c>
      <c r="N18" s="619"/>
      <c r="O18" s="619"/>
      <c r="P18" s="619"/>
      <c r="Q18" s="619"/>
      <c r="R18" s="619"/>
      <c r="S18" s="627"/>
    </row>
    <row r="19" spans="1:19" ht="14.4">
      <c r="A19" s="533" t="s">
        <v>279</v>
      </c>
      <c r="B19" s="636"/>
      <c r="C19" s="637"/>
      <c r="D19" s="637">
        <v>88.4</v>
      </c>
      <c r="E19" s="637"/>
      <c r="F19" s="637">
        <v>89.8</v>
      </c>
      <c r="G19" s="637"/>
      <c r="H19" s="637"/>
      <c r="I19" s="637">
        <v>93.7</v>
      </c>
      <c r="J19" s="637">
        <v>93.3</v>
      </c>
      <c r="K19" s="637"/>
      <c r="L19" s="637"/>
      <c r="M19" s="637"/>
      <c r="N19" s="637"/>
      <c r="O19" s="637"/>
      <c r="P19" s="637"/>
      <c r="Q19" s="637"/>
      <c r="R19" s="637"/>
      <c r="S19" s="638"/>
    </row>
    <row r="20" spans="1:19" ht="14.4">
      <c r="A20" s="137"/>
      <c r="B20" s="24"/>
      <c r="C20" s="24"/>
      <c r="D20" s="24"/>
      <c r="E20" s="24"/>
      <c r="F20" s="24"/>
      <c r="G20" s="24"/>
      <c r="H20" s="24"/>
      <c r="I20" s="24"/>
      <c r="J20" s="24"/>
      <c r="K20" s="24"/>
      <c r="L20" s="24"/>
      <c r="M20" s="24"/>
    </row>
    <row r="21" spans="1:19" ht="15" customHeight="1">
      <c r="A21" s="136" t="s">
        <v>535</v>
      </c>
      <c r="B21" s="24"/>
      <c r="C21" s="24"/>
      <c r="D21" s="24"/>
      <c r="E21" s="24"/>
      <c r="F21" s="24"/>
      <c r="G21" s="24"/>
      <c r="H21" s="24"/>
      <c r="I21" s="24"/>
      <c r="J21" s="24"/>
      <c r="K21" s="24"/>
      <c r="L21" s="24"/>
      <c r="M21" s="24"/>
    </row>
    <row r="22" spans="1:19" ht="15" hidden="1" customHeight="1">
      <c r="A22" s="874" t="s">
        <v>536</v>
      </c>
      <c r="B22" s="874"/>
      <c r="C22" s="874"/>
      <c r="D22" s="874"/>
      <c r="E22" s="874"/>
      <c r="F22" s="874"/>
      <c r="G22" s="874"/>
      <c r="H22" s="874"/>
      <c r="I22" s="874"/>
      <c r="J22" s="874"/>
      <c r="K22" s="874"/>
      <c r="L22" s="874"/>
      <c r="M22" s="874"/>
      <c r="N22" s="874"/>
      <c r="O22" s="151"/>
      <c r="P22" s="151"/>
    </row>
    <row r="23" spans="1:19" ht="15" hidden="1" customHeight="1">
      <c r="A23" s="874"/>
      <c r="B23" s="874"/>
      <c r="C23" s="874"/>
      <c r="D23" s="874"/>
      <c r="E23" s="874"/>
      <c r="F23" s="874"/>
      <c r="G23" s="874"/>
      <c r="H23" s="874"/>
      <c r="I23" s="874"/>
      <c r="J23" s="874"/>
      <c r="K23" s="874"/>
      <c r="L23" s="874"/>
      <c r="M23" s="874"/>
      <c r="N23" s="874"/>
      <c r="O23" s="151"/>
      <c r="P23" s="151"/>
    </row>
    <row r="24" spans="1:19" ht="2.25" customHeight="1">
      <c r="A24" s="874"/>
      <c r="B24" s="874"/>
      <c r="C24" s="874"/>
      <c r="D24" s="874"/>
      <c r="E24" s="874"/>
      <c r="F24" s="874"/>
      <c r="G24" s="874"/>
      <c r="H24" s="874"/>
      <c r="I24" s="874"/>
      <c r="J24" s="874"/>
      <c r="K24" s="874"/>
      <c r="L24" s="874"/>
      <c r="M24" s="874"/>
      <c r="N24" s="874"/>
      <c r="O24" s="151"/>
      <c r="P24" s="151"/>
    </row>
    <row r="25" spans="1:19" ht="14.55" customHeight="1">
      <c r="A25" s="874" t="s">
        <v>524</v>
      </c>
      <c r="B25" s="874"/>
      <c r="C25" s="874"/>
      <c r="D25" s="874"/>
      <c r="E25" s="874"/>
      <c r="F25" s="874"/>
      <c r="G25" s="874"/>
      <c r="H25" s="874"/>
      <c r="I25" s="874"/>
      <c r="J25" s="874"/>
      <c r="K25" s="874"/>
      <c r="L25" s="874"/>
      <c r="M25" s="874"/>
      <c r="N25" s="874"/>
      <c r="O25" s="874"/>
      <c r="P25" s="874"/>
      <c r="Q25" s="874"/>
      <c r="R25" s="874"/>
    </row>
    <row r="26" spans="1:19" ht="14.25" customHeight="1">
      <c r="A26" s="874"/>
      <c r="B26" s="874"/>
      <c r="C26" s="874"/>
      <c r="D26" s="874"/>
      <c r="E26" s="874"/>
      <c r="F26" s="874"/>
      <c r="G26" s="874"/>
      <c r="H26" s="874"/>
      <c r="I26" s="874"/>
      <c r="J26" s="874"/>
      <c r="K26" s="874"/>
      <c r="L26" s="874"/>
      <c r="M26" s="874"/>
      <c r="N26" s="874"/>
      <c r="O26" s="874"/>
      <c r="P26" s="874"/>
      <c r="Q26" s="874"/>
      <c r="R26" s="874"/>
    </row>
    <row r="27" spans="1:19" ht="14.4">
      <c r="A27" s="24"/>
      <c r="B27" s="24"/>
      <c r="C27" s="24"/>
      <c r="D27" s="24"/>
      <c r="E27" s="24"/>
      <c r="F27" s="24"/>
      <c r="G27" s="24"/>
      <c r="H27" s="24"/>
      <c r="I27" s="24"/>
      <c r="J27" s="24"/>
      <c r="K27" s="24"/>
      <c r="L27" s="24"/>
      <c r="M27" s="24"/>
    </row>
    <row r="28" spans="1:19" ht="22.95" customHeight="1">
      <c r="A28" s="908" t="s">
        <v>540</v>
      </c>
      <c r="B28" s="908"/>
      <c r="C28" s="908"/>
      <c r="D28" s="908"/>
      <c r="E28" s="908"/>
      <c r="F28" s="908"/>
      <c r="G28" s="908"/>
      <c r="H28" s="908"/>
      <c r="I28" s="908"/>
      <c r="J28" s="908"/>
      <c r="K28" s="908"/>
      <c r="L28" s="908"/>
      <c r="M28" s="908"/>
      <c r="N28" s="908"/>
      <c r="O28" s="908"/>
      <c r="P28" s="908"/>
      <c r="Q28" s="908"/>
      <c r="R28" s="908"/>
      <c r="S28" s="428"/>
    </row>
    <row r="29" spans="1:19" ht="14.4">
      <c r="A29" s="24"/>
      <c r="B29" s="24"/>
      <c r="C29" s="24"/>
      <c r="D29" s="24"/>
      <c r="E29" s="24"/>
      <c r="F29" s="24"/>
      <c r="G29" s="24"/>
      <c r="H29" s="24"/>
      <c r="I29" s="24"/>
      <c r="J29" s="24"/>
      <c r="K29" s="24"/>
      <c r="L29" s="24"/>
      <c r="M29" s="24"/>
    </row>
    <row r="30" spans="1:19" ht="14.4">
      <c r="A30" s="24"/>
      <c r="B30" s="24"/>
      <c r="C30" s="24"/>
      <c r="D30" s="24"/>
      <c r="E30" s="24"/>
      <c r="F30" s="24"/>
      <c r="G30" s="24"/>
      <c r="H30" s="24"/>
      <c r="I30" s="24"/>
      <c r="J30" s="24"/>
      <c r="K30" s="24"/>
      <c r="L30" s="24"/>
      <c r="M30" s="24"/>
    </row>
    <row r="31" spans="1:19" ht="14.4">
      <c r="A31" s="24"/>
      <c r="B31" s="24"/>
      <c r="C31" s="24"/>
      <c r="D31" s="24"/>
      <c r="E31" s="24"/>
      <c r="F31" s="24"/>
      <c r="G31" s="24"/>
      <c r="H31" s="24"/>
      <c r="I31" s="24"/>
      <c r="J31" s="24"/>
      <c r="K31" s="24"/>
      <c r="L31" s="24"/>
      <c r="M31" s="24"/>
    </row>
    <row r="32" spans="1:19" ht="14.4">
      <c r="A32" s="24"/>
      <c r="B32" s="24"/>
      <c r="C32" s="24"/>
      <c r="D32" s="24"/>
      <c r="E32" s="24"/>
      <c r="F32" s="24"/>
      <c r="G32" s="24"/>
      <c r="H32" s="24"/>
      <c r="I32" s="24"/>
      <c r="J32" s="24"/>
      <c r="K32" s="24"/>
      <c r="L32" s="24"/>
      <c r="M32" s="24"/>
    </row>
    <row r="33" spans="1:13" ht="14.4">
      <c r="A33" s="24"/>
      <c r="B33" s="24"/>
      <c r="C33" s="24"/>
      <c r="D33" s="24"/>
      <c r="E33" s="24"/>
      <c r="F33" s="24"/>
      <c r="G33" s="24"/>
      <c r="H33" s="24"/>
      <c r="I33" s="24"/>
      <c r="J33" s="24"/>
      <c r="K33" s="24"/>
      <c r="L33" s="24"/>
      <c r="M33" s="24"/>
    </row>
    <row r="34" spans="1:13" ht="14.4">
      <c r="A34" s="24"/>
      <c r="B34" s="24"/>
      <c r="C34" s="24"/>
      <c r="D34" s="24"/>
      <c r="E34" s="24"/>
      <c r="F34" s="24"/>
      <c r="G34" s="24"/>
      <c r="H34" s="24"/>
      <c r="I34" s="24"/>
      <c r="J34" s="24"/>
      <c r="K34" s="24"/>
      <c r="L34" s="24"/>
      <c r="M34" s="24"/>
    </row>
    <row r="35" spans="1:13" ht="14.4">
      <c r="A35" s="24"/>
      <c r="B35" s="24"/>
      <c r="C35" s="24"/>
      <c r="D35" s="24"/>
      <c r="E35" s="24"/>
      <c r="F35" s="24"/>
      <c r="G35" s="24"/>
      <c r="H35" s="24"/>
      <c r="I35" s="24"/>
      <c r="J35" s="24"/>
      <c r="K35" s="24"/>
      <c r="L35" s="24"/>
      <c r="M35" s="24"/>
    </row>
    <row r="36" spans="1:13" ht="14.4">
      <c r="A36" s="24"/>
      <c r="B36" s="24"/>
      <c r="C36" s="24"/>
      <c r="D36" s="24"/>
      <c r="E36" s="24"/>
      <c r="F36" s="24"/>
      <c r="G36" s="24"/>
      <c r="H36" s="24"/>
      <c r="I36" s="24"/>
      <c r="J36" s="24"/>
      <c r="K36" s="24"/>
      <c r="L36" s="24"/>
      <c r="M36" s="24"/>
    </row>
    <row r="37" spans="1:13" ht="14.4">
      <c r="A37" s="24"/>
      <c r="B37" s="24"/>
      <c r="C37" s="24"/>
      <c r="D37" s="24"/>
      <c r="E37" s="24"/>
      <c r="F37" s="24"/>
      <c r="G37" s="24"/>
      <c r="H37" s="24"/>
      <c r="I37" s="24"/>
      <c r="J37" s="24"/>
      <c r="K37" s="24"/>
      <c r="L37" s="24"/>
      <c r="M37" s="24"/>
    </row>
  </sheetData>
  <mergeCells count="3">
    <mergeCell ref="A22:N24"/>
    <mergeCell ref="A28:R28"/>
    <mergeCell ref="A25:R26"/>
  </mergeCells>
  <hyperlinks>
    <hyperlink ref="V3" location="'TC2'!A1" display="Back to Content Page" xr:uid="{C9172A71-FD88-46F5-AB2D-24D72A6F11D3}"/>
  </hyperlinks>
  <pageMargins left="0.7" right="0.7" top="0.75" bottom="0.75" header="0.3" footer="0.3"/>
  <pageSetup scale="89" orientation="landscape" r:id="rId1"/>
  <headerFooter>
    <oddFooter>&amp;C&amp;P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S32"/>
  <sheetViews>
    <sheetView zoomScaleNormal="100" workbookViewId="0">
      <selection activeCell="R3" sqref="R3"/>
    </sheetView>
  </sheetViews>
  <sheetFormatPr defaultColWidth="9.21875" defaultRowHeight="15" customHeight="1"/>
  <cols>
    <col min="1" max="1" width="33.77734375" customWidth="1"/>
    <col min="2" max="16" width="7" customWidth="1"/>
  </cols>
  <sheetData>
    <row r="1" spans="1:19" ht="14.4">
      <c r="A1" s="16" t="s">
        <v>541</v>
      </c>
      <c r="B1" s="24"/>
      <c r="C1" s="24"/>
      <c r="D1" s="24"/>
      <c r="E1" s="24"/>
      <c r="F1" s="24"/>
      <c r="G1" s="24"/>
      <c r="H1" s="24"/>
      <c r="I1" s="24"/>
      <c r="J1" s="24"/>
      <c r="K1" s="24"/>
    </row>
    <row r="2" spans="1:19" ht="14.4">
      <c r="A2" s="44"/>
      <c r="B2" s="24"/>
      <c r="C2" s="24"/>
      <c r="D2" s="24"/>
      <c r="E2" s="24"/>
      <c r="F2" s="24"/>
      <c r="G2" s="24"/>
      <c r="H2" s="24"/>
      <c r="I2" s="24"/>
      <c r="J2" s="24"/>
      <c r="K2" s="24"/>
    </row>
    <row r="3" spans="1:19" s="49" customFormat="1" ht="14.4">
      <c r="A3" s="609" t="s">
        <v>187</v>
      </c>
      <c r="B3" s="632">
        <v>2010</v>
      </c>
      <c r="C3" s="633">
        <v>2011</v>
      </c>
      <c r="D3" s="633">
        <v>2012</v>
      </c>
      <c r="E3" s="633">
        <v>2013</v>
      </c>
      <c r="F3" s="633">
        <v>2014</v>
      </c>
      <c r="G3" s="633">
        <v>2015</v>
      </c>
      <c r="H3" s="621">
        <v>2016</v>
      </c>
      <c r="I3" s="621">
        <v>2017</v>
      </c>
      <c r="J3" s="621">
        <v>2018</v>
      </c>
      <c r="K3" s="621">
        <v>2019</v>
      </c>
      <c r="L3" s="621">
        <v>2020</v>
      </c>
      <c r="M3" s="621">
        <v>2021</v>
      </c>
      <c r="N3" s="621">
        <v>2022</v>
      </c>
      <c r="O3" s="621">
        <v>2023</v>
      </c>
      <c r="P3" s="622">
        <v>2024</v>
      </c>
      <c r="R3" s="856" t="s">
        <v>166</v>
      </c>
    </row>
    <row r="4" spans="1:19" ht="14.4">
      <c r="A4" s="398" t="s">
        <v>167</v>
      </c>
      <c r="B4" s="623">
        <v>73</v>
      </c>
      <c r="C4" s="616">
        <v>72</v>
      </c>
      <c r="D4" s="616">
        <v>72</v>
      </c>
      <c r="E4" s="616">
        <v>71</v>
      </c>
      <c r="F4" s="616">
        <v>72</v>
      </c>
      <c r="G4" s="616">
        <v>64</v>
      </c>
      <c r="H4" s="616">
        <v>40</v>
      </c>
      <c r="I4" s="616">
        <v>69</v>
      </c>
      <c r="J4" s="616">
        <v>74</v>
      </c>
      <c r="K4" s="616">
        <v>72</v>
      </c>
      <c r="L4" s="616">
        <v>62</v>
      </c>
      <c r="M4" s="616">
        <v>61</v>
      </c>
      <c r="N4" s="616">
        <v>67</v>
      </c>
      <c r="O4" s="618">
        <v>67.3</v>
      </c>
      <c r="P4" s="625">
        <v>67.3</v>
      </c>
    </row>
    <row r="5" spans="1:19" ht="14.4">
      <c r="A5" s="398" t="s">
        <v>168</v>
      </c>
      <c r="B5" s="639">
        <v>100</v>
      </c>
      <c r="C5" s="618">
        <v>99</v>
      </c>
      <c r="D5" s="618">
        <v>94</v>
      </c>
      <c r="E5" s="618">
        <v>94</v>
      </c>
      <c r="F5" s="618">
        <v>94</v>
      </c>
      <c r="G5" s="618">
        <v>89</v>
      </c>
      <c r="H5" s="618">
        <v>83</v>
      </c>
      <c r="I5" s="618">
        <v>80</v>
      </c>
      <c r="J5" s="618">
        <v>77</v>
      </c>
      <c r="K5" s="618">
        <v>75</v>
      </c>
      <c r="L5" s="618">
        <v>79</v>
      </c>
      <c r="M5" s="618">
        <v>65</v>
      </c>
      <c r="N5" s="618">
        <v>67.5</v>
      </c>
      <c r="O5" s="618">
        <v>75</v>
      </c>
      <c r="P5" s="625">
        <v>98</v>
      </c>
    </row>
    <row r="6" spans="1:19" ht="14.4">
      <c r="A6" s="398" t="s">
        <v>188</v>
      </c>
      <c r="B6" s="623">
        <v>76</v>
      </c>
      <c r="C6" s="616">
        <v>78</v>
      </c>
      <c r="D6" s="616">
        <v>79</v>
      </c>
      <c r="E6" s="616">
        <v>80</v>
      </c>
      <c r="F6" s="616">
        <v>78</v>
      </c>
      <c r="G6" s="616">
        <v>77</v>
      </c>
      <c r="H6" s="616">
        <v>81</v>
      </c>
      <c r="I6" s="616">
        <v>80</v>
      </c>
      <c r="J6" s="616">
        <v>79</v>
      </c>
      <c r="K6" s="616">
        <v>81</v>
      </c>
      <c r="L6" s="616">
        <v>78</v>
      </c>
      <c r="M6" s="616">
        <v>85</v>
      </c>
      <c r="N6" s="616">
        <v>85</v>
      </c>
      <c r="O6" s="616">
        <v>84</v>
      </c>
      <c r="P6" s="635">
        <v>84</v>
      </c>
    </row>
    <row r="7" spans="1:19" ht="14.4">
      <c r="A7" s="398" t="s">
        <v>189</v>
      </c>
      <c r="B7" s="639">
        <v>83</v>
      </c>
      <c r="C7" s="618">
        <v>65</v>
      </c>
      <c r="D7" s="618">
        <v>83</v>
      </c>
      <c r="E7" s="618">
        <v>95</v>
      </c>
      <c r="F7" s="618">
        <v>98</v>
      </c>
      <c r="G7" s="618">
        <v>98</v>
      </c>
      <c r="H7" s="618">
        <v>98</v>
      </c>
      <c r="I7" s="618">
        <v>98</v>
      </c>
      <c r="J7" s="618">
        <v>95.7</v>
      </c>
      <c r="K7" s="618">
        <v>95.7</v>
      </c>
      <c r="L7" s="618">
        <v>95.7</v>
      </c>
      <c r="M7" s="618">
        <v>95.7</v>
      </c>
      <c r="N7" s="618">
        <v>95.7</v>
      </c>
      <c r="O7" s="618">
        <v>99.1</v>
      </c>
      <c r="P7" s="625">
        <v>99.1</v>
      </c>
      <c r="S7" s="48"/>
    </row>
    <row r="8" spans="1:19" ht="14.4">
      <c r="A8" s="398" t="s">
        <v>172</v>
      </c>
      <c r="B8" s="623">
        <v>98</v>
      </c>
      <c r="C8" s="616">
        <v>98</v>
      </c>
      <c r="D8" s="616">
        <v>99</v>
      </c>
      <c r="E8" s="616">
        <v>99</v>
      </c>
      <c r="F8" s="616">
        <v>99</v>
      </c>
      <c r="G8" s="616">
        <v>98</v>
      </c>
      <c r="H8" s="616">
        <v>97</v>
      </c>
      <c r="I8" s="616">
        <v>98</v>
      </c>
      <c r="J8" s="616">
        <v>98</v>
      </c>
      <c r="K8" s="616">
        <v>98</v>
      </c>
      <c r="L8" s="616">
        <v>97</v>
      </c>
      <c r="M8" s="616">
        <v>96</v>
      </c>
      <c r="N8" s="616">
        <v>94</v>
      </c>
      <c r="O8" s="616">
        <v>93</v>
      </c>
      <c r="P8" s="635">
        <v>86</v>
      </c>
      <c r="S8" s="48"/>
    </row>
    <row r="9" spans="1:19" ht="14.4">
      <c r="A9" s="398" t="s">
        <v>173</v>
      </c>
      <c r="B9" s="623">
        <v>90</v>
      </c>
      <c r="C9" s="616">
        <v>87</v>
      </c>
      <c r="D9" s="616">
        <v>93</v>
      </c>
      <c r="E9" s="616">
        <v>98</v>
      </c>
      <c r="F9" s="616">
        <v>97</v>
      </c>
      <c r="G9" s="616">
        <v>95</v>
      </c>
      <c r="H9" s="616">
        <v>96</v>
      </c>
      <c r="I9" s="616">
        <v>96</v>
      </c>
      <c r="J9" s="616">
        <v>97</v>
      </c>
      <c r="K9" s="616">
        <v>98</v>
      </c>
      <c r="L9" s="616">
        <v>98</v>
      </c>
      <c r="M9" s="616">
        <v>99</v>
      </c>
      <c r="N9" s="616">
        <v>85</v>
      </c>
      <c r="O9" s="616">
        <v>68</v>
      </c>
      <c r="P9" s="635">
        <v>82</v>
      </c>
    </row>
    <row r="10" spans="1:19" ht="14.4">
      <c r="A10" s="398" t="s">
        <v>174</v>
      </c>
      <c r="B10" s="639">
        <v>96</v>
      </c>
      <c r="C10" s="618">
        <v>98</v>
      </c>
      <c r="D10" s="618">
        <v>99</v>
      </c>
      <c r="E10" s="618">
        <v>99</v>
      </c>
      <c r="F10" s="618">
        <v>97</v>
      </c>
      <c r="G10" s="618">
        <v>98</v>
      </c>
      <c r="H10" s="618">
        <v>97</v>
      </c>
      <c r="I10" s="618">
        <v>98</v>
      </c>
      <c r="J10" s="618">
        <v>97</v>
      </c>
      <c r="K10" s="618">
        <v>96</v>
      </c>
      <c r="L10" s="618">
        <v>98</v>
      </c>
      <c r="M10" s="618">
        <v>96</v>
      </c>
      <c r="N10" s="618">
        <v>97</v>
      </c>
      <c r="O10" s="618">
        <v>73</v>
      </c>
      <c r="P10" s="625">
        <v>64</v>
      </c>
    </row>
    <row r="11" spans="1:19" ht="14.4">
      <c r="A11" s="398" t="s">
        <v>175</v>
      </c>
      <c r="B11" s="623">
        <v>97</v>
      </c>
      <c r="C11" s="616">
        <v>99</v>
      </c>
      <c r="D11" s="616">
        <v>99</v>
      </c>
      <c r="E11" s="616">
        <v>96</v>
      </c>
      <c r="F11" s="616">
        <v>97</v>
      </c>
      <c r="G11" s="616">
        <v>90</v>
      </c>
      <c r="H11" s="616">
        <v>86</v>
      </c>
      <c r="I11" s="616">
        <v>89</v>
      </c>
      <c r="J11" s="616">
        <v>92</v>
      </c>
      <c r="K11" s="616">
        <v>93</v>
      </c>
      <c r="L11" s="616">
        <v>95</v>
      </c>
      <c r="M11" s="616">
        <v>96</v>
      </c>
      <c r="N11" s="616">
        <v>97</v>
      </c>
      <c r="O11" s="616">
        <v>99</v>
      </c>
      <c r="P11" s="635">
        <v>99</v>
      </c>
    </row>
    <row r="12" spans="1:19" ht="14.4">
      <c r="A12" s="398" t="s">
        <v>176</v>
      </c>
      <c r="B12" s="639">
        <v>96</v>
      </c>
      <c r="C12" s="618">
        <v>98</v>
      </c>
      <c r="D12" s="618">
        <v>99</v>
      </c>
      <c r="E12" s="618">
        <v>99</v>
      </c>
      <c r="F12" s="618">
        <v>97</v>
      </c>
      <c r="G12" s="618">
        <v>98</v>
      </c>
      <c r="H12" s="618">
        <v>97</v>
      </c>
      <c r="I12" s="618">
        <v>98</v>
      </c>
      <c r="J12" s="618">
        <v>97</v>
      </c>
      <c r="K12" s="618">
        <v>96</v>
      </c>
      <c r="L12" s="618">
        <v>98</v>
      </c>
      <c r="M12" s="618">
        <v>96</v>
      </c>
      <c r="N12" s="618">
        <v>97</v>
      </c>
      <c r="O12" s="618">
        <v>98</v>
      </c>
      <c r="P12" s="625">
        <v>98</v>
      </c>
    </row>
    <row r="13" spans="1:19" ht="14.4">
      <c r="A13" s="398" t="s">
        <v>177</v>
      </c>
      <c r="B13" s="639">
        <v>127</v>
      </c>
      <c r="C13" s="618">
        <v>101.6</v>
      </c>
      <c r="D13" s="618">
        <v>114.9</v>
      </c>
      <c r="E13" s="618">
        <v>109</v>
      </c>
      <c r="F13" s="618">
        <v>108</v>
      </c>
      <c r="G13" s="618">
        <v>104</v>
      </c>
      <c r="H13" s="618">
        <v>105</v>
      </c>
      <c r="I13" s="618">
        <v>104</v>
      </c>
      <c r="J13" s="618">
        <v>103.8</v>
      </c>
      <c r="K13" s="618">
        <v>126.3</v>
      </c>
      <c r="L13" s="618">
        <v>133.80000000000001</v>
      </c>
      <c r="M13" s="618">
        <v>127</v>
      </c>
      <c r="N13" s="618">
        <v>138.80000000000001</v>
      </c>
      <c r="O13" s="618">
        <v>105</v>
      </c>
      <c r="P13" s="625">
        <v>127</v>
      </c>
    </row>
    <row r="14" spans="1:19" ht="14.4">
      <c r="A14" s="398" t="s">
        <v>278</v>
      </c>
      <c r="B14" s="623">
        <v>88</v>
      </c>
      <c r="C14" s="616">
        <v>89</v>
      </c>
      <c r="D14" s="616">
        <v>90</v>
      </c>
      <c r="E14" s="616">
        <v>94</v>
      </c>
      <c r="F14" s="616">
        <v>97</v>
      </c>
      <c r="G14" s="616">
        <v>94</v>
      </c>
      <c r="H14" s="616">
        <v>89</v>
      </c>
      <c r="I14" s="616">
        <v>94</v>
      </c>
      <c r="J14" s="616">
        <v>96</v>
      </c>
      <c r="K14" s="616">
        <v>98</v>
      </c>
      <c r="L14" s="616">
        <v>99</v>
      </c>
      <c r="M14" s="616">
        <v>93</v>
      </c>
      <c r="N14" s="616">
        <v>92</v>
      </c>
      <c r="O14" s="616">
        <v>91</v>
      </c>
      <c r="P14" s="635">
        <v>94</v>
      </c>
    </row>
    <row r="15" spans="1:19" ht="14.4">
      <c r="A15" s="398" t="s">
        <v>179</v>
      </c>
      <c r="B15" s="639">
        <v>99</v>
      </c>
      <c r="C15" s="618">
        <v>99</v>
      </c>
      <c r="D15" s="618">
        <v>99</v>
      </c>
      <c r="E15" s="618">
        <v>99</v>
      </c>
      <c r="F15" s="618">
        <v>99</v>
      </c>
      <c r="G15" s="618">
        <v>100</v>
      </c>
      <c r="H15" s="618">
        <v>99</v>
      </c>
      <c r="I15" s="618">
        <v>99</v>
      </c>
      <c r="J15" s="618">
        <v>97</v>
      </c>
      <c r="K15" s="618">
        <v>98</v>
      </c>
      <c r="L15" s="618">
        <v>99</v>
      </c>
      <c r="M15" s="618">
        <v>99</v>
      </c>
      <c r="N15" s="618">
        <v>100</v>
      </c>
      <c r="O15" s="618">
        <v>99</v>
      </c>
      <c r="P15" s="625">
        <v>99</v>
      </c>
    </row>
    <row r="16" spans="1:19" ht="14.4">
      <c r="A16" s="398" t="s">
        <v>180</v>
      </c>
      <c r="B16" s="623">
        <v>81</v>
      </c>
      <c r="C16" s="616">
        <v>84</v>
      </c>
      <c r="D16" s="616">
        <v>86</v>
      </c>
      <c r="E16" s="616">
        <v>88</v>
      </c>
      <c r="F16" s="616">
        <v>93</v>
      </c>
      <c r="G16" s="616">
        <v>83</v>
      </c>
      <c r="H16" s="616">
        <v>79</v>
      </c>
      <c r="I16" s="616">
        <v>75</v>
      </c>
      <c r="J16" s="616">
        <v>70</v>
      </c>
      <c r="K16" s="616">
        <v>84</v>
      </c>
      <c r="L16" s="616">
        <v>86</v>
      </c>
      <c r="M16" s="616">
        <v>86</v>
      </c>
      <c r="N16" s="616">
        <v>84</v>
      </c>
      <c r="O16" s="616">
        <v>79</v>
      </c>
      <c r="P16" s="635">
        <v>74</v>
      </c>
    </row>
    <row r="17" spans="1:16" ht="14.4">
      <c r="A17" s="398" t="s">
        <v>190</v>
      </c>
      <c r="B17" s="639">
        <v>99</v>
      </c>
      <c r="C17" s="618">
        <v>99</v>
      </c>
      <c r="D17" s="618">
        <v>99</v>
      </c>
      <c r="E17" s="618">
        <v>99</v>
      </c>
      <c r="F17" s="618">
        <v>99</v>
      </c>
      <c r="G17" s="618">
        <v>95</v>
      </c>
      <c r="H17" s="618">
        <v>93</v>
      </c>
      <c r="I17" s="618">
        <v>91</v>
      </c>
      <c r="J17" s="618">
        <v>92</v>
      </c>
      <c r="K17" s="618">
        <v>91</v>
      </c>
      <c r="L17" s="618">
        <v>82</v>
      </c>
      <c r="M17" s="618">
        <v>75</v>
      </c>
      <c r="N17" s="618">
        <v>91</v>
      </c>
      <c r="O17" s="618">
        <v>89</v>
      </c>
      <c r="P17" s="625">
        <v>89</v>
      </c>
    </row>
    <row r="18" spans="1:16" ht="14.4">
      <c r="A18" s="398" t="s">
        <v>182</v>
      </c>
      <c r="B18" s="623">
        <v>92</v>
      </c>
      <c r="C18" s="616">
        <v>92</v>
      </c>
      <c r="D18" s="616">
        <v>92</v>
      </c>
      <c r="E18" s="616">
        <v>95</v>
      </c>
      <c r="F18" s="616">
        <v>99</v>
      </c>
      <c r="G18" s="616">
        <v>97</v>
      </c>
      <c r="H18" s="616">
        <v>99</v>
      </c>
      <c r="I18" s="616">
        <v>99</v>
      </c>
      <c r="J18" s="616">
        <v>91</v>
      </c>
      <c r="K18" s="616">
        <v>95</v>
      </c>
      <c r="L18" s="616">
        <v>85</v>
      </c>
      <c r="M18" s="616">
        <v>92</v>
      </c>
      <c r="N18" s="616">
        <v>95</v>
      </c>
      <c r="O18" s="616">
        <v>91</v>
      </c>
      <c r="P18" s="635">
        <v>90</v>
      </c>
    </row>
    <row r="19" spans="1:16" ht="14.4">
      <c r="A19" s="533" t="s">
        <v>279</v>
      </c>
      <c r="B19" s="640">
        <v>86.6</v>
      </c>
      <c r="C19" s="641">
        <v>98</v>
      </c>
      <c r="D19" s="641">
        <v>98</v>
      </c>
      <c r="E19" s="641">
        <v>95</v>
      </c>
      <c r="F19" s="641">
        <v>92.4</v>
      </c>
      <c r="G19" s="641">
        <v>90</v>
      </c>
      <c r="H19" s="641"/>
      <c r="I19" s="641"/>
      <c r="J19" s="641">
        <v>97</v>
      </c>
      <c r="K19" s="641">
        <v>94.6</v>
      </c>
      <c r="L19" s="641">
        <v>81</v>
      </c>
      <c r="M19" s="641">
        <v>87</v>
      </c>
      <c r="N19" s="641">
        <v>84</v>
      </c>
      <c r="O19" s="641">
        <v>105</v>
      </c>
      <c r="P19" s="642">
        <v>107</v>
      </c>
    </row>
    <row r="20" spans="1:16" ht="14.4">
      <c r="A20" s="137"/>
      <c r="B20" s="24"/>
      <c r="C20" s="24"/>
      <c r="D20" s="24"/>
      <c r="E20" s="24"/>
      <c r="F20" s="24"/>
      <c r="G20" s="24"/>
      <c r="H20" s="24"/>
      <c r="I20" s="24"/>
      <c r="J20" s="24"/>
      <c r="K20" s="24"/>
    </row>
    <row r="21" spans="1:16" ht="15" customHeight="1">
      <c r="A21" s="136" t="s">
        <v>535</v>
      </c>
      <c r="B21" s="24"/>
      <c r="C21" s="24"/>
      <c r="D21" s="24"/>
      <c r="E21" s="24"/>
      <c r="F21" s="24"/>
      <c r="G21" s="24"/>
      <c r="H21" s="24"/>
      <c r="I21" s="24"/>
      <c r="J21" s="24"/>
      <c r="K21" s="24"/>
    </row>
    <row r="22" spans="1:16" ht="15" hidden="1" customHeight="1">
      <c r="A22" s="874" t="s">
        <v>542</v>
      </c>
      <c r="B22" s="874"/>
      <c r="C22" s="874"/>
      <c r="D22" s="874"/>
      <c r="E22" s="874"/>
      <c r="F22" s="874"/>
      <c r="G22" s="874"/>
      <c r="H22" s="874"/>
      <c r="I22" s="874"/>
      <c r="J22" s="874"/>
      <c r="K22" s="874"/>
      <c r="L22" s="874"/>
    </row>
    <row r="23" spans="1:16" ht="15" hidden="1" customHeight="1">
      <c r="A23" s="874"/>
      <c r="B23" s="874"/>
      <c r="C23" s="874"/>
      <c r="D23" s="874"/>
      <c r="E23" s="874"/>
      <c r="F23" s="874"/>
      <c r="G23" s="874"/>
      <c r="H23" s="874"/>
      <c r="I23" s="874"/>
      <c r="J23" s="874"/>
      <c r="K23" s="874"/>
      <c r="L23" s="874"/>
    </row>
    <row r="24" spans="1:16" ht="15" hidden="1" customHeight="1">
      <c r="A24" s="874"/>
      <c r="B24" s="874"/>
      <c r="C24" s="874"/>
      <c r="D24" s="874"/>
      <c r="E24" s="874"/>
      <c r="F24" s="874"/>
      <c r="G24" s="874"/>
      <c r="H24" s="874"/>
      <c r="I24" s="874"/>
      <c r="J24" s="874"/>
      <c r="K24" s="874"/>
      <c r="L24" s="874"/>
    </row>
    <row r="25" spans="1:16" ht="15" hidden="1" customHeight="1">
      <c r="A25" s="874" t="s">
        <v>543</v>
      </c>
      <c r="B25" s="874"/>
      <c r="C25" s="874"/>
      <c r="D25" s="874"/>
      <c r="E25" s="874"/>
      <c r="F25" s="874"/>
      <c r="G25" s="874"/>
      <c r="H25" s="874"/>
      <c r="I25" s="874"/>
      <c r="J25" s="874"/>
      <c r="K25" s="874"/>
      <c r="L25" s="874"/>
    </row>
    <row r="26" spans="1:16" ht="15" hidden="1" customHeight="1">
      <c r="A26" s="874"/>
      <c r="B26" s="874"/>
      <c r="C26" s="874"/>
      <c r="D26" s="874"/>
      <c r="E26" s="874"/>
      <c r="F26" s="874"/>
      <c r="G26" s="874"/>
      <c r="H26" s="874"/>
      <c r="I26" s="874"/>
      <c r="J26" s="874"/>
      <c r="K26" s="874"/>
      <c r="L26" s="874"/>
    </row>
    <row r="27" spans="1:16" ht="15" hidden="1" customHeight="1">
      <c r="A27" s="874"/>
      <c r="B27" s="874"/>
      <c r="C27" s="874"/>
      <c r="D27" s="874"/>
      <c r="E27" s="874"/>
      <c r="F27" s="874"/>
      <c r="G27" s="874"/>
      <c r="H27" s="874"/>
      <c r="I27" s="874"/>
      <c r="J27" s="874"/>
      <c r="K27" s="874"/>
      <c r="L27" s="874"/>
    </row>
    <row r="28" spans="1:16" ht="15" hidden="1" customHeight="1">
      <c r="A28" s="874"/>
      <c r="B28" s="874"/>
      <c r="C28" s="874"/>
      <c r="D28" s="874"/>
      <c r="E28" s="874"/>
      <c r="F28" s="874"/>
      <c r="G28" s="874"/>
      <c r="H28" s="874"/>
      <c r="I28" s="874"/>
      <c r="J28" s="874"/>
      <c r="K28" s="874"/>
      <c r="L28" s="874"/>
    </row>
    <row r="29" spans="1:16" ht="38.25" hidden="1" customHeight="1">
      <c r="A29" s="897" t="s">
        <v>544</v>
      </c>
      <c r="B29" s="897"/>
      <c r="C29" s="897"/>
      <c r="D29" s="897"/>
      <c r="E29" s="897"/>
      <c r="F29" s="897"/>
      <c r="G29" s="897"/>
      <c r="H29" s="897"/>
      <c r="I29" s="897"/>
      <c r="J29" s="897"/>
      <c r="K29" s="897"/>
      <c r="L29" s="897"/>
    </row>
    <row r="30" spans="1:16" ht="26.55" customHeight="1">
      <c r="A30" s="899" t="s">
        <v>532</v>
      </c>
      <c r="B30" s="899"/>
      <c r="C30" s="899"/>
      <c r="D30" s="899"/>
      <c r="E30" s="899"/>
      <c r="F30" s="899"/>
      <c r="G30" s="899"/>
      <c r="H30" s="899"/>
      <c r="I30" s="899"/>
      <c r="J30" s="899"/>
      <c r="K30" s="899"/>
      <c r="L30" s="899"/>
      <c r="M30" s="899"/>
      <c r="N30" s="899"/>
      <c r="O30" s="323"/>
      <c r="P30" s="323"/>
    </row>
    <row r="31" spans="1:16" ht="32.549999999999997" customHeight="1">
      <c r="A31" s="908" t="s">
        <v>545</v>
      </c>
      <c r="B31" s="908"/>
      <c r="C31" s="908"/>
      <c r="D31" s="908"/>
      <c r="E31" s="908"/>
      <c r="F31" s="908"/>
      <c r="G31" s="908"/>
      <c r="H31" s="908"/>
      <c r="I31" s="908"/>
      <c r="J31" s="908"/>
      <c r="K31" s="908"/>
      <c r="L31" s="908"/>
      <c r="M31" s="908"/>
      <c r="N31" s="908"/>
      <c r="O31" s="908"/>
    </row>
    <row r="32" spans="1:16" ht="14.4">
      <c r="A32" s="24"/>
      <c r="B32" s="24"/>
      <c r="C32" s="24"/>
      <c r="D32" s="24"/>
      <c r="E32" s="24"/>
      <c r="F32" s="24"/>
      <c r="G32" s="24"/>
      <c r="H32" s="24"/>
      <c r="I32" s="24"/>
      <c r="J32" s="24"/>
      <c r="K32" s="24"/>
    </row>
  </sheetData>
  <mergeCells count="5">
    <mergeCell ref="A22:L24"/>
    <mergeCell ref="A25:L28"/>
    <mergeCell ref="A29:L29"/>
    <mergeCell ref="A30:N30"/>
    <mergeCell ref="A31:O31"/>
  </mergeCells>
  <hyperlinks>
    <hyperlink ref="R3" location="'TC2'!A1" display="Back to Content Page" xr:uid="{12496AE7-0425-4579-A50F-B0130B4ADAF7}"/>
  </hyperlinks>
  <pageMargins left="0.7" right="0.7" top="0.75" bottom="0.75" header="0.3" footer="0.3"/>
  <pageSetup orientation="landscape" r:id="rId1"/>
  <headerFooter>
    <oddFooter>&amp;C&amp;P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T32"/>
  <sheetViews>
    <sheetView zoomScaleNormal="100" workbookViewId="0">
      <selection activeCell="R3" sqref="R3"/>
    </sheetView>
  </sheetViews>
  <sheetFormatPr defaultColWidth="9.21875" defaultRowHeight="15" customHeight="1"/>
  <cols>
    <col min="1" max="1" width="33.77734375" customWidth="1"/>
    <col min="2" max="11" width="7" customWidth="1"/>
    <col min="12" max="16" width="7.21875" customWidth="1"/>
  </cols>
  <sheetData>
    <row r="1" spans="1:20" ht="14.4">
      <c r="A1" s="16" t="s">
        <v>546</v>
      </c>
      <c r="B1" s="24"/>
      <c r="C1" s="24"/>
      <c r="D1" s="24"/>
      <c r="E1" s="24"/>
      <c r="F1" s="24"/>
      <c r="G1" s="24"/>
      <c r="H1" s="24"/>
      <c r="I1" s="24"/>
    </row>
    <row r="2" spans="1:20" ht="14.4">
      <c r="A2" s="32" t="s">
        <v>76</v>
      </c>
      <c r="B2" s="24"/>
      <c r="C2" s="24"/>
      <c r="D2" s="24"/>
      <c r="E2" s="24"/>
      <c r="F2" s="24"/>
      <c r="G2" s="24"/>
      <c r="H2" s="24"/>
      <c r="I2" s="24"/>
    </row>
    <row r="3" spans="1:20" s="49" customFormat="1" ht="14.4">
      <c r="A3" s="609" t="s">
        <v>289</v>
      </c>
      <c r="B3" s="632">
        <v>2010</v>
      </c>
      <c r="C3" s="633">
        <v>2011</v>
      </c>
      <c r="D3" s="633">
        <v>2012</v>
      </c>
      <c r="E3" s="621">
        <v>2013</v>
      </c>
      <c r="F3" s="621">
        <v>2014</v>
      </c>
      <c r="G3" s="633">
        <v>2015</v>
      </c>
      <c r="H3" s="621">
        <v>2016</v>
      </c>
      <c r="I3" s="621">
        <v>2017</v>
      </c>
      <c r="J3" s="621">
        <v>2018</v>
      </c>
      <c r="K3" s="621">
        <v>2019</v>
      </c>
      <c r="L3" s="621">
        <v>2020</v>
      </c>
      <c r="M3" s="621">
        <v>2021</v>
      </c>
      <c r="N3" s="621">
        <v>2022</v>
      </c>
      <c r="O3" s="621">
        <v>2023</v>
      </c>
      <c r="P3" s="622">
        <v>2024</v>
      </c>
      <c r="R3" s="856" t="s">
        <v>166</v>
      </c>
    </row>
    <row r="4" spans="1:20" ht="14.4">
      <c r="A4" s="398" t="s">
        <v>167</v>
      </c>
      <c r="B4" s="639">
        <v>51</v>
      </c>
      <c r="C4" s="618">
        <v>52</v>
      </c>
      <c r="D4" s="618">
        <v>53</v>
      </c>
      <c r="E4" s="618">
        <v>54</v>
      </c>
      <c r="F4" s="618">
        <v>55</v>
      </c>
      <c r="G4" s="618">
        <v>59</v>
      </c>
      <c r="H4" s="618">
        <v>59</v>
      </c>
      <c r="I4" s="618">
        <v>56</v>
      </c>
      <c r="J4" s="618">
        <v>63</v>
      </c>
      <c r="K4" s="618">
        <v>57</v>
      </c>
      <c r="L4" s="618">
        <v>51</v>
      </c>
      <c r="M4" s="618">
        <v>45</v>
      </c>
      <c r="N4" s="618">
        <v>42</v>
      </c>
      <c r="O4" s="618">
        <v>41.4</v>
      </c>
      <c r="P4" s="625">
        <v>41.4</v>
      </c>
    </row>
    <row r="5" spans="1:20" ht="14.4">
      <c r="A5" s="398" t="s">
        <v>168</v>
      </c>
      <c r="B5" s="639">
        <v>95</v>
      </c>
      <c r="C5" s="618">
        <v>95</v>
      </c>
      <c r="D5" s="618">
        <v>95</v>
      </c>
      <c r="E5" s="618">
        <v>95</v>
      </c>
      <c r="F5" s="618">
        <v>95</v>
      </c>
      <c r="G5" s="618">
        <v>95</v>
      </c>
      <c r="H5" s="618">
        <v>95</v>
      </c>
      <c r="I5" s="618">
        <v>95</v>
      </c>
      <c r="J5" s="618">
        <v>95</v>
      </c>
      <c r="K5" s="618">
        <v>95</v>
      </c>
      <c r="L5" s="618">
        <v>95</v>
      </c>
      <c r="M5" s="618">
        <v>95</v>
      </c>
      <c r="N5" s="618">
        <v>86</v>
      </c>
      <c r="O5" s="618">
        <v>95</v>
      </c>
      <c r="P5" s="625">
        <v>95</v>
      </c>
    </row>
    <row r="6" spans="1:20" ht="14.4">
      <c r="A6" s="398" t="s">
        <v>188</v>
      </c>
      <c r="B6" s="639">
        <v>74</v>
      </c>
      <c r="C6" s="618">
        <v>83</v>
      </c>
      <c r="D6" s="618">
        <v>86</v>
      </c>
      <c r="E6" s="618">
        <v>83</v>
      </c>
      <c r="F6" s="618">
        <v>80</v>
      </c>
      <c r="G6" s="618">
        <v>80</v>
      </c>
      <c r="H6" s="618">
        <v>75</v>
      </c>
      <c r="I6" s="618">
        <v>79</v>
      </c>
      <c r="J6" s="618">
        <v>77</v>
      </c>
      <c r="K6" s="618">
        <v>78</v>
      </c>
      <c r="L6" s="618">
        <v>74</v>
      </c>
      <c r="M6" s="618">
        <v>72</v>
      </c>
      <c r="N6" s="618">
        <v>78</v>
      </c>
      <c r="O6" s="618">
        <v>75</v>
      </c>
      <c r="P6" s="625">
        <v>75</v>
      </c>
    </row>
    <row r="7" spans="1:20" ht="14.4">
      <c r="A7" s="398" t="s">
        <v>189</v>
      </c>
      <c r="B7" s="639">
        <v>60</v>
      </c>
      <c r="C7" s="618">
        <v>70</v>
      </c>
      <c r="D7" s="618">
        <v>71</v>
      </c>
      <c r="E7" s="618">
        <v>84</v>
      </c>
      <c r="F7" s="618">
        <v>85</v>
      </c>
      <c r="G7" s="618">
        <v>85</v>
      </c>
      <c r="H7" s="618">
        <v>85</v>
      </c>
      <c r="I7" s="618">
        <v>85</v>
      </c>
      <c r="J7" s="618">
        <v>85.6</v>
      </c>
      <c r="K7" s="618">
        <v>85.6</v>
      </c>
      <c r="L7" s="618">
        <v>85.6</v>
      </c>
      <c r="M7" s="618">
        <v>85.6</v>
      </c>
      <c r="N7" s="618">
        <v>85.6</v>
      </c>
      <c r="O7" s="618">
        <v>84.4</v>
      </c>
      <c r="P7" s="625">
        <v>84.4</v>
      </c>
      <c r="T7" s="48"/>
    </row>
    <row r="8" spans="1:20" ht="14.4">
      <c r="A8" s="398" t="s">
        <v>172</v>
      </c>
      <c r="B8" s="639">
        <v>89</v>
      </c>
      <c r="C8" s="618">
        <v>91</v>
      </c>
      <c r="D8" s="618">
        <v>95</v>
      </c>
      <c r="E8" s="618">
        <v>98</v>
      </c>
      <c r="F8" s="618">
        <v>98</v>
      </c>
      <c r="G8" s="618">
        <v>90</v>
      </c>
      <c r="H8" s="618">
        <v>90</v>
      </c>
      <c r="I8" s="618">
        <v>90</v>
      </c>
      <c r="J8" s="618">
        <v>90</v>
      </c>
      <c r="K8" s="618">
        <v>90</v>
      </c>
      <c r="L8" s="618">
        <v>83</v>
      </c>
      <c r="M8" s="618">
        <v>77</v>
      </c>
      <c r="N8" s="618">
        <v>97</v>
      </c>
      <c r="O8" s="618">
        <v>85</v>
      </c>
      <c r="P8" s="625">
        <v>84</v>
      </c>
      <c r="T8" s="48"/>
    </row>
    <row r="9" spans="1:20" ht="14.4">
      <c r="A9" s="398" t="s">
        <v>173</v>
      </c>
      <c r="B9" s="623">
        <v>93</v>
      </c>
      <c r="C9" s="616">
        <v>96</v>
      </c>
      <c r="D9" s="616">
        <v>95</v>
      </c>
      <c r="E9" s="616">
        <v>93</v>
      </c>
      <c r="F9" s="616">
        <v>88</v>
      </c>
      <c r="G9" s="616">
        <v>83</v>
      </c>
      <c r="H9" s="616">
        <v>87</v>
      </c>
      <c r="I9" s="616">
        <v>89</v>
      </c>
      <c r="J9" s="616">
        <v>90</v>
      </c>
      <c r="K9" s="646">
        <v>92</v>
      </c>
      <c r="L9" s="646">
        <v>93</v>
      </c>
      <c r="M9" s="646">
        <v>95</v>
      </c>
      <c r="N9" s="646">
        <v>92</v>
      </c>
      <c r="O9" s="616">
        <v>90</v>
      </c>
      <c r="P9" s="635">
        <v>86</v>
      </c>
    </row>
    <row r="10" spans="1:20" ht="14.4">
      <c r="A10" s="398" t="s">
        <v>174</v>
      </c>
      <c r="B10" s="639">
        <v>99</v>
      </c>
      <c r="C10" s="618">
        <v>99</v>
      </c>
      <c r="D10" s="618">
        <v>99</v>
      </c>
      <c r="E10" s="618">
        <v>98</v>
      </c>
      <c r="F10" s="618">
        <v>97</v>
      </c>
      <c r="G10" s="618">
        <v>97</v>
      </c>
      <c r="H10" s="618">
        <v>97</v>
      </c>
      <c r="I10" s="618">
        <v>97</v>
      </c>
      <c r="J10" s="618">
        <v>97</v>
      </c>
      <c r="K10" s="618">
        <v>98</v>
      </c>
      <c r="L10" s="618">
        <v>95</v>
      </c>
      <c r="M10" s="618">
        <v>94</v>
      </c>
      <c r="N10" s="618">
        <v>95</v>
      </c>
      <c r="O10" s="618">
        <v>65</v>
      </c>
      <c r="P10" s="625">
        <v>60</v>
      </c>
    </row>
    <row r="11" spans="1:20" ht="14.4">
      <c r="A11" s="398" t="s">
        <v>175</v>
      </c>
      <c r="B11" s="639">
        <v>93</v>
      </c>
      <c r="C11" s="618">
        <v>97</v>
      </c>
      <c r="D11" s="618">
        <v>96</v>
      </c>
      <c r="E11" s="618">
        <v>89</v>
      </c>
      <c r="F11" s="618">
        <v>91</v>
      </c>
      <c r="G11" s="618">
        <v>88</v>
      </c>
      <c r="H11" s="618">
        <v>84</v>
      </c>
      <c r="I11" s="618">
        <v>88</v>
      </c>
      <c r="J11" s="618">
        <v>92</v>
      </c>
      <c r="K11" s="618">
        <v>95</v>
      </c>
      <c r="L11" s="618">
        <v>94</v>
      </c>
      <c r="M11" s="618">
        <v>93</v>
      </c>
      <c r="N11" s="618">
        <v>86</v>
      </c>
      <c r="O11" s="618">
        <v>91</v>
      </c>
      <c r="P11" s="625">
        <v>91</v>
      </c>
    </row>
    <row r="12" spans="1:20" ht="14.4">
      <c r="A12" s="398" t="s">
        <v>176</v>
      </c>
      <c r="B12" s="639">
        <v>99</v>
      </c>
      <c r="C12" s="618">
        <v>99</v>
      </c>
      <c r="D12" s="618">
        <v>99</v>
      </c>
      <c r="E12" s="618">
        <v>98</v>
      </c>
      <c r="F12" s="618">
        <v>97</v>
      </c>
      <c r="G12" s="618">
        <v>97</v>
      </c>
      <c r="H12" s="618">
        <v>97</v>
      </c>
      <c r="I12" s="618">
        <v>97</v>
      </c>
      <c r="J12" s="618">
        <v>97</v>
      </c>
      <c r="K12" s="643">
        <v>98</v>
      </c>
      <c r="L12" s="643">
        <v>95</v>
      </c>
      <c r="M12" s="643">
        <v>94</v>
      </c>
      <c r="N12" s="643">
        <v>95</v>
      </c>
      <c r="O12" s="643">
        <v>96</v>
      </c>
      <c r="P12" s="644">
        <v>93</v>
      </c>
    </row>
    <row r="13" spans="1:20" ht="14.4">
      <c r="A13" s="398" t="s">
        <v>177</v>
      </c>
      <c r="B13" s="639">
        <v>99.855372748533199</v>
      </c>
      <c r="C13" s="618">
        <v>99.3</v>
      </c>
      <c r="D13" s="618">
        <v>103.3</v>
      </c>
      <c r="E13" s="618">
        <v>96</v>
      </c>
      <c r="F13" s="618">
        <v>97</v>
      </c>
      <c r="G13" s="618">
        <v>98</v>
      </c>
      <c r="H13" s="618">
        <v>98</v>
      </c>
      <c r="I13" s="618">
        <v>99.9</v>
      </c>
      <c r="J13" s="618">
        <v>105</v>
      </c>
      <c r="K13" s="643">
        <v>114</v>
      </c>
      <c r="L13" s="643">
        <v>107</v>
      </c>
      <c r="M13" s="643">
        <v>89.5</v>
      </c>
      <c r="N13" s="643">
        <v>86.8</v>
      </c>
      <c r="O13" s="643">
        <v>119.6</v>
      </c>
      <c r="P13" s="644">
        <v>128</v>
      </c>
    </row>
    <row r="14" spans="1:20" ht="14.4">
      <c r="A14" s="398" t="s">
        <v>278</v>
      </c>
      <c r="B14" s="639">
        <v>83</v>
      </c>
      <c r="C14" s="618">
        <v>82</v>
      </c>
      <c r="D14" s="618">
        <v>84</v>
      </c>
      <c r="E14" s="618">
        <v>89</v>
      </c>
      <c r="F14" s="618">
        <v>88</v>
      </c>
      <c r="G14" s="618">
        <v>92</v>
      </c>
      <c r="H14" s="618">
        <v>85</v>
      </c>
      <c r="I14" s="618">
        <v>88</v>
      </c>
      <c r="J14" s="618">
        <v>89</v>
      </c>
      <c r="K14" s="618">
        <v>87</v>
      </c>
      <c r="L14" s="618">
        <v>93</v>
      </c>
      <c r="M14" s="618">
        <v>94</v>
      </c>
      <c r="N14" s="618">
        <v>84</v>
      </c>
      <c r="O14" s="618">
        <v>83</v>
      </c>
      <c r="P14" s="625">
        <v>74</v>
      </c>
    </row>
    <row r="15" spans="1:20" ht="14.4">
      <c r="A15" s="398" t="s">
        <v>179</v>
      </c>
      <c r="B15" s="639">
        <v>99</v>
      </c>
      <c r="C15" s="618">
        <v>99</v>
      </c>
      <c r="D15" s="618">
        <v>99</v>
      </c>
      <c r="E15" s="618">
        <v>99</v>
      </c>
      <c r="F15" s="618">
        <v>99</v>
      </c>
      <c r="G15" s="618">
        <v>99</v>
      </c>
      <c r="H15" s="618">
        <v>96</v>
      </c>
      <c r="I15" s="618">
        <v>97</v>
      </c>
      <c r="J15" s="618">
        <v>99</v>
      </c>
      <c r="K15" s="643">
        <v>99</v>
      </c>
      <c r="L15" s="643">
        <v>97</v>
      </c>
      <c r="M15" s="643">
        <v>94</v>
      </c>
      <c r="N15" s="643">
        <v>90</v>
      </c>
      <c r="O15" s="618">
        <v>91</v>
      </c>
      <c r="P15" s="625">
        <v>94</v>
      </c>
    </row>
    <row r="16" spans="1:20" ht="14.4">
      <c r="A16" s="398" t="s">
        <v>180</v>
      </c>
      <c r="B16" s="623">
        <v>77</v>
      </c>
      <c r="C16" s="616">
        <v>75</v>
      </c>
      <c r="D16" s="616">
        <v>71</v>
      </c>
      <c r="E16" s="616">
        <v>81</v>
      </c>
      <c r="F16" s="616">
        <v>85</v>
      </c>
      <c r="G16" s="616">
        <v>85</v>
      </c>
      <c r="H16" s="616">
        <v>85</v>
      </c>
      <c r="I16" s="616">
        <v>84</v>
      </c>
      <c r="J16" s="616">
        <v>82</v>
      </c>
      <c r="K16" s="616">
        <v>85</v>
      </c>
      <c r="L16" s="616">
        <v>84</v>
      </c>
      <c r="M16" s="616">
        <v>86</v>
      </c>
      <c r="N16" s="616">
        <v>85</v>
      </c>
      <c r="O16" s="616">
        <v>79</v>
      </c>
      <c r="P16" s="635">
        <v>74</v>
      </c>
    </row>
    <row r="17" spans="1:16" ht="14.4">
      <c r="A17" s="398" t="s">
        <v>190</v>
      </c>
      <c r="B17" s="639">
        <v>91</v>
      </c>
      <c r="C17" s="618">
        <v>90</v>
      </c>
      <c r="D17" s="618">
        <v>92</v>
      </c>
      <c r="E17" s="618">
        <v>91</v>
      </c>
      <c r="F17" s="618">
        <v>97</v>
      </c>
      <c r="G17" s="618">
        <v>92</v>
      </c>
      <c r="H17" s="618">
        <v>92</v>
      </c>
      <c r="I17" s="618">
        <v>90</v>
      </c>
      <c r="J17" s="618">
        <v>89</v>
      </c>
      <c r="K17" s="618">
        <v>91</v>
      </c>
      <c r="L17" s="618">
        <v>91</v>
      </c>
      <c r="M17" s="618">
        <v>86</v>
      </c>
      <c r="N17" s="618">
        <v>95</v>
      </c>
      <c r="O17" s="618">
        <v>83</v>
      </c>
      <c r="P17" s="625">
        <v>83</v>
      </c>
    </row>
    <row r="18" spans="1:16" ht="14.4">
      <c r="A18" s="398" t="s">
        <v>182</v>
      </c>
      <c r="B18" s="623">
        <v>83</v>
      </c>
      <c r="C18" s="616">
        <v>81</v>
      </c>
      <c r="D18" s="616">
        <v>78</v>
      </c>
      <c r="E18" s="616">
        <v>79</v>
      </c>
      <c r="F18" s="616">
        <v>86</v>
      </c>
      <c r="G18" s="616">
        <v>90</v>
      </c>
      <c r="H18" s="616">
        <v>95</v>
      </c>
      <c r="I18" s="616">
        <v>94</v>
      </c>
      <c r="J18" s="616">
        <v>90</v>
      </c>
      <c r="K18" s="616">
        <v>88</v>
      </c>
      <c r="L18" s="616">
        <v>84</v>
      </c>
      <c r="M18" s="616">
        <v>91</v>
      </c>
      <c r="N18" s="616">
        <v>92</v>
      </c>
      <c r="O18" s="616">
        <v>90</v>
      </c>
      <c r="P18" s="635">
        <v>91</v>
      </c>
    </row>
    <row r="19" spans="1:16" ht="14.4">
      <c r="A19" s="533" t="s">
        <v>279</v>
      </c>
      <c r="B19" s="640">
        <v>86.9</v>
      </c>
      <c r="C19" s="641">
        <v>99</v>
      </c>
      <c r="D19" s="641">
        <v>95</v>
      </c>
      <c r="E19" s="641">
        <v>95</v>
      </c>
      <c r="F19" s="641">
        <v>93.7</v>
      </c>
      <c r="G19" s="641">
        <v>83.4</v>
      </c>
      <c r="H19" s="641">
        <v>113</v>
      </c>
      <c r="I19" s="641">
        <v>88</v>
      </c>
      <c r="J19" s="641">
        <v>89</v>
      </c>
      <c r="K19" s="645">
        <v>102</v>
      </c>
      <c r="L19" s="645">
        <v>76</v>
      </c>
      <c r="M19" s="645">
        <v>77</v>
      </c>
      <c r="N19" s="645">
        <v>80</v>
      </c>
      <c r="O19" s="641">
        <v>99</v>
      </c>
      <c r="P19" s="642">
        <v>103</v>
      </c>
    </row>
    <row r="20" spans="1:16" ht="14.4">
      <c r="A20" s="137"/>
      <c r="B20" s="24"/>
      <c r="C20" s="24"/>
      <c r="D20" s="24"/>
      <c r="E20" s="24"/>
      <c r="F20" s="24"/>
      <c r="G20" s="24"/>
      <c r="H20" s="24"/>
      <c r="I20" s="24"/>
    </row>
    <row r="21" spans="1:16" ht="15" customHeight="1">
      <c r="A21" s="136" t="s">
        <v>535</v>
      </c>
      <c r="B21" s="24"/>
      <c r="C21" s="24"/>
      <c r="D21" s="24"/>
      <c r="E21" s="24"/>
      <c r="F21" s="24"/>
      <c r="G21" s="24"/>
      <c r="H21" s="24"/>
      <c r="I21" s="24"/>
    </row>
    <row r="22" spans="1:16" ht="14.4" hidden="1">
      <c r="A22" s="899" t="s">
        <v>542</v>
      </c>
      <c r="B22" s="899"/>
      <c r="C22" s="899"/>
      <c r="D22" s="899"/>
      <c r="E22" s="899"/>
      <c r="F22" s="899"/>
      <c r="G22" s="899"/>
      <c r="H22" s="899"/>
      <c r="I22" s="899"/>
      <c r="J22" s="899"/>
      <c r="K22" s="899"/>
      <c r="L22" s="899"/>
      <c r="M22" s="899"/>
    </row>
    <row r="23" spans="1:16" ht="15" hidden="1" customHeight="1">
      <c r="A23" s="899"/>
      <c r="B23" s="899"/>
      <c r="C23" s="899"/>
      <c r="D23" s="899"/>
      <c r="E23" s="899"/>
      <c r="F23" s="899"/>
      <c r="G23" s="899"/>
      <c r="H23" s="899"/>
      <c r="I23" s="899"/>
      <c r="J23" s="899"/>
      <c r="K23" s="899"/>
      <c r="L23" s="899"/>
      <c r="M23" s="899"/>
    </row>
    <row r="24" spans="1:16" ht="14.4" hidden="1">
      <c r="A24" s="899"/>
      <c r="B24" s="899"/>
      <c r="C24" s="899"/>
      <c r="D24" s="899"/>
      <c r="E24" s="899"/>
      <c r="F24" s="899"/>
      <c r="G24" s="899"/>
      <c r="H24" s="899"/>
      <c r="I24" s="899"/>
      <c r="J24" s="899"/>
      <c r="K24" s="899"/>
      <c r="L24" s="899"/>
      <c r="M24" s="899"/>
    </row>
    <row r="25" spans="1:16" ht="15" hidden="1" customHeight="1">
      <c r="A25" s="899" t="s">
        <v>547</v>
      </c>
      <c r="B25" s="899"/>
      <c r="C25" s="899"/>
      <c r="D25" s="899"/>
      <c r="E25" s="899"/>
      <c r="F25" s="899"/>
      <c r="G25" s="899"/>
      <c r="H25" s="899"/>
      <c r="I25" s="899"/>
      <c r="J25" s="899"/>
      <c r="K25" s="899"/>
      <c r="L25" s="899"/>
      <c r="M25" s="899"/>
    </row>
    <row r="26" spans="1:16" ht="14.4" hidden="1">
      <c r="A26" s="899"/>
      <c r="B26" s="899"/>
      <c r="C26" s="899"/>
      <c r="D26" s="899"/>
      <c r="E26" s="899"/>
      <c r="F26" s="899"/>
      <c r="G26" s="899"/>
      <c r="H26" s="899"/>
      <c r="I26" s="899"/>
      <c r="J26" s="899"/>
      <c r="K26" s="899"/>
      <c r="L26" s="899"/>
      <c r="M26" s="899"/>
    </row>
    <row r="27" spans="1:16" ht="14.4" hidden="1">
      <c r="A27" s="899"/>
      <c r="B27" s="899"/>
      <c r="C27" s="899"/>
      <c r="D27" s="899"/>
      <c r="E27" s="899"/>
      <c r="F27" s="899"/>
      <c r="G27" s="899"/>
      <c r="H27" s="899"/>
      <c r="I27" s="899"/>
      <c r="J27" s="899"/>
      <c r="K27" s="899"/>
      <c r="L27" s="899"/>
      <c r="M27" s="899"/>
    </row>
    <row r="28" spans="1:16" ht="14.4" hidden="1">
      <c r="A28" s="899"/>
      <c r="B28" s="899"/>
      <c r="C28" s="899"/>
      <c r="D28" s="899"/>
      <c r="E28" s="899"/>
      <c r="F28" s="899"/>
      <c r="G28" s="899"/>
      <c r="H28" s="899"/>
      <c r="I28" s="899"/>
      <c r="J28" s="899"/>
      <c r="K28" s="899"/>
      <c r="L28" s="899"/>
      <c r="M28" s="899"/>
    </row>
    <row r="29" spans="1:16" ht="25.5" hidden="1" customHeight="1">
      <c r="A29" s="897" t="s">
        <v>544</v>
      </c>
      <c r="B29" s="897"/>
      <c r="C29" s="897"/>
      <c r="D29" s="897"/>
      <c r="E29" s="897"/>
      <c r="F29" s="897"/>
      <c r="G29" s="897"/>
      <c r="H29" s="897"/>
      <c r="I29" s="897"/>
      <c r="J29" s="897"/>
      <c r="K29" s="897"/>
      <c r="L29" s="897"/>
      <c r="M29" s="897"/>
    </row>
    <row r="30" spans="1:16" ht="26.55" customHeight="1">
      <c r="A30" s="899" t="s">
        <v>532</v>
      </c>
      <c r="B30" s="899"/>
      <c r="C30" s="899"/>
      <c r="D30" s="899"/>
      <c r="E30" s="899"/>
      <c r="F30" s="899"/>
      <c r="G30" s="899"/>
      <c r="H30" s="899"/>
      <c r="I30" s="899"/>
      <c r="J30" s="899"/>
      <c r="K30" s="899"/>
      <c r="L30" s="899"/>
      <c r="M30" s="899"/>
      <c r="N30" s="899"/>
      <c r="O30" s="323"/>
      <c r="P30" s="323"/>
    </row>
    <row r="31" spans="1:16" ht="28.5" customHeight="1">
      <c r="A31" s="908" t="s">
        <v>548</v>
      </c>
      <c r="B31" s="908"/>
      <c r="C31" s="908"/>
      <c r="D31" s="908"/>
      <c r="E31" s="908"/>
      <c r="F31" s="908"/>
      <c r="G31" s="908"/>
      <c r="H31" s="908"/>
      <c r="I31" s="908"/>
      <c r="J31" s="908"/>
      <c r="K31" s="908"/>
      <c r="L31" s="908"/>
      <c r="M31" s="908"/>
      <c r="N31" s="908"/>
    </row>
    <row r="32" spans="1:16" ht="14.4">
      <c r="F32" s="24"/>
      <c r="G32" s="24"/>
      <c r="H32" s="24"/>
    </row>
  </sheetData>
  <mergeCells count="5">
    <mergeCell ref="A22:M24"/>
    <mergeCell ref="A25:M28"/>
    <mergeCell ref="A29:M29"/>
    <mergeCell ref="A30:N30"/>
    <mergeCell ref="A31:N31"/>
  </mergeCells>
  <hyperlinks>
    <hyperlink ref="R3" location="'TC2'!A1" display="Back to Content Page" xr:uid="{BCD1599E-5452-45CA-B174-59BAB1B20A26}"/>
  </hyperlinks>
  <pageMargins left="0.7" right="0.7" top="0.75" bottom="0.75" header="0.3" footer="0.3"/>
  <pageSetup scale="93" orientation="landscape" r:id="rId1"/>
  <headerFooter>
    <oddFooter>&amp;C&amp;P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T32"/>
  <sheetViews>
    <sheetView workbookViewId="0">
      <selection activeCell="R12" sqref="R12"/>
    </sheetView>
  </sheetViews>
  <sheetFormatPr defaultColWidth="9.21875" defaultRowHeight="14.4"/>
  <cols>
    <col min="1" max="1" width="33.77734375" customWidth="1"/>
    <col min="2" max="11" width="7" customWidth="1"/>
    <col min="12" max="15" width="7.21875" customWidth="1"/>
    <col min="16" max="16" width="7.33203125" customWidth="1"/>
  </cols>
  <sheetData>
    <row r="1" spans="1:20">
      <c r="A1" s="16" t="s">
        <v>549</v>
      </c>
      <c r="B1" s="24"/>
      <c r="C1" s="24"/>
      <c r="D1" s="24"/>
      <c r="E1" s="24"/>
      <c r="F1" s="24"/>
      <c r="G1" s="24"/>
      <c r="H1" s="24"/>
      <c r="I1" s="24"/>
    </row>
    <row r="2" spans="1:20">
      <c r="A2" s="24"/>
      <c r="B2" s="24"/>
      <c r="C2" s="24"/>
      <c r="D2" s="24"/>
      <c r="E2" s="24"/>
      <c r="F2" s="24"/>
      <c r="G2" s="24"/>
      <c r="H2" s="24"/>
      <c r="I2" s="24"/>
    </row>
    <row r="3" spans="1:20" s="49" customFormat="1">
      <c r="A3" s="609" t="s">
        <v>289</v>
      </c>
      <c r="B3" s="632">
        <v>2010</v>
      </c>
      <c r="C3" s="633">
        <v>2011</v>
      </c>
      <c r="D3" s="633">
        <v>2012</v>
      </c>
      <c r="E3" s="621">
        <v>2013</v>
      </c>
      <c r="F3" s="621">
        <v>2014</v>
      </c>
      <c r="G3" s="633">
        <v>2015</v>
      </c>
      <c r="H3" s="621">
        <v>2016</v>
      </c>
      <c r="I3" s="621">
        <v>2017</v>
      </c>
      <c r="J3" s="621">
        <v>2018</v>
      </c>
      <c r="K3" s="621">
        <v>2019</v>
      </c>
      <c r="L3" s="621">
        <v>2020</v>
      </c>
      <c r="M3" s="621">
        <v>2021</v>
      </c>
      <c r="N3" s="621">
        <v>2022</v>
      </c>
      <c r="O3" s="621">
        <v>2023</v>
      </c>
      <c r="P3" s="622">
        <v>2024</v>
      </c>
      <c r="S3" s="856" t="s">
        <v>166</v>
      </c>
    </row>
    <row r="4" spans="1:20">
      <c r="A4" s="398" t="s">
        <v>167</v>
      </c>
      <c r="B4" s="623">
        <v>49</v>
      </c>
      <c r="C4" s="616">
        <v>50</v>
      </c>
      <c r="D4" s="616">
        <v>52</v>
      </c>
      <c r="E4" s="616">
        <v>54</v>
      </c>
      <c r="F4" s="616">
        <v>55</v>
      </c>
      <c r="G4" s="616">
        <v>59</v>
      </c>
      <c r="H4" s="616">
        <v>59</v>
      </c>
      <c r="I4" s="616">
        <v>56</v>
      </c>
      <c r="J4" s="616">
        <v>63</v>
      </c>
      <c r="K4" s="616">
        <v>57</v>
      </c>
      <c r="L4" s="616">
        <v>51</v>
      </c>
      <c r="M4" s="616">
        <v>45</v>
      </c>
      <c r="N4" s="616">
        <v>42</v>
      </c>
      <c r="O4" s="618">
        <v>56.4</v>
      </c>
      <c r="P4" s="625">
        <v>56.4</v>
      </c>
    </row>
    <row r="5" spans="1:20">
      <c r="A5" s="398" t="s">
        <v>168</v>
      </c>
      <c r="B5" s="639">
        <v>83</v>
      </c>
      <c r="C5" s="618">
        <v>93</v>
      </c>
      <c r="D5" s="618">
        <v>99</v>
      </c>
      <c r="E5" s="618">
        <v>98</v>
      </c>
      <c r="F5" s="618">
        <v>92</v>
      </c>
      <c r="G5" s="618">
        <v>87</v>
      </c>
      <c r="H5" s="618">
        <v>83</v>
      </c>
      <c r="I5" s="618">
        <v>77</v>
      </c>
      <c r="J5" s="618">
        <v>75</v>
      </c>
      <c r="K5" s="618">
        <v>74</v>
      </c>
      <c r="L5" s="618">
        <v>76</v>
      </c>
      <c r="M5" s="618">
        <v>69</v>
      </c>
      <c r="N5" s="618">
        <v>40.4</v>
      </c>
      <c r="O5" s="618">
        <v>79</v>
      </c>
      <c r="P5" s="625">
        <v>95</v>
      </c>
    </row>
    <row r="6" spans="1:20">
      <c r="A6" s="398" t="s">
        <v>188</v>
      </c>
      <c r="B6" s="623">
        <v>74</v>
      </c>
      <c r="C6" s="616">
        <v>83</v>
      </c>
      <c r="D6" s="616">
        <v>86</v>
      </c>
      <c r="E6" s="616">
        <v>83</v>
      </c>
      <c r="F6" s="616">
        <v>80</v>
      </c>
      <c r="G6" s="616">
        <v>80</v>
      </c>
      <c r="H6" s="616">
        <v>75</v>
      </c>
      <c r="I6" s="616">
        <v>79</v>
      </c>
      <c r="J6" s="616">
        <v>77</v>
      </c>
      <c r="K6" s="616">
        <v>78</v>
      </c>
      <c r="L6" s="616">
        <v>74</v>
      </c>
      <c r="M6" s="616">
        <v>72</v>
      </c>
      <c r="N6" s="616">
        <v>78</v>
      </c>
      <c r="O6" s="616">
        <v>75</v>
      </c>
      <c r="P6" s="635">
        <v>75</v>
      </c>
    </row>
    <row r="7" spans="1:20">
      <c r="A7" s="398" t="s">
        <v>189</v>
      </c>
      <c r="B7" s="623">
        <v>60</v>
      </c>
      <c r="C7" s="616">
        <v>70</v>
      </c>
      <c r="D7" s="616">
        <v>71</v>
      </c>
      <c r="E7" s="616">
        <v>71</v>
      </c>
      <c r="F7" s="616">
        <v>73</v>
      </c>
      <c r="G7" s="616">
        <v>70</v>
      </c>
      <c r="H7" s="616">
        <v>70</v>
      </c>
      <c r="I7" s="616">
        <v>71</v>
      </c>
      <c r="J7" s="616">
        <v>71</v>
      </c>
      <c r="K7" s="616">
        <v>73</v>
      </c>
      <c r="L7" s="616">
        <v>70</v>
      </c>
      <c r="M7" s="616">
        <v>65</v>
      </c>
      <c r="N7" s="616">
        <v>65</v>
      </c>
      <c r="O7" s="616">
        <v>60</v>
      </c>
      <c r="P7" s="635">
        <v>65</v>
      </c>
      <c r="T7" s="48"/>
    </row>
    <row r="8" spans="1:20">
      <c r="A8" s="398" t="s">
        <v>172</v>
      </c>
      <c r="B8" s="623">
        <v>89</v>
      </c>
      <c r="C8" s="616">
        <v>91</v>
      </c>
      <c r="D8" s="616">
        <v>95</v>
      </c>
      <c r="E8" s="616">
        <v>98</v>
      </c>
      <c r="F8" s="616">
        <v>98</v>
      </c>
      <c r="G8" s="616">
        <v>90</v>
      </c>
      <c r="H8" s="616">
        <v>90</v>
      </c>
      <c r="I8" s="616">
        <v>90</v>
      </c>
      <c r="J8" s="616">
        <v>90</v>
      </c>
      <c r="K8" s="616">
        <v>90</v>
      </c>
      <c r="L8" s="616">
        <v>83</v>
      </c>
      <c r="M8" s="616">
        <v>77</v>
      </c>
      <c r="N8" s="616">
        <v>97</v>
      </c>
      <c r="O8" s="616">
        <v>85</v>
      </c>
      <c r="P8" s="635">
        <v>84</v>
      </c>
      <c r="T8" s="48"/>
    </row>
    <row r="9" spans="1:20">
      <c r="A9" s="398" t="s">
        <v>173</v>
      </c>
      <c r="B9" s="623">
        <v>93</v>
      </c>
      <c r="C9" s="616">
        <v>96</v>
      </c>
      <c r="D9" s="616">
        <v>95</v>
      </c>
      <c r="E9" s="616">
        <v>93</v>
      </c>
      <c r="F9" s="616">
        <v>88</v>
      </c>
      <c r="G9" s="616">
        <v>83</v>
      </c>
      <c r="H9" s="616">
        <v>87</v>
      </c>
      <c r="I9" s="616">
        <v>89</v>
      </c>
      <c r="J9" s="616">
        <v>90</v>
      </c>
      <c r="K9" s="616">
        <v>92</v>
      </c>
      <c r="L9" s="616">
        <v>93</v>
      </c>
      <c r="M9" s="616">
        <v>95</v>
      </c>
      <c r="N9" s="616">
        <v>92</v>
      </c>
      <c r="O9" s="616">
        <v>90</v>
      </c>
      <c r="P9" s="635">
        <v>86</v>
      </c>
    </row>
    <row r="10" spans="1:20">
      <c r="A10" s="398" t="s">
        <v>174</v>
      </c>
      <c r="B10" s="639">
        <v>98</v>
      </c>
      <c r="C10" s="618">
        <v>99</v>
      </c>
      <c r="D10" s="618">
        <v>98</v>
      </c>
      <c r="E10" s="618">
        <v>98</v>
      </c>
      <c r="F10" s="618">
        <v>97</v>
      </c>
      <c r="G10" s="618">
        <v>97</v>
      </c>
      <c r="H10" s="618">
        <v>96</v>
      </c>
      <c r="I10" s="618">
        <v>97</v>
      </c>
      <c r="J10" s="618">
        <v>97</v>
      </c>
      <c r="K10" s="618">
        <v>98</v>
      </c>
      <c r="L10" s="618">
        <v>96</v>
      </c>
      <c r="M10" s="618">
        <v>94</v>
      </c>
      <c r="N10" s="618">
        <v>94</v>
      </c>
      <c r="O10" s="618">
        <v>65</v>
      </c>
      <c r="P10" s="625">
        <v>60</v>
      </c>
    </row>
    <row r="11" spans="1:20">
      <c r="A11" s="398" t="s">
        <v>175</v>
      </c>
      <c r="B11" s="623">
        <v>93</v>
      </c>
      <c r="C11" s="616">
        <v>97</v>
      </c>
      <c r="D11" s="616">
        <v>96</v>
      </c>
      <c r="E11" s="616">
        <v>89</v>
      </c>
      <c r="F11" s="616">
        <v>91</v>
      </c>
      <c r="G11" s="616">
        <v>88</v>
      </c>
      <c r="H11" s="616">
        <v>84</v>
      </c>
      <c r="I11" s="616">
        <v>88</v>
      </c>
      <c r="J11" s="616">
        <v>92</v>
      </c>
      <c r="K11" s="616">
        <v>95</v>
      </c>
      <c r="L11" s="616">
        <v>94</v>
      </c>
      <c r="M11" s="616">
        <v>93</v>
      </c>
      <c r="N11" s="616">
        <v>86</v>
      </c>
      <c r="O11" s="616">
        <v>91</v>
      </c>
      <c r="P11" s="635">
        <v>91</v>
      </c>
    </row>
    <row r="12" spans="1:20">
      <c r="A12" s="398" t="s">
        <v>176</v>
      </c>
      <c r="B12" s="639">
        <v>98</v>
      </c>
      <c r="C12" s="618">
        <v>99</v>
      </c>
      <c r="D12" s="618">
        <v>98</v>
      </c>
      <c r="E12" s="618">
        <v>98</v>
      </c>
      <c r="F12" s="618">
        <v>97</v>
      </c>
      <c r="G12" s="618">
        <v>97</v>
      </c>
      <c r="H12" s="618">
        <v>96</v>
      </c>
      <c r="I12" s="618">
        <v>97</v>
      </c>
      <c r="J12" s="618">
        <v>97</v>
      </c>
      <c r="K12" s="618">
        <v>98</v>
      </c>
      <c r="L12" s="618">
        <v>96</v>
      </c>
      <c r="M12" s="618">
        <v>94</v>
      </c>
      <c r="N12" s="618">
        <v>94</v>
      </c>
      <c r="O12" s="618">
        <v>96</v>
      </c>
      <c r="P12" s="625">
        <v>95</v>
      </c>
    </row>
    <row r="13" spans="1:20">
      <c r="A13" s="398" t="s">
        <v>177</v>
      </c>
      <c r="B13" s="639">
        <v>67</v>
      </c>
      <c r="C13" s="618">
        <v>85</v>
      </c>
      <c r="D13" s="618">
        <v>98</v>
      </c>
      <c r="E13" s="618">
        <v>96</v>
      </c>
      <c r="F13" s="618">
        <v>97</v>
      </c>
      <c r="G13" s="618">
        <v>98</v>
      </c>
      <c r="H13" s="618">
        <v>80</v>
      </c>
      <c r="I13" s="618">
        <v>80</v>
      </c>
      <c r="J13" s="618">
        <v>80</v>
      </c>
      <c r="K13" s="618">
        <v>111</v>
      </c>
      <c r="L13" s="618">
        <v>107</v>
      </c>
      <c r="M13" s="616">
        <v>56</v>
      </c>
      <c r="N13" s="616">
        <v>55</v>
      </c>
      <c r="O13" s="616">
        <v>70</v>
      </c>
      <c r="P13" s="635">
        <v>70</v>
      </c>
    </row>
    <row r="14" spans="1:20">
      <c r="A14" s="398" t="s">
        <v>278</v>
      </c>
      <c r="B14" s="623">
        <v>83</v>
      </c>
      <c r="C14" s="616">
        <v>82</v>
      </c>
      <c r="D14" s="616">
        <v>84</v>
      </c>
      <c r="E14" s="616">
        <v>89</v>
      </c>
      <c r="F14" s="616">
        <v>88</v>
      </c>
      <c r="G14" s="616">
        <v>92</v>
      </c>
      <c r="H14" s="616">
        <v>85</v>
      </c>
      <c r="I14" s="616">
        <v>88</v>
      </c>
      <c r="J14" s="616">
        <v>89</v>
      </c>
      <c r="K14" s="616">
        <v>87</v>
      </c>
      <c r="L14" s="616">
        <v>93</v>
      </c>
      <c r="M14" s="616">
        <v>94</v>
      </c>
      <c r="N14" s="616">
        <v>84</v>
      </c>
      <c r="O14" s="616">
        <v>83</v>
      </c>
      <c r="P14" s="635">
        <v>74</v>
      </c>
    </row>
    <row r="15" spans="1:20">
      <c r="A15" s="398" t="s">
        <v>179</v>
      </c>
      <c r="B15" s="639">
        <v>99</v>
      </c>
      <c r="C15" s="618">
        <v>99</v>
      </c>
      <c r="D15" s="618">
        <v>99</v>
      </c>
      <c r="E15" s="618">
        <v>99</v>
      </c>
      <c r="F15" s="618">
        <v>99</v>
      </c>
      <c r="G15" s="618">
        <v>99</v>
      </c>
      <c r="H15" s="618">
        <v>97</v>
      </c>
      <c r="I15" s="618">
        <v>98</v>
      </c>
      <c r="J15" s="618">
        <v>99</v>
      </c>
      <c r="K15" s="646">
        <v>99</v>
      </c>
      <c r="L15" s="646">
        <v>99</v>
      </c>
      <c r="M15" s="646">
        <v>97</v>
      </c>
      <c r="N15" s="646">
        <v>97</v>
      </c>
      <c r="O15" s="618">
        <v>94</v>
      </c>
      <c r="P15" s="625">
        <v>94</v>
      </c>
    </row>
    <row r="16" spans="1:20">
      <c r="A16" s="398" t="s">
        <v>180</v>
      </c>
      <c r="B16" s="623">
        <v>71</v>
      </c>
      <c r="C16" s="616">
        <v>76</v>
      </c>
      <c r="D16" s="616">
        <v>70</v>
      </c>
      <c r="E16" s="616">
        <v>73</v>
      </c>
      <c r="F16" s="616">
        <v>85</v>
      </c>
      <c r="G16" s="616">
        <v>85</v>
      </c>
      <c r="H16" s="616">
        <v>85</v>
      </c>
      <c r="I16" s="616">
        <v>84</v>
      </c>
      <c r="J16" s="616">
        <v>82</v>
      </c>
      <c r="K16" s="646">
        <v>85</v>
      </c>
      <c r="L16" s="646">
        <v>84</v>
      </c>
      <c r="M16" s="646">
        <v>86</v>
      </c>
      <c r="N16" s="646">
        <v>85</v>
      </c>
      <c r="O16" s="616">
        <v>79</v>
      </c>
      <c r="P16" s="635">
        <v>74</v>
      </c>
    </row>
    <row r="17" spans="1:16">
      <c r="A17" s="398" t="s">
        <v>190</v>
      </c>
      <c r="B17" s="623">
        <v>91</v>
      </c>
      <c r="C17" s="616">
        <v>90</v>
      </c>
      <c r="D17" s="616">
        <v>92</v>
      </c>
      <c r="E17" s="616">
        <v>91</v>
      </c>
      <c r="F17" s="616">
        <v>97</v>
      </c>
      <c r="G17" s="616">
        <v>96</v>
      </c>
      <c r="H17" s="616">
        <v>92</v>
      </c>
      <c r="I17" s="616">
        <v>90</v>
      </c>
      <c r="J17" s="616">
        <v>89</v>
      </c>
      <c r="K17" s="616">
        <v>91</v>
      </c>
      <c r="L17" s="616">
        <v>91</v>
      </c>
      <c r="M17" s="616">
        <v>86</v>
      </c>
      <c r="N17" s="616">
        <v>87</v>
      </c>
      <c r="O17" s="616">
        <v>83</v>
      </c>
      <c r="P17" s="635">
        <v>83</v>
      </c>
    </row>
    <row r="18" spans="1:16">
      <c r="A18" s="398" t="s">
        <v>182</v>
      </c>
      <c r="B18" s="623">
        <v>83</v>
      </c>
      <c r="C18" s="616">
        <v>81</v>
      </c>
      <c r="D18" s="616">
        <v>78</v>
      </c>
      <c r="E18" s="616">
        <v>79</v>
      </c>
      <c r="F18" s="616">
        <v>86</v>
      </c>
      <c r="G18" s="616">
        <v>90</v>
      </c>
      <c r="H18" s="616">
        <v>95</v>
      </c>
      <c r="I18" s="616">
        <v>94</v>
      </c>
      <c r="J18" s="616">
        <v>90</v>
      </c>
      <c r="K18" s="616">
        <v>88</v>
      </c>
      <c r="L18" s="616">
        <v>84</v>
      </c>
      <c r="M18" s="616">
        <v>91</v>
      </c>
      <c r="N18" s="616">
        <v>92</v>
      </c>
      <c r="O18" s="616">
        <v>90</v>
      </c>
      <c r="P18" s="635">
        <v>91</v>
      </c>
    </row>
    <row r="19" spans="1:16">
      <c r="A19" s="533" t="s">
        <v>279</v>
      </c>
      <c r="B19" s="640">
        <v>83</v>
      </c>
      <c r="C19" s="641">
        <v>93</v>
      </c>
      <c r="D19" s="641">
        <v>95</v>
      </c>
      <c r="E19" s="641">
        <v>95</v>
      </c>
      <c r="F19" s="641">
        <v>93.7</v>
      </c>
      <c r="G19" s="641">
        <v>83.4</v>
      </c>
      <c r="H19" s="641">
        <v>95</v>
      </c>
      <c r="I19" s="641">
        <v>95</v>
      </c>
      <c r="J19" s="641">
        <v>95</v>
      </c>
      <c r="K19" s="645">
        <v>91</v>
      </c>
      <c r="L19" s="645"/>
      <c r="M19" s="645"/>
      <c r="N19" s="645">
        <v>81.900000000000006</v>
      </c>
      <c r="O19" s="641"/>
      <c r="P19" s="642">
        <v>81.900000000000006</v>
      </c>
    </row>
    <row r="20" spans="1:16">
      <c r="A20" s="24"/>
      <c r="B20" s="24"/>
      <c r="C20" s="24"/>
      <c r="D20" s="24"/>
      <c r="E20" s="24"/>
      <c r="F20" s="24"/>
      <c r="G20" s="24"/>
      <c r="H20" s="24"/>
      <c r="I20" s="24"/>
    </row>
    <row r="21" spans="1:16" ht="15" customHeight="1">
      <c r="A21" s="136" t="s">
        <v>535</v>
      </c>
      <c r="B21" s="28"/>
      <c r="C21" s="28"/>
      <c r="D21" s="28"/>
      <c r="E21" s="28"/>
      <c r="F21" s="28"/>
      <c r="G21" s="28"/>
      <c r="H21" s="24"/>
      <c r="I21" s="24"/>
    </row>
    <row r="22" spans="1:16" hidden="1">
      <c r="A22" s="874" t="s">
        <v>550</v>
      </c>
      <c r="B22" s="874"/>
      <c r="C22" s="874"/>
      <c r="D22" s="874"/>
      <c r="E22" s="874"/>
      <c r="F22" s="874"/>
      <c r="G22" s="874"/>
      <c r="H22" s="874"/>
      <c r="I22" s="874"/>
      <c r="J22" s="874"/>
      <c r="K22" s="874"/>
      <c r="L22" s="874"/>
      <c r="M22" s="874"/>
    </row>
    <row r="23" spans="1:16" ht="15" hidden="1" customHeight="1">
      <c r="A23" s="874"/>
      <c r="B23" s="874"/>
      <c r="C23" s="874"/>
      <c r="D23" s="874"/>
      <c r="E23" s="874"/>
      <c r="F23" s="874"/>
      <c r="G23" s="874"/>
      <c r="H23" s="874"/>
      <c r="I23" s="874"/>
      <c r="J23" s="874"/>
      <c r="K23" s="874"/>
      <c r="L23" s="874"/>
      <c r="M23" s="874"/>
    </row>
    <row r="24" spans="1:16" ht="15" hidden="1" customHeight="1">
      <c r="A24" s="874"/>
      <c r="B24" s="874"/>
      <c r="C24" s="874"/>
      <c r="D24" s="874"/>
      <c r="E24" s="874"/>
      <c r="F24" s="874"/>
      <c r="G24" s="874"/>
      <c r="H24" s="874"/>
      <c r="I24" s="874"/>
      <c r="J24" s="874"/>
      <c r="K24" s="874"/>
      <c r="L24" s="874"/>
      <c r="M24" s="874"/>
    </row>
    <row r="25" spans="1:16" ht="15" hidden="1" customHeight="1">
      <c r="A25" s="874" t="s">
        <v>551</v>
      </c>
      <c r="B25" s="874"/>
      <c r="C25" s="874"/>
      <c r="D25" s="874"/>
      <c r="E25" s="874"/>
      <c r="F25" s="874"/>
      <c r="G25" s="874"/>
      <c r="H25" s="874"/>
      <c r="I25" s="874"/>
      <c r="J25" s="874"/>
      <c r="K25" s="874"/>
      <c r="L25" s="874"/>
      <c r="M25" s="874"/>
    </row>
    <row r="26" spans="1:16" ht="15" hidden="1" customHeight="1">
      <c r="A26" s="874"/>
      <c r="B26" s="874"/>
      <c r="C26" s="874"/>
      <c r="D26" s="874"/>
      <c r="E26" s="874"/>
      <c r="F26" s="874"/>
      <c r="G26" s="874"/>
      <c r="H26" s="874"/>
      <c r="I26" s="874"/>
      <c r="J26" s="874"/>
      <c r="K26" s="874"/>
      <c r="L26" s="874"/>
      <c r="M26" s="874"/>
    </row>
    <row r="27" spans="1:16" ht="15" hidden="1" customHeight="1">
      <c r="A27" s="874"/>
      <c r="B27" s="874"/>
      <c r="C27" s="874"/>
      <c r="D27" s="874"/>
      <c r="E27" s="874"/>
      <c r="F27" s="874"/>
      <c r="G27" s="874"/>
      <c r="H27" s="874"/>
      <c r="I27" s="874"/>
      <c r="J27" s="874"/>
      <c r="K27" s="874"/>
      <c r="L27" s="874"/>
      <c r="M27" s="874"/>
    </row>
    <row r="28" spans="1:16" ht="15" hidden="1" customHeight="1">
      <c r="A28" s="874"/>
      <c r="B28" s="874"/>
      <c r="C28" s="874"/>
      <c r="D28" s="874"/>
      <c r="E28" s="874"/>
      <c r="F28" s="874"/>
      <c r="G28" s="874"/>
      <c r="H28" s="874"/>
      <c r="I28" s="874"/>
      <c r="J28" s="874"/>
      <c r="K28" s="874"/>
      <c r="L28" s="874"/>
      <c r="M28" s="874"/>
    </row>
    <row r="29" spans="1:16" ht="24" hidden="1" customHeight="1">
      <c r="A29" s="874" t="s">
        <v>552</v>
      </c>
      <c r="B29" s="874"/>
      <c r="C29" s="874"/>
      <c r="D29" s="874"/>
      <c r="E29" s="874"/>
      <c r="F29" s="874"/>
      <c r="G29" s="874"/>
      <c r="H29" s="874"/>
      <c r="I29" s="874"/>
      <c r="J29" s="874"/>
      <c r="K29" s="874"/>
      <c r="L29" s="874"/>
      <c r="M29" s="874"/>
    </row>
    <row r="30" spans="1:16" ht="27" customHeight="1">
      <c r="A30" s="899" t="s">
        <v>532</v>
      </c>
      <c r="B30" s="899"/>
      <c r="C30" s="899"/>
      <c r="D30" s="899"/>
      <c r="E30" s="899"/>
      <c r="F30" s="899"/>
      <c r="G30" s="899"/>
      <c r="H30" s="899"/>
      <c r="I30" s="899"/>
      <c r="J30" s="899"/>
      <c r="K30" s="899"/>
      <c r="L30" s="899"/>
      <c r="M30" s="899"/>
      <c r="N30" s="899"/>
      <c r="O30" s="323"/>
      <c r="P30" s="323"/>
    </row>
    <row r="31" spans="1:16" ht="31.2" customHeight="1">
      <c r="A31" s="908" t="s">
        <v>553</v>
      </c>
      <c r="B31" s="908"/>
      <c r="C31" s="908"/>
      <c r="D31" s="908"/>
      <c r="E31" s="908"/>
      <c r="F31" s="908"/>
      <c r="G31" s="908"/>
      <c r="H31" s="908"/>
      <c r="I31" s="908"/>
      <c r="J31" s="908"/>
      <c r="K31" s="908"/>
      <c r="L31" s="908"/>
      <c r="M31" s="908"/>
      <c r="N31" s="908"/>
      <c r="O31" s="908"/>
      <c r="P31" s="428"/>
    </row>
    <row r="32" spans="1:16">
      <c r="F32" s="24"/>
      <c r="G32" s="24"/>
      <c r="H32" s="24"/>
    </row>
  </sheetData>
  <mergeCells count="5">
    <mergeCell ref="A22:M24"/>
    <mergeCell ref="A25:M28"/>
    <mergeCell ref="A29:M29"/>
    <mergeCell ref="A30:N30"/>
    <mergeCell ref="A31:O31"/>
  </mergeCells>
  <hyperlinks>
    <hyperlink ref="S3" location="'TC2'!A1" display="Back to Content Page" xr:uid="{ABDFCC7A-F1F8-40C7-82D7-B63A6EBE2402}"/>
  </hyperlinks>
  <pageMargins left="0.7" right="0.7" top="0.75" bottom="0.75" header="0.3" footer="0.3"/>
  <pageSetup paperSize="9" orientation="landscape" r:id="rId1"/>
  <headerFooter>
    <oddFooter>&amp;C&amp;P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T52"/>
  <sheetViews>
    <sheetView zoomScale="99" zoomScaleNormal="99" workbookViewId="0">
      <selection activeCell="S3" sqref="S3"/>
    </sheetView>
  </sheetViews>
  <sheetFormatPr defaultColWidth="9.21875" defaultRowHeight="14.4"/>
  <cols>
    <col min="1" max="1" width="34.21875" customWidth="1"/>
    <col min="2" max="15" width="7" customWidth="1"/>
  </cols>
  <sheetData>
    <row r="1" spans="1:20">
      <c r="A1" s="16" t="s">
        <v>554</v>
      </c>
      <c r="B1" s="24"/>
      <c r="C1" s="24"/>
      <c r="D1" s="24"/>
      <c r="E1" s="24"/>
      <c r="F1" s="24"/>
      <c r="G1" s="24"/>
      <c r="H1" s="24"/>
      <c r="I1" s="24"/>
      <c r="J1" s="24"/>
      <c r="K1" s="24"/>
      <c r="N1" s="24"/>
      <c r="O1" s="24"/>
      <c r="P1" s="24"/>
    </row>
    <row r="2" spans="1:20">
      <c r="A2" s="32"/>
      <c r="B2" s="24"/>
      <c r="C2" s="24"/>
      <c r="D2" s="24"/>
      <c r="E2" s="24"/>
      <c r="F2" s="24"/>
      <c r="G2" s="24"/>
      <c r="H2" s="24"/>
      <c r="I2" s="24"/>
      <c r="J2" s="24"/>
      <c r="K2" s="24"/>
      <c r="N2" s="24"/>
      <c r="O2" s="24"/>
      <c r="P2" s="24"/>
    </row>
    <row r="3" spans="1:20" s="49" customFormat="1">
      <c r="A3" s="609" t="s">
        <v>289</v>
      </c>
      <c r="B3" s="632">
        <v>2010</v>
      </c>
      <c r="C3" s="633">
        <v>2011</v>
      </c>
      <c r="D3" s="633">
        <v>2012</v>
      </c>
      <c r="E3" s="621">
        <v>2013</v>
      </c>
      <c r="F3" s="621">
        <v>2014</v>
      </c>
      <c r="G3" s="633">
        <v>2015</v>
      </c>
      <c r="H3" s="621">
        <v>2016</v>
      </c>
      <c r="I3" s="621">
        <v>2017</v>
      </c>
      <c r="J3" s="621">
        <v>2018</v>
      </c>
      <c r="K3" s="621">
        <v>2019</v>
      </c>
      <c r="L3" s="621">
        <v>2020</v>
      </c>
      <c r="M3" s="621">
        <v>2021</v>
      </c>
      <c r="N3" s="621">
        <v>2022</v>
      </c>
      <c r="O3" s="621">
        <v>2023</v>
      </c>
      <c r="P3" s="622">
        <v>2024</v>
      </c>
      <c r="S3" s="856" t="s">
        <v>166</v>
      </c>
    </row>
    <row r="4" spans="1:20">
      <c r="A4" s="398" t="s">
        <v>167</v>
      </c>
      <c r="B4" s="623">
        <v>62</v>
      </c>
      <c r="C4" s="616">
        <v>57</v>
      </c>
      <c r="D4" s="616">
        <v>65</v>
      </c>
      <c r="E4" s="616">
        <v>59</v>
      </c>
      <c r="F4" s="616">
        <v>56</v>
      </c>
      <c r="G4" s="616">
        <v>51</v>
      </c>
      <c r="H4" s="616">
        <v>45</v>
      </c>
      <c r="I4" s="616">
        <v>42</v>
      </c>
      <c r="J4" s="616">
        <v>50</v>
      </c>
      <c r="K4" s="616">
        <v>51</v>
      </c>
      <c r="L4" s="616">
        <v>44</v>
      </c>
      <c r="M4" s="616">
        <v>36</v>
      </c>
      <c r="N4" s="616">
        <v>37</v>
      </c>
      <c r="O4" s="618">
        <v>49.5</v>
      </c>
      <c r="P4" s="625">
        <v>49.5</v>
      </c>
    </row>
    <row r="5" spans="1:20">
      <c r="A5" s="398" t="s">
        <v>168</v>
      </c>
      <c r="B5" s="623">
        <v>96</v>
      </c>
      <c r="C5" s="616">
        <v>97</v>
      </c>
      <c r="D5" s="616">
        <v>97</v>
      </c>
      <c r="E5" s="616">
        <v>97</v>
      </c>
      <c r="F5" s="616">
        <v>97</v>
      </c>
      <c r="G5" s="616">
        <v>97</v>
      </c>
      <c r="H5" s="616">
        <v>97</v>
      </c>
      <c r="I5" s="616">
        <v>97</v>
      </c>
      <c r="J5" s="616">
        <v>97</v>
      </c>
      <c r="K5" s="616">
        <v>97</v>
      </c>
      <c r="L5" s="616">
        <v>87</v>
      </c>
      <c r="M5" s="616">
        <v>97</v>
      </c>
      <c r="N5" s="616">
        <v>90</v>
      </c>
      <c r="O5" s="618">
        <v>79</v>
      </c>
      <c r="P5" s="627">
        <v>97</v>
      </c>
      <c r="T5" s="48"/>
    </row>
    <row r="6" spans="1:20">
      <c r="A6" s="398" t="s">
        <v>188</v>
      </c>
      <c r="B6" s="623">
        <v>72</v>
      </c>
      <c r="C6" s="616">
        <v>79</v>
      </c>
      <c r="D6" s="616">
        <v>85</v>
      </c>
      <c r="E6" s="616">
        <v>82</v>
      </c>
      <c r="F6" s="616">
        <v>80</v>
      </c>
      <c r="G6" s="616">
        <v>81</v>
      </c>
      <c r="H6" s="616">
        <v>77</v>
      </c>
      <c r="I6" s="616">
        <v>75</v>
      </c>
      <c r="J6" s="616">
        <v>74</v>
      </c>
      <c r="K6" s="616">
        <v>76</v>
      </c>
      <c r="L6" s="616">
        <v>75</v>
      </c>
      <c r="M6" s="616">
        <v>68</v>
      </c>
      <c r="N6" s="616">
        <v>71</v>
      </c>
      <c r="O6" s="616">
        <v>70</v>
      </c>
      <c r="P6" s="635">
        <v>70</v>
      </c>
      <c r="T6" s="48"/>
    </row>
    <row r="7" spans="1:20">
      <c r="A7" s="398" t="s">
        <v>189</v>
      </c>
      <c r="B7" s="623">
        <v>66</v>
      </c>
      <c r="C7" s="616">
        <v>66</v>
      </c>
      <c r="D7" s="616">
        <v>69</v>
      </c>
      <c r="E7" s="618">
        <v>80</v>
      </c>
      <c r="F7" s="618">
        <v>90</v>
      </c>
      <c r="G7" s="618">
        <v>90</v>
      </c>
      <c r="H7" s="618">
        <v>90</v>
      </c>
      <c r="I7" s="618">
        <v>90</v>
      </c>
      <c r="J7" s="618">
        <v>89.9</v>
      </c>
      <c r="K7" s="618">
        <v>89.9</v>
      </c>
      <c r="L7" s="618">
        <v>89.9</v>
      </c>
      <c r="M7" s="618">
        <v>89.9</v>
      </c>
      <c r="N7" s="618">
        <v>89.9</v>
      </c>
      <c r="O7" s="618">
        <v>86.5</v>
      </c>
      <c r="P7" s="625">
        <v>86.5</v>
      </c>
    </row>
    <row r="8" spans="1:20">
      <c r="A8" s="398" t="s">
        <v>172</v>
      </c>
      <c r="B8" s="623">
        <v>94</v>
      </c>
      <c r="C8" s="616">
        <v>87</v>
      </c>
      <c r="D8" s="616">
        <v>88</v>
      </c>
      <c r="E8" s="616">
        <v>97</v>
      </c>
      <c r="F8" s="616">
        <v>97</v>
      </c>
      <c r="G8" s="616">
        <v>89</v>
      </c>
      <c r="H8" s="616">
        <v>89</v>
      </c>
      <c r="I8" s="616">
        <v>89</v>
      </c>
      <c r="J8" s="616">
        <v>85</v>
      </c>
      <c r="K8" s="616">
        <v>81</v>
      </c>
      <c r="L8" s="616">
        <v>76</v>
      </c>
      <c r="M8" s="616">
        <v>80</v>
      </c>
      <c r="N8" s="616">
        <v>83</v>
      </c>
      <c r="O8" s="616">
        <v>85</v>
      </c>
      <c r="P8" s="635">
        <v>85</v>
      </c>
    </row>
    <row r="9" spans="1:20">
      <c r="A9" s="398" t="s">
        <v>173</v>
      </c>
      <c r="B9" s="623">
        <v>88</v>
      </c>
      <c r="C9" s="616">
        <v>92</v>
      </c>
      <c r="D9" s="616">
        <v>91</v>
      </c>
      <c r="E9" s="616">
        <v>90</v>
      </c>
      <c r="F9" s="616">
        <v>92</v>
      </c>
      <c r="G9" s="616">
        <v>93</v>
      </c>
      <c r="H9" s="616">
        <v>90</v>
      </c>
      <c r="I9" s="616">
        <v>89</v>
      </c>
      <c r="J9" s="616">
        <v>89</v>
      </c>
      <c r="K9" s="616">
        <v>90</v>
      </c>
      <c r="L9" s="616">
        <v>90</v>
      </c>
      <c r="M9" s="616">
        <v>90</v>
      </c>
      <c r="N9" s="616">
        <v>84</v>
      </c>
      <c r="O9" s="616">
        <v>76</v>
      </c>
      <c r="P9" s="635">
        <v>90</v>
      </c>
    </row>
    <row r="10" spans="1:20">
      <c r="A10" s="398" t="s">
        <v>174</v>
      </c>
      <c r="B10" s="639">
        <v>99</v>
      </c>
      <c r="C10" s="618">
        <v>99</v>
      </c>
      <c r="D10" s="618">
        <v>99</v>
      </c>
      <c r="E10" s="618">
        <v>99</v>
      </c>
      <c r="F10" s="618">
        <v>98</v>
      </c>
      <c r="G10" s="618">
        <v>99</v>
      </c>
      <c r="H10" s="618">
        <v>98</v>
      </c>
      <c r="I10" s="618">
        <v>97</v>
      </c>
      <c r="J10" s="618">
        <v>96</v>
      </c>
      <c r="K10" s="618">
        <v>99</v>
      </c>
      <c r="L10" s="618">
        <v>98</v>
      </c>
      <c r="M10" s="618">
        <v>93</v>
      </c>
      <c r="N10" s="618">
        <v>93</v>
      </c>
      <c r="O10" s="618">
        <v>51</v>
      </c>
      <c r="P10" s="627">
        <v>46</v>
      </c>
    </row>
    <row r="11" spans="1:20">
      <c r="A11" s="398" t="s">
        <v>175</v>
      </c>
      <c r="B11" s="623">
        <v>93</v>
      </c>
      <c r="C11" s="616">
        <v>96</v>
      </c>
      <c r="D11" s="616">
        <v>90</v>
      </c>
      <c r="E11" s="616">
        <v>88</v>
      </c>
      <c r="F11" s="616">
        <v>85</v>
      </c>
      <c r="G11" s="616">
        <v>87</v>
      </c>
      <c r="H11" s="616">
        <v>81</v>
      </c>
      <c r="I11" s="616">
        <v>83</v>
      </c>
      <c r="J11" s="616">
        <v>87</v>
      </c>
      <c r="K11" s="616">
        <v>92</v>
      </c>
      <c r="L11" s="616">
        <v>90</v>
      </c>
      <c r="M11" s="616">
        <v>90</v>
      </c>
      <c r="N11" s="616">
        <v>82</v>
      </c>
      <c r="O11" s="616">
        <v>87</v>
      </c>
      <c r="P11" s="635">
        <v>89</v>
      </c>
    </row>
    <row r="12" spans="1:20">
      <c r="A12" s="398" t="s">
        <v>176</v>
      </c>
      <c r="B12" s="639">
        <v>99</v>
      </c>
      <c r="C12" s="618">
        <v>99</v>
      </c>
      <c r="D12" s="618">
        <v>99</v>
      </c>
      <c r="E12" s="618">
        <v>99</v>
      </c>
      <c r="F12" s="618">
        <v>98</v>
      </c>
      <c r="G12" s="618">
        <v>99</v>
      </c>
      <c r="H12" s="618">
        <v>98</v>
      </c>
      <c r="I12" s="618">
        <v>97</v>
      </c>
      <c r="J12" s="618">
        <v>96</v>
      </c>
      <c r="K12" s="618">
        <v>99</v>
      </c>
      <c r="L12" s="618">
        <v>98</v>
      </c>
      <c r="M12" s="618">
        <v>93</v>
      </c>
      <c r="N12" s="618">
        <v>93</v>
      </c>
      <c r="O12" s="618">
        <v>94</v>
      </c>
      <c r="P12" s="625">
        <v>96</v>
      </c>
    </row>
    <row r="13" spans="1:20">
      <c r="A13" s="398" t="s">
        <v>177</v>
      </c>
      <c r="B13" s="639">
        <v>99.855372748533199</v>
      </c>
      <c r="C13" s="618">
        <v>89.1</v>
      </c>
      <c r="D13" s="618">
        <v>94.2</v>
      </c>
      <c r="E13" s="618">
        <v>89</v>
      </c>
      <c r="F13" s="618">
        <v>91</v>
      </c>
      <c r="G13" s="618">
        <v>91</v>
      </c>
      <c r="H13" s="618">
        <v>97</v>
      </c>
      <c r="I13" s="618">
        <v>98.2</v>
      </c>
      <c r="J13" s="618">
        <v>101.3</v>
      </c>
      <c r="K13" s="618">
        <v>112</v>
      </c>
      <c r="L13" s="618">
        <v>106</v>
      </c>
      <c r="M13" s="618">
        <v>108.6</v>
      </c>
      <c r="N13" s="618">
        <v>110.8</v>
      </c>
      <c r="O13" s="618">
        <v>104</v>
      </c>
      <c r="P13" s="625">
        <v>126</v>
      </c>
    </row>
    <row r="14" spans="1:20">
      <c r="A14" s="398" t="s">
        <v>278</v>
      </c>
      <c r="B14" s="623">
        <v>75</v>
      </c>
      <c r="C14" s="616">
        <v>74</v>
      </c>
      <c r="D14" s="616">
        <v>76</v>
      </c>
      <c r="E14" s="616">
        <v>82</v>
      </c>
      <c r="F14" s="616">
        <v>83</v>
      </c>
      <c r="G14" s="616">
        <v>85</v>
      </c>
      <c r="H14" s="616">
        <v>75</v>
      </c>
      <c r="I14" s="616">
        <v>80</v>
      </c>
      <c r="J14" s="616">
        <v>82</v>
      </c>
      <c r="K14" s="616">
        <v>80</v>
      </c>
      <c r="L14" s="616">
        <v>90</v>
      </c>
      <c r="M14" s="616">
        <v>91</v>
      </c>
      <c r="N14" s="616">
        <v>89</v>
      </c>
      <c r="O14" s="616">
        <v>86</v>
      </c>
      <c r="P14" s="635">
        <v>79</v>
      </c>
    </row>
    <row r="15" spans="1:20">
      <c r="A15" s="398" t="s">
        <v>179</v>
      </c>
      <c r="B15" s="639">
        <v>99</v>
      </c>
      <c r="C15" s="618">
        <v>99</v>
      </c>
      <c r="D15" s="618">
        <v>99</v>
      </c>
      <c r="E15" s="618">
        <v>99.6</v>
      </c>
      <c r="F15" s="618">
        <v>99.35</v>
      </c>
      <c r="G15" s="618">
        <v>100</v>
      </c>
      <c r="H15" s="618">
        <v>97</v>
      </c>
      <c r="I15" s="618">
        <v>99</v>
      </c>
      <c r="J15" s="618">
        <v>96</v>
      </c>
      <c r="K15" s="618">
        <v>99</v>
      </c>
      <c r="L15" s="616">
        <v>97</v>
      </c>
      <c r="M15" s="616">
        <v>94</v>
      </c>
      <c r="N15" s="616">
        <v>90</v>
      </c>
      <c r="O15" s="618">
        <v>92</v>
      </c>
      <c r="P15" s="625">
        <v>97</v>
      </c>
    </row>
    <row r="16" spans="1:20">
      <c r="A16" s="398" t="s">
        <v>180</v>
      </c>
      <c r="B16" s="623">
        <v>72</v>
      </c>
      <c r="C16" s="616">
        <v>77</v>
      </c>
      <c r="D16" s="616">
        <v>79</v>
      </c>
      <c r="E16" s="616">
        <v>78</v>
      </c>
      <c r="F16" s="616">
        <v>84</v>
      </c>
      <c r="G16" s="616">
        <v>86</v>
      </c>
      <c r="H16" s="616">
        <v>84</v>
      </c>
      <c r="I16" s="616">
        <v>81</v>
      </c>
      <c r="J16" s="616">
        <v>81</v>
      </c>
      <c r="K16" s="616">
        <v>83</v>
      </c>
      <c r="L16" s="616">
        <v>84</v>
      </c>
      <c r="M16" s="616">
        <v>87</v>
      </c>
      <c r="N16" s="616">
        <v>86</v>
      </c>
      <c r="O16" s="616">
        <v>80</v>
      </c>
      <c r="P16" s="635">
        <v>76</v>
      </c>
    </row>
    <row r="17" spans="1:16">
      <c r="A17" s="398" t="s">
        <v>190</v>
      </c>
      <c r="B17" s="623">
        <v>92</v>
      </c>
      <c r="C17" s="616">
        <v>93</v>
      </c>
      <c r="D17" s="616">
        <v>97</v>
      </c>
      <c r="E17" s="616">
        <v>99</v>
      </c>
      <c r="F17" s="616">
        <v>97</v>
      </c>
      <c r="G17" s="618">
        <v>86</v>
      </c>
      <c r="H17" s="616">
        <v>83</v>
      </c>
      <c r="I17" s="616">
        <v>90</v>
      </c>
      <c r="J17" s="616">
        <v>88</v>
      </c>
      <c r="K17" s="616">
        <v>89</v>
      </c>
      <c r="L17" s="616">
        <v>87</v>
      </c>
      <c r="M17" s="616">
        <v>80</v>
      </c>
      <c r="N17" s="616">
        <v>87</v>
      </c>
      <c r="O17" s="618">
        <v>84</v>
      </c>
      <c r="P17" s="625">
        <v>84</v>
      </c>
    </row>
    <row r="18" spans="1:16">
      <c r="A18" s="398" t="s">
        <v>182</v>
      </c>
      <c r="B18" s="623">
        <v>96</v>
      </c>
      <c r="C18" s="616">
        <v>83</v>
      </c>
      <c r="D18" s="616">
        <v>82</v>
      </c>
      <c r="E18" s="616">
        <v>80</v>
      </c>
      <c r="F18" s="616">
        <v>85</v>
      </c>
      <c r="G18" s="616">
        <v>90</v>
      </c>
      <c r="H18" s="616">
        <v>97</v>
      </c>
      <c r="I18" s="616">
        <v>96</v>
      </c>
      <c r="J18" s="616">
        <v>94</v>
      </c>
      <c r="K18" s="616">
        <v>93</v>
      </c>
      <c r="L18" s="616">
        <v>96</v>
      </c>
      <c r="M18" s="616">
        <v>90</v>
      </c>
      <c r="N18" s="616">
        <v>88</v>
      </c>
      <c r="O18" s="616">
        <v>83</v>
      </c>
      <c r="P18" s="635">
        <v>88</v>
      </c>
    </row>
    <row r="19" spans="1:16">
      <c r="A19" s="533" t="s">
        <v>279</v>
      </c>
      <c r="B19" s="640">
        <v>84</v>
      </c>
      <c r="C19" s="641">
        <v>79.099999999999994</v>
      </c>
      <c r="D19" s="641">
        <v>97</v>
      </c>
      <c r="E19" s="641">
        <v>93</v>
      </c>
      <c r="F19" s="641">
        <v>82.6</v>
      </c>
      <c r="G19" s="641">
        <v>82</v>
      </c>
      <c r="H19" s="641">
        <v>80</v>
      </c>
      <c r="I19" s="641">
        <v>76</v>
      </c>
      <c r="J19" s="641">
        <v>76</v>
      </c>
      <c r="K19" s="641">
        <v>85</v>
      </c>
      <c r="L19" s="641">
        <v>83</v>
      </c>
      <c r="M19" s="641">
        <v>73</v>
      </c>
      <c r="N19" s="641">
        <v>67</v>
      </c>
      <c r="O19" s="641">
        <v>88</v>
      </c>
      <c r="P19" s="642">
        <v>85</v>
      </c>
    </row>
    <row r="20" spans="1:16">
      <c r="A20" s="137"/>
      <c r="B20" s="24"/>
      <c r="C20" s="24"/>
      <c r="D20" s="24"/>
      <c r="E20" s="24"/>
      <c r="F20" s="24"/>
      <c r="G20" s="24"/>
      <c r="H20" s="24"/>
      <c r="I20" s="24"/>
      <c r="J20" s="24"/>
      <c r="K20" s="24"/>
      <c r="N20" s="24"/>
      <c r="O20" s="24"/>
      <c r="P20" s="24"/>
    </row>
    <row r="21" spans="1:16" ht="15" customHeight="1">
      <c r="A21" s="136" t="s">
        <v>535</v>
      </c>
      <c r="B21" s="24"/>
      <c r="C21" s="24"/>
      <c r="D21" s="24"/>
      <c r="E21" s="24"/>
      <c r="F21" s="24"/>
      <c r="G21" s="24"/>
      <c r="H21" s="24"/>
      <c r="I21" s="24"/>
      <c r="J21" s="24"/>
      <c r="K21" s="24"/>
      <c r="N21" s="24"/>
      <c r="O21" s="24"/>
      <c r="P21" s="24"/>
    </row>
    <row r="22" spans="1:16" hidden="1">
      <c r="A22" s="874" t="s">
        <v>555</v>
      </c>
      <c r="B22" s="874"/>
      <c r="C22" s="874"/>
      <c r="D22" s="874"/>
      <c r="E22" s="874"/>
      <c r="F22" s="874"/>
      <c r="G22" s="874"/>
      <c r="H22" s="874"/>
      <c r="I22" s="874"/>
      <c r="J22" s="874"/>
      <c r="K22" s="874"/>
      <c r="L22" s="874"/>
      <c r="M22" s="874"/>
      <c r="N22" s="874"/>
      <c r="O22" s="151"/>
      <c r="P22" s="151"/>
    </row>
    <row r="23" spans="1:16" ht="27" hidden="1" customHeight="1">
      <c r="A23" s="874"/>
      <c r="B23" s="874"/>
      <c r="C23" s="874"/>
      <c r="D23" s="874"/>
      <c r="E23" s="874"/>
      <c r="F23" s="874"/>
      <c r="G23" s="874"/>
      <c r="H23" s="874"/>
      <c r="I23" s="874"/>
      <c r="J23" s="874"/>
      <c r="K23" s="874"/>
      <c r="L23" s="874"/>
      <c r="M23" s="874"/>
      <c r="N23" s="874"/>
      <c r="O23" s="151"/>
      <c r="P23" s="151"/>
    </row>
    <row r="24" spans="1:16" ht="15" hidden="1" customHeight="1">
      <c r="A24" s="874" t="s">
        <v>556</v>
      </c>
      <c r="B24" s="874"/>
      <c r="C24" s="874"/>
      <c r="D24" s="874"/>
      <c r="E24" s="874"/>
      <c r="F24" s="874"/>
      <c r="G24" s="874"/>
      <c r="H24" s="874"/>
      <c r="I24" s="874"/>
      <c r="J24" s="874"/>
      <c r="K24" s="874"/>
      <c r="L24" s="874"/>
      <c r="M24" s="874"/>
      <c r="N24" s="874"/>
      <c r="O24" s="151"/>
      <c r="P24" s="151"/>
    </row>
    <row r="25" spans="1:16" ht="15" hidden="1" customHeight="1">
      <c r="A25" s="874"/>
      <c r="B25" s="874"/>
      <c r="C25" s="874"/>
      <c r="D25" s="874"/>
      <c r="E25" s="874"/>
      <c r="F25" s="874"/>
      <c r="G25" s="874"/>
      <c r="H25" s="874"/>
      <c r="I25" s="874"/>
      <c r="J25" s="874"/>
      <c r="K25" s="874"/>
      <c r="L25" s="874"/>
      <c r="M25" s="874"/>
      <c r="N25" s="874"/>
      <c r="O25" s="151"/>
      <c r="P25" s="151"/>
    </row>
    <row r="26" spans="1:16" ht="28.95" hidden="1" customHeight="1">
      <c r="A26" s="874"/>
      <c r="B26" s="874"/>
      <c r="C26" s="874"/>
      <c r="D26" s="874"/>
      <c r="E26" s="874"/>
      <c r="F26" s="874"/>
      <c r="G26" s="874"/>
      <c r="H26" s="874"/>
      <c r="I26" s="874"/>
      <c r="J26" s="874"/>
      <c r="K26" s="874"/>
      <c r="L26" s="874"/>
      <c r="M26" s="874"/>
      <c r="N26" s="874"/>
      <c r="O26" s="151"/>
      <c r="P26" s="151"/>
    </row>
    <row r="27" spans="1:16" ht="30.6" hidden="1" customHeight="1">
      <c r="A27" s="874" t="s">
        <v>544</v>
      </c>
      <c r="B27" s="874"/>
      <c r="C27" s="874"/>
      <c r="D27" s="874"/>
      <c r="E27" s="874"/>
      <c r="F27" s="874"/>
      <c r="G27" s="874"/>
      <c r="H27" s="874"/>
      <c r="I27" s="874"/>
      <c r="J27" s="874"/>
      <c r="K27" s="874"/>
      <c r="L27" s="874"/>
      <c r="M27" s="874"/>
      <c r="N27" s="874"/>
      <c r="O27" s="151"/>
      <c r="P27" s="151"/>
    </row>
    <row r="28" spans="1:16" ht="33" customHeight="1">
      <c r="A28" s="899" t="s">
        <v>532</v>
      </c>
      <c r="B28" s="899"/>
      <c r="C28" s="899"/>
      <c r="D28" s="899"/>
      <c r="E28" s="899"/>
      <c r="F28" s="899"/>
      <c r="G28" s="899"/>
      <c r="H28" s="899"/>
      <c r="I28" s="899"/>
      <c r="J28" s="899"/>
      <c r="K28" s="899"/>
      <c r="L28" s="899"/>
      <c r="M28" s="899"/>
      <c r="N28" s="899"/>
      <c r="O28" s="323"/>
      <c r="P28" s="323"/>
    </row>
    <row r="29" spans="1:16" ht="33" customHeight="1">
      <c r="A29" s="908" t="s">
        <v>557</v>
      </c>
      <c r="B29" s="908"/>
      <c r="C29" s="908"/>
      <c r="D29" s="908"/>
      <c r="E29" s="908"/>
      <c r="F29" s="908"/>
      <c r="G29" s="908"/>
      <c r="H29" s="908"/>
      <c r="I29" s="908"/>
      <c r="J29" s="908"/>
      <c r="K29" s="908"/>
      <c r="L29" s="908"/>
      <c r="M29" s="908"/>
      <c r="N29" s="908"/>
      <c r="O29" s="908"/>
      <c r="P29" s="428"/>
    </row>
    <row r="30" spans="1:16">
      <c r="A30" s="24"/>
      <c r="B30" s="24"/>
      <c r="C30" s="24"/>
      <c r="D30" s="24"/>
      <c r="E30" s="24"/>
      <c r="F30" s="24"/>
      <c r="I30" s="24"/>
      <c r="J30" s="24"/>
      <c r="K30" s="24"/>
      <c r="N30" s="24"/>
      <c r="O30" s="24"/>
      <c r="P30" s="24"/>
    </row>
    <row r="31" spans="1:16">
      <c r="A31" s="24"/>
      <c r="B31" s="24"/>
      <c r="C31" s="24"/>
      <c r="D31" s="24"/>
      <c r="E31" s="24"/>
      <c r="F31" s="24"/>
      <c r="I31" s="24"/>
      <c r="J31" s="24"/>
      <c r="K31" s="24"/>
      <c r="N31" s="24"/>
      <c r="O31" s="24"/>
      <c r="P31" s="24"/>
    </row>
    <row r="32" spans="1:16">
      <c r="A32" s="24"/>
      <c r="B32" s="24"/>
      <c r="C32" s="24"/>
      <c r="D32" s="24"/>
      <c r="E32" s="24"/>
      <c r="F32" s="24"/>
      <c r="I32" s="24"/>
      <c r="J32" s="24"/>
      <c r="K32" s="24"/>
      <c r="N32" s="24"/>
      <c r="O32" s="24"/>
      <c r="P32" s="24"/>
    </row>
    <row r="33" spans="1:16">
      <c r="A33" s="24"/>
      <c r="B33" s="24"/>
      <c r="C33" s="24"/>
      <c r="D33" s="24"/>
      <c r="E33" s="24"/>
      <c r="F33" s="24"/>
      <c r="I33" s="24"/>
      <c r="J33" s="24"/>
      <c r="K33" s="24"/>
      <c r="N33" s="24"/>
      <c r="O33" s="24"/>
      <c r="P33" s="24"/>
    </row>
    <row r="34" spans="1:16">
      <c r="A34" s="24"/>
      <c r="B34" s="24"/>
      <c r="C34" s="24"/>
      <c r="D34" s="24"/>
      <c r="E34" s="24"/>
      <c r="F34" s="24"/>
      <c r="I34" s="24"/>
      <c r="J34" s="24"/>
      <c r="K34" s="24"/>
      <c r="N34" s="24"/>
      <c r="O34" s="24"/>
      <c r="P34" s="24"/>
    </row>
    <row r="35" spans="1:16">
      <c r="A35" s="24"/>
      <c r="B35" s="24"/>
      <c r="C35" s="24"/>
      <c r="D35" s="24"/>
      <c r="E35" s="24"/>
      <c r="F35" s="24"/>
      <c r="I35" s="24"/>
      <c r="J35" s="24"/>
      <c r="K35" s="24"/>
      <c r="N35" s="24"/>
      <c r="O35" s="24"/>
      <c r="P35" s="24"/>
    </row>
    <row r="36" spans="1:16">
      <c r="A36" s="24"/>
      <c r="B36" s="24"/>
      <c r="C36" s="24"/>
      <c r="D36" s="24"/>
      <c r="E36" s="24"/>
      <c r="F36" s="24"/>
      <c r="I36" s="24"/>
      <c r="J36" s="24"/>
      <c r="K36" s="24"/>
      <c r="N36" s="24"/>
      <c r="O36" s="24"/>
      <c r="P36" s="24"/>
    </row>
    <row r="37" spans="1:16">
      <c r="A37" s="24"/>
      <c r="B37" s="24"/>
      <c r="C37" s="24"/>
      <c r="D37" s="24"/>
      <c r="E37" s="24"/>
      <c r="F37" s="24"/>
      <c r="I37" s="24"/>
      <c r="J37" s="24"/>
      <c r="K37" s="24"/>
      <c r="N37" s="24"/>
      <c r="O37" s="24"/>
      <c r="P37" s="24"/>
    </row>
    <row r="38" spans="1:16">
      <c r="A38" s="24"/>
      <c r="B38" s="24"/>
      <c r="C38" s="24"/>
      <c r="D38" s="24"/>
      <c r="E38" s="24"/>
      <c r="F38" s="24"/>
      <c r="I38" s="24"/>
      <c r="J38" s="24"/>
      <c r="K38" s="24"/>
      <c r="N38" s="24"/>
      <c r="O38" s="24"/>
      <c r="P38" s="24"/>
    </row>
    <row r="39" spans="1:16">
      <c r="A39" s="24"/>
      <c r="B39" s="24"/>
      <c r="C39" s="24"/>
      <c r="D39" s="24"/>
      <c r="E39" s="24"/>
      <c r="F39" s="24"/>
      <c r="I39" s="24"/>
      <c r="J39" s="24"/>
      <c r="K39" s="24"/>
      <c r="N39" s="24"/>
      <c r="O39" s="24"/>
      <c r="P39" s="24"/>
    </row>
    <row r="40" spans="1:16">
      <c r="A40" s="24"/>
      <c r="B40" s="24"/>
      <c r="C40" s="24"/>
      <c r="D40" s="24"/>
      <c r="E40" s="24"/>
      <c r="F40" s="24"/>
      <c r="I40" s="24"/>
      <c r="J40" s="24"/>
      <c r="K40" s="24"/>
      <c r="N40" s="24"/>
      <c r="O40" s="24"/>
      <c r="P40" s="24"/>
    </row>
    <row r="41" spans="1:16">
      <c r="A41" s="24"/>
      <c r="B41" s="24"/>
      <c r="C41" s="24"/>
      <c r="D41" s="24"/>
      <c r="E41" s="24"/>
      <c r="F41" s="24"/>
      <c r="I41" s="24"/>
      <c r="J41" s="24"/>
      <c r="K41" s="24"/>
      <c r="N41" s="24"/>
      <c r="O41" s="24"/>
      <c r="P41" s="24"/>
    </row>
    <row r="42" spans="1:16">
      <c r="A42" s="24"/>
      <c r="B42" s="24"/>
      <c r="C42" s="24"/>
      <c r="D42" s="24"/>
      <c r="E42" s="24"/>
      <c r="F42" s="24"/>
      <c r="I42" s="24"/>
      <c r="J42" s="24"/>
      <c r="K42" s="24"/>
      <c r="N42" s="24"/>
      <c r="O42" s="24"/>
      <c r="P42" s="24"/>
    </row>
    <row r="43" spans="1:16">
      <c r="A43" s="24"/>
      <c r="B43" s="24"/>
      <c r="C43" s="24"/>
      <c r="D43" s="24"/>
      <c r="E43" s="24"/>
      <c r="F43" s="24"/>
      <c r="I43" s="24"/>
      <c r="J43" s="24"/>
      <c r="K43" s="24"/>
      <c r="N43" s="24"/>
      <c r="O43" s="24"/>
      <c r="P43" s="24"/>
    </row>
    <row r="44" spans="1:16">
      <c r="A44" s="24"/>
      <c r="B44" s="24"/>
      <c r="C44" s="24"/>
      <c r="D44" s="24"/>
      <c r="E44" s="24"/>
      <c r="F44" s="24"/>
      <c r="I44" s="24"/>
      <c r="J44" s="24"/>
      <c r="K44" s="24"/>
      <c r="N44" s="24"/>
      <c r="O44" s="24"/>
      <c r="P44" s="24"/>
    </row>
    <row r="45" spans="1:16">
      <c r="A45" s="24"/>
      <c r="B45" s="24"/>
      <c r="C45" s="24"/>
      <c r="D45" s="24"/>
      <c r="E45" s="24"/>
      <c r="F45" s="24"/>
      <c r="I45" s="24"/>
      <c r="J45" s="24"/>
      <c r="K45" s="24"/>
      <c r="N45" s="24"/>
      <c r="O45" s="24"/>
      <c r="P45" s="24"/>
    </row>
    <row r="46" spans="1:16">
      <c r="A46" s="24"/>
      <c r="B46" s="24"/>
      <c r="C46" s="24"/>
      <c r="D46" s="24"/>
      <c r="E46" s="24"/>
      <c r="F46" s="24"/>
      <c r="I46" s="24"/>
      <c r="J46" s="24"/>
      <c r="K46" s="24"/>
      <c r="N46" s="24"/>
      <c r="O46" s="24"/>
      <c r="P46" s="24"/>
    </row>
    <row r="47" spans="1:16">
      <c r="A47" s="24"/>
      <c r="B47" s="24"/>
      <c r="C47" s="24"/>
      <c r="D47" s="24"/>
      <c r="E47" s="24"/>
      <c r="F47" s="24"/>
      <c r="I47" s="24"/>
      <c r="J47" s="24"/>
      <c r="K47" s="24"/>
      <c r="N47" s="24"/>
      <c r="O47" s="24"/>
      <c r="P47" s="24"/>
    </row>
    <row r="48" spans="1:16">
      <c r="A48" s="24"/>
      <c r="B48" s="24"/>
      <c r="C48" s="24"/>
      <c r="D48" s="24"/>
      <c r="E48" s="24"/>
      <c r="F48" s="24"/>
      <c r="I48" s="24"/>
      <c r="J48" s="24"/>
      <c r="K48" s="24"/>
      <c r="N48" s="24"/>
      <c r="O48" s="24"/>
      <c r="P48" s="24"/>
    </row>
    <row r="49" spans="1:16">
      <c r="A49" s="24"/>
      <c r="B49" s="24"/>
      <c r="C49" s="24"/>
      <c r="D49" s="24"/>
      <c r="E49" s="24"/>
      <c r="F49" s="24"/>
      <c r="I49" s="24"/>
      <c r="J49" s="24"/>
      <c r="K49" s="24"/>
      <c r="N49" s="24"/>
      <c r="O49" s="24"/>
      <c r="P49" s="24"/>
    </row>
    <row r="50" spans="1:16">
      <c r="A50" s="24"/>
      <c r="B50" s="24"/>
      <c r="C50" s="24"/>
      <c r="D50" s="24"/>
      <c r="E50" s="24"/>
      <c r="F50" s="24"/>
      <c r="I50" s="24"/>
      <c r="J50" s="24"/>
      <c r="K50" s="24"/>
      <c r="N50" s="24"/>
      <c r="O50" s="24"/>
      <c r="P50" s="24"/>
    </row>
    <row r="51" spans="1:16">
      <c r="A51" s="24"/>
      <c r="B51" s="24"/>
      <c r="C51" s="24"/>
      <c r="D51" s="24"/>
      <c r="E51" s="24"/>
      <c r="F51" s="24"/>
      <c r="I51" s="24"/>
      <c r="J51" s="24"/>
      <c r="K51" s="24"/>
      <c r="N51" s="24"/>
      <c r="O51" s="24"/>
      <c r="P51" s="24"/>
    </row>
    <row r="52" spans="1:16">
      <c r="A52" s="24"/>
      <c r="B52" s="24"/>
      <c r="C52" s="24"/>
      <c r="D52" s="24"/>
      <c r="E52" s="24"/>
      <c r="F52" s="24"/>
      <c r="I52" s="24"/>
      <c r="J52" s="24"/>
      <c r="K52" s="24"/>
      <c r="N52" s="24"/>
      <c r="O52" s="24"/>
      <c r="P52" s="24"/>
    </row>
  </sheetData>
  <mergeCells count="5">
    <mergeCell ref="A22:N23"/>
    <mergeCell ref="A24:N26"/>
    <mergeCell ref="A27:N27"/>
    <mergeCell ref="A28:N28"/>
    <mergeCell ref="A29:O29"/>
  </mergeCells>
  <hyperlinks>
    <hyperlink ref="S3" location="'TC2'!A1" display="Back to Content Page" xr:uid="{244173F5-A4D1-4D23-97B5-5AA94A3A0EB2}"/>
  </hyperlinks>
  <pageMargins left="0.7" right="0.7" top="0.75" bottom="0.75" header="0.3" footer="0.3"/>
  <pageSetup scale="93"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7:H9"/>
  <sheetViews>
    <sheetView workbookViewId="0">
      <selection activeCell="A15" sqref="A15"/>
    </sheetView>
  </sheetViews>
  <sheetFormatPr defaultColWidth="9.21875" defaultRowHeight="14.4"/>
  <cols>
    <col min="4" max="4" width="22.21875" bestFit="1" customWidth="1"/>
  </cols>
  <sheetData>
    <row r="7" spans="2:8" ht="15" customHeight="1">
      <c r="B7" s="863" t="s">
        <v>163</v>
      </c>
      <c r="C7" s="863"/>
      <c r="D7" s="863"/>
      <c r="E7" s="863"/>
      <c r="F7" s="863"/>
      <c r="G7" s="863"/>
      <c r="H7" s="863"/>
    </row>
    <row r="8" spans="2:8" ht="61.5" customHeight="1">
      <c r="B8" s="863"/>
      <c r="C8" s="863"/>
      <c r="D8" s="863"/>
      <c r="E8" s="863"/>
      <c r="F8" s="863"/>
      <c r="G8" s="863"/>
      <c r="H8" s="863"/>
    </row>
    <row r="9" spans="2:8" ht="58.8">
      <c r="B9" s="863" t="s">
        <v>164</v>
      </c>
      <c r="C9" s="863"/>
      <c r="D9" s="863"/>
      <c r="E9" s="863"/>
      <c r="F9" s="863"/>
      <c r="G9" s="863"/>
      <c r="H9" s="863"/>
    </row>
  </sheetData>
  <mergeCells count="2">
    <mergeCell ref="B7:H8"/>
    <mergeCell ref="B9:H9"/>
  </mergeCells>
  <printOptions horizontalCentered="1" verticalCentered="1"/>
  <pageMargins left="0.7" right="0.7" top="0.75" bottom="0.75" header="0.3" footer="0.3"/>
  <pageSetup orientation="landscape" r:id="rId1"/>
  <headerFooter>
    <oddFooter>&amp;C&amp;P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R91"/>
  <sheetViews>
    <sheetView zoomScale="99" zoomScaleNormal="99" workbookViewId="0">
      <selection activeCell="R3" sqref="R3"/>
    </sheetView>
  </sheetViews>
  <sheetFormatPr defaultColWidth="9.21875" defaultRowHeight="14.4"/>
  <cols>
    <col min="1" max="1" width="34.21875" customWidth="1"/>
    <col min="2" max="15" width="7" customWidth="1"/>
  </cols>
  <sheetData>
    <row r="1" spans="1:18">
      <c r="A1" s="16" t="s">
        <v>558</v>
      </c>
      <c r="B1" s="24"/>
      <c r="C1" s="24"/>
      <c r="D1" s="24"/>
      <c r="E1" s="24"/>
      <c r="F1" s="24"/>
      <c r="G1" s="24"/>
      <c r="H1" s="24"/>
      <c r="I1" s="24"/>
    </row>
    <row r="2" spans="1:18">
      <c r="A2" s="32"/>
      <c r="B2" s="24"/>
      <c r="C2" s="24"/>
      <c r="D2" s="24"/>
      <c r="E2" s="24"/>
      <c r="F2" s="24"/>
      <c r="G2" s="24"/>
      <c r="H2" s="24"/>
      <c r="I2" s="24"/>
    </row>
    <row r="3" spans="1:18" s="49" customFormat="1">
      <c r="A3" s="609" t="s">
        <v>289</v>
      </c>
      <c r="B3" s="632">
        <v>2010</v>
      </c>
      <c r="C3" s="633">
        <v>2011</v>
      </c>
      <c r="D3" s="633">
        <v>2012</v>
      </c>
      <c r="E3" s="621">
        <v>2013</v>
      </c>
      <c r="F3" s="621">
        <v>2014</v>
      </c>
      <c r="G3" s="633">
        <v>2015</v>
      </c>
      <c r="H3" s="621">
        <v>2016</v>
      </c>
      <c r="I3" s="621">
        <v>2017</v>
      </c>
      <c r="J3" s="621">
        <v>2018</v>
      </c>
      <c r="K3" s="621">
        <v>2019</v>
      </c>
      <c r="L3" s="621">
        <v>2020</v>
      </c>
      <c r="M3" s="621">
        <v>2021</v>
      </c>
      <c r="N3" s="621">
        <v>2022</v>
      </c>
      <c r="O3" s="621">
        <v>2023</v>
      </c>
      <c r="P3" s="622">
        <v>2024</v>
      </c>
      <c r="R3" s="856" t="s">
        <v>166</v>
      </c>
    </row>
    <row r="4" spans="1:18">
      <c r="A4" s="398" t="s">
        <v>167</v>
      </c>
      <c r="B4" s="623">
        <v>56</v>
      </c>
      <c r="C4" s="616">
        <v>50</v>
      </c>
      <c r="D4" s="616">
        <v>54</v>
      </c>
      <c r="E4" s="616">
        <v>48</v>
      </c>
      <c r="F4" s="616">
        <v>55</v>
      </c>
      <c r="G4" s="616">
        <v>62</v>
      </c>
      <c r="H4" s="616">
        <v>58</v>
      </c>
      <c r="I4" s="616">
        <v>52</v>
      </c>
      <c r="J4" s="616">
        <v>61</v>
      </c>
      <c r="K4" s="616">
        <v>56</v>
      </c>
      <c r="L4" s="616">
        <v>51</v>
      </c>
      <c r="M4" s="616">
        <v>43</v>
      </c>
      <c r="N4" s="616">
        <v>41</v>
      </c>
      <c r="O4" s="618">
        <v>36.4</v>
      </c>
      <c r="P4" s="625">
        <v>36.4</v>
      </c>
    </row>
    <row r="5" spans="1:18">
      <c r="A5" s="398" t="s">
        <v>168</v>
      </c>
      <c r="B5" s="639">
        <v>99</v>
      </c>
      <c r="C5" s="618">
        <v>96</v>
      </c>
      <c r="D5" s="618">
        <v>91</v>
      </c>
      <c r="E5" s="618">
        <v>94</v>
      </c>
      <c r="F5" s="618">
        <v>95</v>
      </c>
      <c r="G5" s="618" t="s">
        <v>170</v>
      </c>
      <c r="H5" s="618">
        <v>80</v>
      </c>
      <c r="I5" s="618">
        <v>76</v>
      </c>
      <c r="J5" s="618">
        <v>76</v>
      </c>
      <c r="K5" s="618">
        <v>77</v>
      </c>
      <c r="L5" s="618">
        <v>77</v>
      </c>
      <c r="M5" s="618">
        <v>63</v>
      </c>
      <c r="N5" s="618">
        <v>60.9</v>
      </c>
      <c r="O5" s="618">
        <v>80</v>
      </c>
      <c r="P5" s="625">
        <v>96</v>
      </c>
    </row>
    <row r="6" spans="1:18">
      <c r="A6" s="398" t="s">
        <v>188</v>
      </c>
      <c r="B6" s="623">
        <v>82</v>
      </c>
      <c r="C6" s="616">
        <v>85</v>
      </c>
      <c r="D6" s="616">
        <v>85</v>
      </c>
      <c r="E6" s="616">
        <v>82</v>
      </c>
      <c r="F6" s="616">
        <v>79</v>
      </c>
      <c r="G6" s="616">
        <v>81</v>
      </c>
      <c r="H6" s="616">
        <v>75</v>
      </c>
      <c r="I6" s="616">
        <v>79</v>
      </c>
      <c r="J6" s="616">
        <v>77</v>
      </c>
      <c r="K6" s="616">
        <v>71</v>
      </c>
      <c r="L6" s="616">
        <v>64</v>
      </c>
      <c r="M6" s="616">
        <v>72</v>
      </c>
      <c r="N6" s="616">
        <v>72</v>
      </c>
      <c r="O6" s="616">
        <v>62</v>
      </c>
      <c r="P6" s="635">
        <v>62</v>
      </c>
    </row>
    <row r="7" spans="1:18">
      <c r="A7" s="398" t="s">
        <v>189</v>
      </c>
      <c r="B7" s="623">
        <v>68</v>
      </c>
      <c r="C7" s="616">
        <v>65</v>
      </c>
      <c r="D7" s="616">
        <v>69</v>
      </c>
      <c r="E7" s="618">
        <v>75</v>
      </c>
      <c r="F7" s="618">
        <v>76</v>
      </c>
      <c r="G7" s="618">
        <v>76</v>
      </c>
      <c r="H7" s="618">
        <v>76</v>
      </c>
      <c r="I7" s="618">
        <v>76</v>
      </c>
      <c r="J7" s="618">
        <v>79.8</v>
      </c>
      <c r="K7" s="618">
        <v>79.8</v>
      </c>
      <c r="L7" s="618">
        <v>79.8</v>
      </c>
      <c r="M7" s="618">
        <v>79.8</v>
      </c>
      <c r="N7" s="618">
        <v>79.8</v>
      </c>
      <c r="O7" s="618">
        <v>75.2</v>
      </c>
      <c r="P7" s="625">
        <v>75.2</v>
      </c>
      <c r="R7" s="48"/>
    </row>
    <row r="8" spans="1:18">
      <c r="A8" s="398" t="s">
        <v>172</v>
      </c>
      <c r="B8" s="623">
        <v>89</v>
      </c>
      <c r="C8" s="616">
        <v>85</v>
      </c>
      <c r="D8" s="616">
        <v>92</v>
      </c>
      <c r="E8" s="616">
        <v>98</v>
      </c>
      <c r="F8" s="616">
        <v>98</v>
      </c>
      <c r="G8" s="616">
        <v>84</v>
      </c>
      <c r="H8" s="616">
        <v>90</v>
      </c>
      <c r="I8" s="616">
        <v>90</v>
      </c>
      <c r="J8" s="616">
        <v>90</v>
      </c>
      <c r="K8" s="616">
        <v>89</v>
      </c>
      <c r="L8" s="616">
        <v>82</v>
      </c>
      <c r="M8" s="616">
        <v>61</v>
      </c>
      <c r="N8" s="616">
        <v>97</v>
      </c>
      <c r="O8" s="616">
        <v>76</v>
      </c>
      <c r="P8" s="635">
        <v>70</v>
      </c>
      <c r="R8" s="48"/>
    </row>
    <row r="9" spans="1:18">
      <c r="A9" s="398" t="s">
        <v>173</v>
      </c>
      <c r="B9" s="623">
        <v>92</v>
      </c>
      <c r="C9" s="616">
        <v>95</v>
      </c>
      <c r="D9" s="616">
        <v>93</v>
      </c>
      <c r="E9" s="616">
        <v>90</v>
      </c>
      <c r="F9" s="616">
        <v>88</v>
      </c>
      <c r="G9" s="616">
        <v>85</v>
      </c>
      <c r="H9" s="616">
        <v>87</v>
      </c>
      <c r="I9" s="616">
        <v>88</v>
      </c>
      <c r="J9" s="616">
        <v>90</v>
      </c>
      <c r="K9" s="646">
        <v>94</v>
      </c>
      <c r="L9" s="646">
        <v>96</v>
      </c>
      <c r="M9" s="646">
        <v>98</v>
      </c>
      <c r="N9" s="646">
        <v>65</v>
      </c>
      <c r="O9" s="616">
        <v>87</v>
      </c>
      <c r="P9" s="635">
        <v>86</v>
      </c>
    </row>
    <row r="10" spans="1:18">
      <c r="A10" s="398" t="s">
        <v>174</v>
      </c>
      <c r="B10" s="623">
        <v>70</v>
      </c>
      <c r="C10" s="616">
        <v>73</v>
      </c>
      <c r="D10" s="616">
        <v>71</v>
      </c>
      <c r="E10" s="616">
        <v>72</v>
      </c>
      <c r="F10" s="616">
        <v>71</v>
      </c>
      <c r="G10" s="616">
        <v>68</v>
      </c>
      <c r="H10" s="616">
        <v>72</v>
      </c>
      <c r="I10" s="616">
        <v>69</v>
      </c>
      <c r="J10" s="616">
        <v>71</v>
      </c>
      <c r="K10" s="616">
        <v>69</v>
      </c>
      <c r="L10" s="616">
        <v>66</v>
      </c>
      <c r="M10" s="616">
        <v>55</v>
      </c>
      <c r="N10" s="616">
        <v>55</v>
      </c>
      <c r="O10" s="616">
        <v>63</v>
      </c>
      <c r="P10" s="635">
        <v>62</v>
      </c>
    </row>
    <row r="11" spans="1:18">
      <c r="A11" s="398" t="s">
        <v>175</v>
      </c>
      <c r="B11" s="623">
        <v>86</v>
      </c>
      <c r="C11" s="616">
        <v>97</v>
      </c>
      <c r="D11" s="616">
        <v>95</v>
      </c>
      <c r="E11" s="616">
        <v>89</v>
      </c>
      <c r="F11" s="616">
        <v>87</v>
      </c>
      <c r="G11" s="616">
        <v>88</v>
      </c>
      <c r="H11" s="616">
        <v>83</v>
      </c>
      <c r="I11" s="616">
        <v>87</v>
      </c>
      <c r="J11" s="616">
        <v>91</v>
      </c>
      <c r="K11" s="616">
        <v>94</v>
      </c>
      <c r="L11" s="616">
        <v>93</v>
      </c>
      <c r="M11" s="616">
        <v>89</v>
      </c>
      <c r="N11" s="616">
        <v>87</v>
      </c>
      <c r="O11" s="616">
        <v>91</v>
      </c>
      <c r="P11" s="635">
        <v>90</v>
      </c>
    </row>
    <row r="12" spans="1:18">
      <c r="A12" s="398" t="s">
        <v>176</v>
      </c>
      <c r="B12" s="639">
        <v>98</v>
      </c>
      <c r="C12" s="618">
        <v>99</v>
      </c>
      <c r="D12" s="618">
        <v>99</v>
      </c>
      <c r="E12" s="618">
        <v>98</v>
      </c>
      <c r="F12" s="618">
        <v>98</v>
      </c>
      <c r="G12" s="618">
        <v>98</v>
      </c>
      <c r="H12" s="618">
        <v>97</v>
      </c>
      <c r="I12" s="618">
        <v>97</v>
      </c>
      <c r="J12" s="618">
        <v>97</v>
      </c>
      <c r="K12" s="618">
        <v>98</v>
      </c>
      <c r="L12" s="618">
        <v>96</v>
      </c>
      <c r="M12" s="618">
        <v>95</v>
      </c>
      <c r="N12" s="618">
        <v>95</v>
      </c>
      <c r="O12" s="618">
        <v>97</v>
      </c>
      <c r="P12" s="625">
        <v>95</v>
      </c>
    </row>
    <row r="13" spans="1:18">
      <c r="A13" s="398" t="s">
        <v>177</v>
      </c>
      <c r="B13" s="639">
        <v>99.855372748533199</v>
      </c>
      <c r="C13" s="618">
        <v>88.2</v>
      </c>
      <c r="D13" s="618">
        <v>99.2</v>
      </c>
      <c r="E13" s="618">
        <v>94</v>
      </c>
      <c r="F13" s="618">
        <v>94</v>
      </c>
      <c r="G13" s="618">
        <v>96</v>
      </c>
      <c r="H13" s="618">
        <v>92</v>
      </c>
      <c r="I13" s="618" t="s">
        <v>215</v>
      </c>
      <c r="J13" s="618">
        <v>102</v>
      </c>
      <c r="K13" s="618">
        <v>105</v>
      </c>
      <c r="L13" s="618">
        <v>85.9</v>
      </c>
      <c r="M13" s="618">
        <v>87.5</v>
      </c>
      <c r="N13" s="618">
        <v>82.1</v>
      </c>
      <c r="O13" s="618">
        <v>88.6</v>
      </c>
      <c r="P13" s="625">
        <v>126</v>
      </c>
    </row>
    <row r="14" spans="1:18">
      <c r="A14" s="398" t="s">
        <v>278</v>
      </c>
      <c r="B14" s="623">
        <v>83</v>
      </c>
      <c r="C14" s="616">
        <v>85</v>
      </c>
      <c r="D14" s="616">
        <v>84</v>
      </c>
      <c r="E14" s="616">
        <v>89</v>
      </c>
      <c r="F14" s="616">
        <v>88</v>
      </c>
      <c r="G14" s="616">
        <v>92</v>
      </c>
      <c r="H14" s="616">
        <v>84</v>
      </c>
      <c r="I14" s="616">
        <v>83</v>
      </c>
      <c r="J14" s="616">
        <v>84</v>
      </c>
      <c r="K14" s="616">
        <v>84</v>
      </c>
      <c r="L14" s="616">
        <v>92</v>
      </c>
      <c r="M14" s="616">
        <v>73</v>
      </c>
      <c r="N14" s="616">
        <v>86</v>
      </c>
      <c r="O14" s="616">
        <v>77</v>
      </c>
      <c r="P14" s="635">
        <v>75</v>
      </c>
    </row>
    <row r="15" spans="1:18">
      <c r="A15" s="398" t="s">
        <v>179</v>
      </c>
      <c r="B15" s="639">
        <v>99</v>
      </c>
      <c r="C15" s="618">
        <v>99</v>
      </c>
      <c r="D15" s="618">
        <v>99</v>
      </c>
      <c r="E15" s="618">
        <v>99</v>
      </c>
      <c r="F15" s="618">
        <v>99</v>
      </c>
      <c r="G15" s="618">
        <v>99</v>
      </c>
      <c r="H15" s="618">
        <v>96</v>
      </c>
      <c r="I15" s="618">
        <v>97</v>
      </c>
      <c r="J15" s="618">
        <v>99</v>
      </c>
      <c r="K15" s="646">
        <v>99</v>
      </c>
      <c r="L15" s="646">
        <v>97</v>
      </c>
      <c r="M15" s="646">
        <v>94</v>
      </c>
      <c r="N15" s="646">
        <v>97</v>
      </c>
      <c r="O15" s="618">
        <v>94</v>
      </c>
      <c r="P15" s="625">
        <v>94</v>
      </c>
    </row>
    <row r="16" spans="1:18">
      <c r="A16" s="398" t="s">
        <v>180</v>
      </c>
      <c r="B16" s="623">
        <v>72</v>
      </c>
      <c r="C16" s="616">
        <v>71</v>
      </c>
      <c r="D16" s="616">
        <v>69</v>
      </c>
      <c r="E16" s="616">
        <v>79</v>
      </c>
      <c r="F16" s="616">
        <v>85</v>
      </c>
      <c r="G16" s="616">
        <v>85</v>
      </c>
      <c r="H16" s="616">
        <v>85</v>
      </c>
      <c r="I16" s="616">
        <v>84</v>
      </c>
      <c r="J16" s="616">
        <v>82</v>
      </c>
      <c r="K16" s="616">
        <v>85</v>
      </c>
      <c r="L16" s="616">
        <v>84</v>
      </c>
      <c r="M16" s="616">
        <v>86</v>
      </c>
      <c r="N16" s="616">
        <v>85</v>
      </c>
      <c r="O16" s="616">
        <v>79</v>
      </c>
      <c r="P16" s="635">
        <v>74</v>
      </c>
    </row>
    <row r="17" spans="1:16">
      <c r="A17" s="398" t="s">
        <v>190</v>
      </c>
      <c r="B17" s="623">
        <v>94</v>
      </c>
      <c r="C17" s="616">
        <v>88</v>
      </c>
      <c r="D17" s="616">
        <v>90</v>
      </c>
      <c r="E17" s="616">
        <v>91</v>
      </c>
      <c r="F17" s="616">
        <v>97</v>
      </c>
      <c r="G17" s="618">
        <v>83</v>
      </c>
      <c r="H17" s="616">
        <v>89</v>
      </c>
      <c r="I17" s="616">
        <v>89</v>
      </c>
      <c r="J17" s="616">
        <v>82</v>
      </c>
      <c r="K17" s="616">
        <v>87</v>
      </c>
      <c r="L17" s="616">
        <v>61</v>
      </c>
      <c r="M17" s="616">
        <v>66</v>
      </c>
      <c r="N17" s="616">
        <v>59</v>
      </c>
      <c r="O17" s="618">
        <v>80</v>
      </c>
      <c r="P17" s="625">
        <v>80</v>
      </c>
    </row>
    <row r="18" spans="1:16">
      <c r="A18" s="398" t="s">
        <v>182</v>
      </c>
      <c r="B18" s="623">
        <v>80</v>
      </c>
      <c r="C18" s="616">
        <v>83</v>
      </c>
      <c r="D18" s="616">
        <v>70</v>
      </c>
      <c r="E18" s="616">
        <v>74</v>
      </c>
      <c r="F18" s="616">
        <v>78</v>
      </c>
      <c r="G18" s="616">
        <v>90</v>
      </c>
      <c r="H18" s="616">
        <v>91</v>
      </c>
      <c r="I18" s="616">
        <v>92</v>
      </c>
      <c r="J18" s="616">
        <v>90</v>
      </c>
      <c r="K18" s="616">
        <v>89</v>
      </c>
      <c r="L18" s="616">
        <v>83</v>
      </c>
      <c r="M18" s="616">
        <v>87</v>
      </c>
      <c r="N18" s="616">
        <v>94</v>
      </c>
      <c r="O18" s="616">
        <v>91</v>
      </c>
      <c r="P18" s="635">
        <v>90</v>
      </c>
    </row>
    <row r="19" spans="1:16">
      <c r="A19" s="533" t="s">
        <v>279</v>
      </c>
      <c r="B19" s="640">
        <v>72.900000000000006</v>
      </c>
      <c r="C19" s="641">
        <v>99</v>
      </c>
      <c r="D19" s="641">
        <v>95</v>
      </c>
      <c r="E19" s="641">
        <v>95</v>
      </c>
      <c r="F19" s="641">
        <v>69.2</v>
      </c>
      <c r="G19" s="641">
        <v>78</v>
      </c>
      <c r="H19" s="641"/>
      <c r="I19" s="641"/>
      <c r="J19" s="641">
        <v>89</v>
      </c>
      <c r="K19" s="645"/>
      <c r="L19" s="645">
        <v>76</v>
      </c>
      <c r="M19" s="645">
        <v>77</v>
      </c>
      <c r="N19" s="645">
        <v>77</v>
      </c>
      <c r="O19" s="641">
        <v>97</v>
      </c>
      <c r="P19" s="642">
        <v>102</v>
      </c>
    </row>
    <row r="20" spans="1:16">
      <c r="A20" s="137"/>
      <c r="B20" s="24"/>
      <c r="C20" s="24"/>
      <c r="D20" s="24"/>
      <c r="E20" s="24"/>
      <c r="F20" s="24"/>
      <c r="G20" s="24"/>
      <c r="H20" s="24"/>
      <c r="I20" s="24"/>
    </row>
    <row r="21" spans="1:16" ht="15" customHeight="1">
      <c r="A21" s="136" t="s">
        <v>535</v>
      </c>
      <c r="B21" s="24"/>
      <c r="C21" s="24"/>
      <c r="D21" s="24"/>
      <c r="E21" s="24"/>
      <c r="F21" s="24"/>
      <c r="G21" s="78"/>
      <c r="H21" s="24"/>
      <c r="I21" s="24"/>
    </row>
    <row r="22" spans="1:16" hidden="1">
      <c r="A22" s="874" t="s">
        <v>559</v>
      </c>
      <c r="B22" s="874"/>
      <c r="C22" s="874"/>
      <c r="D22" s="874"/>
      <c r="E22" s="874"/>
      <c r="F22" s="874"/>
      <c r="G22" s="874"/>
      <c r="H22" s="874"/>
      <c r="I22" s="874"/>
      <c r="J22" s="874"/>
      <c r="K22" s="874"/>
      <c r="L22" s="874"/>
      <c r="M22" s="874"/>
    </row>
    <row r="23" spans="1:16" ht="14.7" hidden="1" customHeight="1">
      <c r="A23" s="874"/>
      <c r="B23" s="874"/>
      <c r="C23" s="874"/>
      <c r="D23" s="874"/>
      <c r="E23" s="874"/>
      <c r="F23" s="874"/>
      <c r="G23" s="874"/>
      <c r="H23" s="874"/>
      <c r="I23" s="874"/>
      <c r="J23" s="874"/>
      <c r="K23" s="874"/>
      <c r="L23" s="874"/>
      <c r="M23" s="874"/>
    </row>
    <row r="24" spans="1:16" hidden="1">
      <c r="A24" s="874"/>
      <c r="B24" s="874"/>
      <c r="C24" s="874"/>
      <c r="D24" s="874"/>
      <c r="E24" s="874"/>
      <c r="F24" s="874"/>
      <c r="G24" s="874"/>
      <c r="H24" s="874"/>
      <c r="I24" s="874"/>
      <c r="J24" s="874"/>
      <c r="K24" s="874"/>
      <c r="L24" s="874"/>
      <c r="M24" s="874"/>
    </row>
    <row r="25" spans="1:16" hidden="1">
      <c r="A25" s="874" t="s">
        <v>560</v>
      </c>
      <c r="B25" s="874"/>
      <c r="C25" s="874"/>
      <c r="D25" s="874"/>
      <c r="E25" s="874"/>
      <c r="F25" s="874"/>
      <c r="G25" s="874"/>
      <c r="H25" s="874"/>
      <c r="I25" s="874"/>
      <c r="J25" s="874"/>
      <c r="K25" s="874"/>
      <c r="L25" s="874"/>
      <c r="M25" s="874"/>
    </row>
    <row r="26" spans="1:16" hidden="1">
      <c r="A26" s="874"/>
      <c r="B26" s="874"/>
      <c r="C26" s="874"/>
      <c r="D26" s="874"/>
      <c r="E26" s="874"/>
      <c r="F26" s="874"/>
      <c r="G26" s="874"/>
      <c r="H26" s="874"/>
      <c r="I26" s="874"/>
      <c r="J26" s="874"/>
      <c r="K26" s="874"/>
      <c r="L26" s="874"/>
      <c r="M26" s="874"/>
    </row>
    <row r="27" spans="1:16" ht="21" hidden="1" customHeight="1">
      <c r="A27" s="874"/>
      <c r="B27" s="874"/>
      <c r="C27" s="874"/>
      <c r="D27" s="874"/>
      <c r="E27" s="874"/>
      <c r="F27" s="874"/>
      <c r="G27" s="874"/>
      <c r="H27" s="874"/>
      <c r="I27" s="874"/>
      <c r="J27" s="874"/>
      <c r="K27" s="874"/>
      <c r="L27" s="874"/>
      <c r="M27" s="874"/>
    </row>
    <row r="28" spans="1:16" ht="38.25" hidden="1" customHeight="1">
      <c r="A28" s="874" t="s">
        <v>561</v>
      </c>
      <c r="B28" s="874"/>
      <c r="C28" s="874"/>
      <c r="D28" s="874"/>
      <c r="E28" s="874"/>
      <c r="F28" s="874"/>
      <c r="G28" s="874"/>
      <c r="H28" s="874"/>
      <c r="I28" s="874"/>
      <c r="J28" s="874"/>
      <c r="K28" s="874"/>
      <c r="L28" s="874"/>
      <c r="M28" s="874"/>
    </row>
    <row r="29" spans="1:16" ht="31.2" customHeight="1">
      <c r="A29" s="899" t="s">
        <v>532</v>
      </c>
      <c r="B29" s="899"/>
      <c r="C29" s="899"/>
      <c r="D29" s="899"/>
      <c r="E29" s="899"/>
      <c r="F29" s="899"/>
      <c r="G29" s="899"/>
      <c r="H29" s="899"/>
      <c r="I29" s="899"/>
      <c r="J29" s="899"/>
      <c r="K29" s="899"/>
      <c r="L29" s="899"/>
      <c r="M29" s="899"/>
      <c r="N29" s="899"/>
    </row>
    <row r="30" spans="1:16" ht="24" customHeight="1">
      <c r="A30" s="908" t="s">
        <v>562</v>
      </c>
      <c r="B30" s="908"/>
      <c r="C30" s="908"/>
      <c r="D30" s="908"/>
      <c r="E30" s="908"/>
      <c r="F30" s="908"/>
      <c r="G30" s="908"/>
      <c r="H30" s="908"/>
      <c r="I30" s="908"/>
      <c r="J30" s="908"/>
      <c r="K30" s="908"/>
      <c r="L30" s="908"/>
      <c r="M30" s="908"/>
      <c r="N30" s="908"/>
      <c r="O30" s="908"/>
      <c r="P30" s="428"/>
    </row>
    <row r="31" spans="1:16">
      <c r="A31" s="144"/>
      <c r="F31" s="24"/>
      <c r="G31" s="24"/>
      <c r="H31" s="24"/>
    </row>
    <row r="32" spans="1:16">
      <c r="F32" s="24"/>
    </row>
    <row r="33" spans="6:6">
      <c r="F33" s="24"/>
    </row>
    <row r="34" spans="6:6">
      <c r="F34" s="24"/>
    </row>
    <row r="35" spans="6:6">
      <c r="F35" s="24"/>
    </row>
    <row r="36" spans="6:6">
      <c r="F36" s="24"/>
    </row>
    <row r="37" spans="6:6">
      <c r="F37" s="24"/>
    </row>
    <row r="38" spans="6:6">
      <c r="F38" s="24"/>
    </row>
    <row r="39" spans="6:6">
      <c r="F39" s="24"/>
    </row>
    <row r="40" spans="6:6">
      <c r="F40" s="24"/>
    </row>
    <row r="41" spans="6:6">
      <c r="F41" s="24"/>
    </row>
    <row r="42" spans="6:6">
      <c r="F42" s="24"/>
    </row>
    <row r="43" spans="6:6">
      <c r="F43" s="24"/>
    </row>
    <row r="44" spans="6:6">
      <c r="F44" s="24"/>
    </row>
    <row r="45" spans="6:6">
      <c r="F45" s="24"/>
    </row>
    <row r="46" spans="6:6">
      <c r="F46" s="24"/>
    </row>
    <row r="47" spans="6:6">
      <c r="F47" s="24"/>
    </row>
    <row r="48" spans="6:6">
      <c r="F48" s="24"/>
    </row>
    <row r="49" spans="6:6">
      <c r="F49" s="24"/>
    </row>
    <row r="50" spans="6:6">
      <c r="F50" s="24"/>
    </row>
    <row r="51" spans="6:6">
      <c r="F51" s="24"/>
    </row>
    <row r="52" spans="6:6">
      <c r="F52" s="24"/>
    </row>
    <row r="53" spans="6:6">
      <c r="F53" s="24"/>
    </row>
    <row r="54" spans="6:6">
      <c r="F54" s="24"/>
    </row>
    <row r="55" spans="6:6">
      <c r="F55" s="24"/>
    </row>
    <row r="56" spans="6:6">
      <c r="F56" s="24"/>
    </row>
    <row r="57" spans="6:6">
      <c r="F57" s="24"/>
    </row>
    <row r="58" spans="6:6">
      <c r="F58" s="24"/>
    </row>
    <row r="59" spans="6:6">
      <c r="F59" s="24"/>
    </row>
    <row r="60" spans="6:6">
      <c r="F60" s="24"/>
    </row>
    <row r="61" spans="6:6">
      <c r="F61" s="24"/>
    </row>
    <row r="62" spans="6:6">
      <c r="F62" s="24"/>
    </row>
    <row r="63" spans="6:6">
      <c r="F63" s="24"/>
    </row>
    <row r="64" spans="6:6">
      <c r="F64" s="24"/>
    </row>
    <row r="65" spans="6:6">
      <c r="F65" s="24"/>
    </row>
    <row r="66" spans="6:6">
      <c r="F66" s="24"/>
    </row>
    <row r="67" spans="6:6">
      <c r="F67" s="24"/>
    </row>
    <row r="68" spans="6:6">
      <c r="F68" s="24"/>
    </row>
    <row r="69" spans="6:6">
      <c r="F69" s="24"/>
    </row>
    <row r="70" spans="6:6">
      <c r="F70" s="24"/>
    </row>
    <row r="71" spans="6:6">
      <c r="F71" s="24"/>
    </row>
    <row r="72" spans="6:6">
      <c r="F72" s="24"/>
    </row>
    <row r="73" spans="6:6">
      <c r="F73" s="24"/>
    </row>
    <row r="74" spans="6:6">
      <c r="F74" s="24"/>
    </row>
    <row r="75" spans="6:6">
      <c r="F75" s="24"/>
    </row>
    <row r="76" spans="6:6">
      <c r="F76" s="24"/>
    </row>
    <row r="77" spans="6:6">
      <c r="F77" s="24"/>
    </row>
    <row r="78" spans="6:6">
      <c r="F78" s="24"/>
    </row>
    <row r="79" spans="6:6">
      <c r="F79" s="24"/>
    </row>
    <row r="80" spans="6:6">
      <c r="F80" s="24"/>
    </row>
    <row r="81" spans="6:6">
      <c r="F81" s="24"/>
    </row>
    <row r="82" spans="6:6">
      <c r="F82" s="24"/>
    </row>
    <row r="83" spans="6:6">
      <c r="F83" s="24"/>
    </row>
    <row r="84" spans="6:6">
      <c r="F84" s="24"/>
    </row>
    <row r="85" spans="6:6">
      <c r="F85" s="24"/>
    </row>
    <row r="86" spans="6:6">
      <c r="F86" s="24"/>
    </row>
    <row r="87" spans="6:6">
      <c r="F87" s="24"/>
    </row>
    <row r="88" spans="6:6">
      <c r="F88" s="24"/>
    </row>
    <row r="89" spans="6:6">
      <c r="F89" s="24"/>
    </row>
    <row r="90" spans="6:6">
      <c r="F90" s="24"/>
    </row>
    <row r="91" spans="6:6">
      <c r="F91" s="24"/>
    </row>
  </sheetData>
  <mergeCells count="5">
    <mergeCell ref="A22:M24"/>
    <mergeCell ref="A25:M27"/>
    <mergeCell ref="A28:M28"/>
    <mergeCell ref="A29:N29"/>
    <mergeCell ref="A30:O30"/>
  </mergeCells>
  <hyperlinks>
    <hyperlink ref="R3" location="'TC2'!A1" display="Back to Content Page" xr:uid="{E4E526B7-74F8-458D-B2DB-649FF91B2855}"/>
  </hyperlinks>
  <pageMargins left="0.7" right="0.7" top="0.75" bottom="0.75" header="0.3" footer="0.3"/>
  <pageSetup paperSize="9" orientation="landscape" r:id="rId1"/>
  <headerFooter>
    <oddFooter>&amp;C&amp;P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W37"/>
  <sheetViews>
    <sheetView zoomScaleNormal="100" workbookViewId="0">
      <selection activeCell="W3" sqref="W3"/>
    </sheetView>
  </sheetViews>
  <sheetFormatPr defaultColWidth="9.21875" defaultRowHeight="14.4"/>
  <cols>
    <col min="1" max="1" width="33.77734375" customWidth="1"/>
    <col min="2" max="19" width="7" customWidth="1"/>
    <col min="20" max="20" width="7.5546875" customWidth="1"/>
  </cols>
  <sheetData>
    <row r="1" spans="1:23" ht="15" customHeight="1">
      <c r="A1" s="321" t="s">
        <v>563</v>
      </c>
      <c r="B1" s="15"/>
      <c r="C1" s="15"/>
      <c r="D1" s="15"/>
      <c r="E1" s="15"/>
      <c r="F1" s="15"/>
      <c r="G1" s="24"/>
      <c r="H1" s="24"/>
      <c r="I1" s="15"/>
    </row>
    <row r="2" spans="1:23">
      <c r="B2" s="15"/>
      <c r="C2" s="15"/>
      <c r="D2" s="15"/>
      <c r="E2" s="15"/>
      <c r="F2" s="15"/>
      <c r="G2" s="24"/>
      <c r="H2" s="24"/>
      <c r="I2" s="15"/>
    </row>
    <row r="3" spans="1:23">
      <c r="A3" s="609" t="s">
        <v>564</v>
      </c>
      <c r="B3" s="632">
        <v>2006</v>
      </c>
      <c r="C3" s="633">
        <v>2007</v>
      </c>
      <c r="D3" s="633">
        <v>2008</v>
      </c>
      <c r="E3" s="633">
        <v>2009</v>
      </c>
      <c r="F3" s="633">
        <v>2010</v>
      </c>
      <c r="G3" s="633">
        <v>2011</v>
      </c>
      <c r="H3" s="633">
        <v>2012</v>
      </c>
      <c r="I3" s="621">
        <v>2013</v>
      </c>
      <c r="J3" s="621">
        <v>2014</v>
      </c>
      <c r="K3" s="621">
        <v>2015</v>
      </c>
      <c r="L3" s="621">
        <v>2016</v>
      </c>
      <c r="M3" s="621">
        <v>2017</v>
      </c>
      <c r="N3" s="621">
        <v>2018</v>
      </c>
      <c r="O3" s="621">
        <v>2019</v>
      </c>
      <c r="P3" s="621">
        <v>2020</v>
      </c>
      <c r="Q3" s="621">
        <v>2021</v>
      </c>
      <c r="R3" s="621">
        <v>2022</v>
      </c>
      <c r="S3" s="621">
        <v>2023</v>
      </c>
      <c r="T3" s="622">
        <v>2024</v>
      </c>
      <c r="W3" s="856" t="s">
        <v>166</v>
      </c>
    </row>
    <row r="4" spans="1:23">
      <c r="A4" s="398" t="s">
        <v>167</v>
      </c>
      <c r="B4" s="626">
        <v>353</v>
      </c>
      <c r="C4" s="647">
        <v>362</v>
      </c>
      <c r="D4" s="647">
        <v>373</v>
      </c>
      <c r="E4" s="647">
        <v>389</v>
      </c>
      <c r="F4" s="647">
        <v>411</v>
      </c>
      <c r="G4" s="647">
        <v>447</v>
      </c>
      <c r="H4" s="647">
        <v>474</v>
      </c>
      <c r="I4" s="648">
        <v>608.07000000000005</v>
      </c>
      <c r="J4" s="648">
        <v>567.16</v>
      </c>
      <c r="K4" s="649"/>
      <c r="L4" s="649"/>
      <c r="M4" s="649"/>
      <c r="N4" s="649"/>
      <c r="O4" s="649"/>
      <c r="P4" s="647"/>
      <c r="Q4" s="647"/>
      <c r="R4" s="647"/>
      <c r="S4" s="647"/>
      <c r="T4" s="654"/>
    </row>
    <row r="5" spans="1:23">
      <c r="A5" s="398" t="s">
        <v>168</v>
      </c>
      <c r="B5" s="626">
        <v>518</v>
      </c>
      <c r="C5" s="647">
        <v>458</v>
      </c>
      <c r="D5" s="647">
        <v>440</v>
      </c>
      <c r="E5" s="647">
        <v>400</v>
      </c>
      <c r="F5" s="647">
        <v>380</v>
      </c>
      <c r="G5" s="647">
        <v>360</v>
      </c>
      <c r="H5" s="647">
        <v>344</v>
      </c>
      <c r="I5" s="647">
        <v>340</v>
      </c>
      <c r="J5" s="647">
        <v>334</v>
      </c>
      <c r="K5" s="650">
        <v>313</v>
      </c>
      <c r="L5" s="650">
        <v>301</v>
      </c>
      <c r="M5" s="650">
        <v>301</v>
      </c>
      <c r="N5" s="650">
        <v>299</v>
      </c>
      <c r="O5" s="650">
        <v>299</v>
      </c>
      <c r="P5" s="647"/>
      <c r="Q5" s="647"/>
      <c r="R5" s="647"/>
      <c r="S5" s="647"/>
      <c r="T5" s="654"/>
      <c r="V5" s="48"/>
    </row>
    <row r="6" spans="1:23">
      <c r="A6" s="398" t="s">
        <v>188</v>
      </c>
      <c r="B6" s="655"/>
      <c r="C6" s="647"/>
      <c r="D6" s="647"/>
      <c r="E6" s="647"/>
      <c r="F6" s="647"/>
      <c r="G6" s="647"/>
      <c r="H6" s="647"/>
      <c r="I6" s="647"/>
      <c r="J6" s="647"/>
      <c r="K6" s="647"/>
      <c r="L6" s="647"/>
      <c r="M6" s="647"/>
      <c r="N6" s="647"/>
      <c r="O6" s="647"/>
      <c r="P6" s="647"/>
      <c r="Q6" s="647"/>
      <c r="R6" s="647"/>
      <c r="S6" s="647"/>
      <c r="T6" s="654"/>
      <c r="V6" s="48"/>
    </row>
    <row r="7" spans="1:23">
      <c r="A7" s="398" t="s">
        <v>189</v>
      </c>
      <c r="B7" s="626">
        <v>553</v>
      </c>
      <c r="C7" s="647">
        <v>551</v>
      </c>
      <c r="D7" s="647">
        <v>549</v>
      </c>
      <c r="E7" s="647">
        <v>559</v>
      </c>
      <c r="F7" s="647">
        <v>555</v>
      </c>
      <c r="G7" s="647">
        <v>568</v>
      </c>
      <c r="H7" s="647"/>
      <c r="I7" s="647"/>
      <c r="J7" s="647"/>
      <c r="K7" s="647"/>
      <c r="L7" s="647"/>
      <c r="M7" s="647"/>
      <c r="N7" s="647"/>
      <c r="O7" s="647"/>
      <c r="P7" s="647"/>
      <c r="Q7" s="647"/>
      <c r="R7" s="647"/>
      <c r="S7" s="647"/>
      <c r="T7" s="654"/>
    </row>
    <row r="8" spans="1:23">
      <c r="A8" s="398" t="s">
        <v>172</v>
      </c>
      <c r="B8" s="626">
        <v>1169</v>
      </c>
      <c r="C8" s="647">
        <v>1198</v>
      </c>
      <c r="D8" s="647">
        <v>1227</v>
      </c>
      <c r="E8" s="647">
        <v>1257</v>
      </c>
      <c r="F8" s="647">
        <v>1287</v>
      </c>
      <c r="G8" s="647">
        <v>854</v>
      </c>
      <c r="H8" s="647">
        <v>907</v>
      </c>
      <c r="I8" s="647"/>
      <c r="J8" s="647"/>
      <c r="K8" s="651">
        <v>605</v>
      </c>
      <c r="L8" s="651"/>
      <c r="M8" s="651"/>
      <c r="N8" s="651"/>
      <c r="O8" s="651"/>
      <c r="P8" s="647">
        <v>581</v>
      </c>
      <c r="Q8" s="647"/>
      <c r="R8" s="647"/>
      <c r="S8" s="647"/>
      <c r="T8" s="654"/>
    </row>
    <row r="9" spans="1:23">
      <c r="A9" s="398" t="s">
        <v>173</v>
      </c>
      <c r="B9" s="626">
        <v>415</v>
      </c>
      <c r="C9" s="647">
        <v>412</v>
      </c>
      <c r="D9" s="647">
        <v>409</v>
      </c>
      <c r="E9" s="647">
        <v>405</v>
      </c>
      <c r="F9" s="647">
        <v>402</v>
      </c>
      <c r="G9" s="647">
        <v>411</v>
      </c>
      <c r="H9" s="647">
        <v>424</v>
      </c>
      <c r="I9" s="647"/>
      <c r="J9" s="647"/>
      <c r="K9" s="647"/>
      <c r="L9" s="647"/>
      <c r="M9" s="647"/>
      <c r="N9" s="647"/>
      <c r="O9" s="647"/>
      <c r="P9" s="647"/>
      <c r="Q9" s="647"/>
      <c r="R9" s="647"/>
      <c r="S9" s="647"/>
      <c r="T9" s="654"/>
    </row>
    <row r="10" spans="1:23">
      <c r="A10" s="398" t="s">
        <v>174</v>
      </c>
      <c r="B10" s="626">
        <v>502</v>
      </c>
      <c r="C10" s="647">
        <v>492</v>
      </c>
      <c r="D10" s="647">
        <v>477</v>
      </c>
      <c r="E10" s="647">
        <v>472</v>
      </c>
      <c r="F10" s="647">
        <v>461</v>
      </c>
      <c r="G10" s="647">
        <v>452</v>
      </c>
      <c r="H10" s="647">
        <v>442</v>
      </c>
      <c r="I10" s="647"/>
      <c r="J10" s="647"/>
      <c r="K10" s="647"/>
      <c r="L10" s="647"/>
      <c r="M10" s="647"/>
      <c r="N10" s="647"/>
      <c r="O10" s="647"/>
      <c r="P10" s="647"/>
      <c r="Q10" s="647"/>
      <c r="R10" s="647"/>
      <c r="S10" s="647"/>
      <c r="T10" s="654"/>
    </row>
    <row r="11" spans="1:23">
      <c r="A11" s="398" t="s">
        <v>175</v>
      </c>
      <c r="B11" s="626">
        <v>234</v>
      </c>
      <c r="C11" s="647">
        <v>221</v>
      </c>
      <c r="D11" s="647">
        <v>217</v>
      </c>
      <c r="E11" s="647">
        <v>189</v>
      </c>
      <c r="F11" s="647">
        <v>174</v>
      </c>
      <c r="G11" s="647">
        <v>285</v>
      </c>
      <c r="H11" s="647">
        <v>140</v>
      </c>
      <c r="I11" s="647"/>
      <c r="J11" s="647"/>
      <c r="K11" s="647"/>
      <c r="L11" s="647"/>
      <c r="M11" s="647"/>
      <c r="N11" s="647"/>
      <c r="O11" s="647"/>
      <c r="P11" s="647"/>
      <c r="Q11" s="647"/>
      <c r="R11" s="647"/>
      <c r="S11" s="647"/>
      <c r="T11" s="654"/>
    </row>
    <row r="12" spans="1:23">
      <c r="A12" s="398" t="s">
        <v>176</v>
      </c>
      <c r="B12" s="626">
        <v>42</v>
      </c>
      <c r="C12" s="650">
        <v>41</v>
      </c>
      <c r="D12" s="650">
        <v>39</v>
      </c>
      <c r="E12" s="650">
        <v>40</v>
      </c>
      <c r="F12" s="650">
        <v>39</v>
      </c>
      <c r="G12" s="650">
        <v>38</v>
      </c>
      <c r="H12" s="650">
        <v>39</v>
      </c>
      <c r="I12" s="650">
        <v>32</v>
      </c>
      <c r="J12" s="650">
        <v>31</v>
      </c>
      <c r="K12" s="650">
        <v>30</v>
      </c>
      <c r="L12" s="647"/>
      <c r="M12" s="647"/>
      <c r="N12" s="647"/>
      <c r="O12" s="647"/>
      <c r="P12" s="647"/>
      <c r="Q12" s="647"/>
      <c r="R12" s="647"/>
      <c r="S12" s="647"/>
      <c r="T12" s="654"/>
    </row>
    <row r="13" spans="1:23">
      <c r="A13" s="398" t="s">
        <v>177</v>
      </c>
      <c r="B13" s="626">
        <v>517</v>
      </c>
      <c r="C13" s="651">
        <v>613</v>
      </c>
      <c r="D13" s="651">
        <v>488</v>
      </c>
      <c r="E13" s="651">
        <v>433</v>
      </c>
      <c r="F13" s="651">
        <v>491</v>
      </c>
      <c r="G13" s="651">
        <v>491</v>
      </c>
      <c r="H13" s="651">
        <v>553</v>
      </c>
      <c r="I13" s="647">
        <v>219</v>
      </c>
      <c r="J13" s="647">
        <v>233</v>
      </c>
      <c r="K13" s="647">
        <v>239</v>
      </c>
      <c r="L13" s="652">
        <v>361</v>
      </c>
      <c r="M13" s="652">
        <v>361</v>
      </c>
      <c r="N13" s="652">
        <v>361</v>
      </c>
      <c r="O13" s="652">
        <v>361</v>
      </c>
      <c r="P13" s="652">
        <v>361</v>
      </c>
      <c r="Q13" s="647"/>
      <c r="R13" s="647"/>
      <c r="S13" s="647"/>
      <c r="T13" s="654"/>
    </row>
    <row r="14" spans="1:23">
      <c r="A14" s="398" t="s">
        <v>278</v>
      </c>
      <c r="B14" s="626">
        <v>1117</v>
      </c>
      <c r="C14" s="647">
        <v>1015</v>
      </c>
      <c r="D14" s="647">
        <v>993</v>
      </c>
      <c r="E14" s="647">
        <v>905</v>
      </c>
      <c r="F14" s="647">
        <v>820</v>
      </c>
      <c r="G14" s="647">
        <v>729</v>
      </c>
      <c r="H14" s="647">
        <v>688</v>
      </c>
      <c r="I14" s="647"/>
      <c r="J14" s="647"/>
      <c r="K14" s="653"/>
      <c r="L14" s="653"/>
      <c r="M14" s="647"/>
      <c r="N14" s="653"/>
      <c r="O14" s="653"/>
      <c r="P14" s="647"/>
      <c r="Q14" s="647"/>
      <c r="R14" s="647"/>
      <c r="S14" s="647"/>
      <c r="T14" s="654"/>
    </row>
    <row r="15" spans="1:23">
      <c r="A15" s="398" t="s">
        <v>179</v>
      </c>
      <c r="B15" s="626">
        <v>64</v>
      </c>
      <c r="C15" s="647">
        <v>67</v>
      </c>
      <c r="D15" s="647">
        <v>64</v>
      </c>
      <c r="E15" s="647">
        <v>47</v>
      </c>
      <c r="F15" s="647">
        <v>48</v>
      </c>
      <c r="G15" s="647">
        <v>34</v>
      </c>
      <c r="H15" s="647">
        <v>29</v>
      </c>
      <c r="I15" s="647">
        <v>26</v>
      </c>
      <c r="J15" s="647">
        <v>8</v>
      </c>
      <c r="K15" s="650">
        <v>9</v>
      </c>
      <c r="L15" s="647"/>
      <c r="M15" s="647"/>
      <c r="N15" s="647"/>
      <c r="O15" s="647"/>
      <c r="P15" s="647"/>
      <c r="Q15" s="647"/>
      <c r="R15" s="647"/>
      <c r="S15" s="647"/>
      <c r="T15" s="654"/>
    </row>
    <row r="16" spans="1:23">
      <c r="A16" s="398" t="s">
        <v>180</v>
      </c>
      <c r="B16" s="626">
        <v>797</v>
      </c>
      <c r="C16" s="651">
        <v>797</v>
      </c>
      <c r="D16" s="651">
        <v>802</v>
      </c>
      <c r="E16" s="651">
        <v>808</v>
      </c>
      <c r="F16" s="651">
        <v>815</v>
      </c>
      <c r="G16" s="651">
        <v>768</v>
      </c>
      <c r="H16" s="651">
        <v>857</v>
      </c>
      <c r="I16" s="647"/>
      <c r="J16" s="647"/>
      <c r="K16" s="649"/>
      <c r="L16" s="649"/>
      <c r="M16" s="649"/>
      <c r="N16" s="649"/>
      <c r="O16" s="649"/>
      <c r="P16" s="647"/>
      <c r="Q16" s="647"/>
      <c r="R16" s="647"/>
      <c r="S16" s="647"/>
      <c r="T16" s="654"/>
    </row>
    <row r="17" spans="1:20">
      <c r="A17" s="398" t="s">
        <v>190</v>
      </c>
      <c r="B17" s="626">
        <v>140</v>
      </c>
      <c r="C17" s="647">
        <v>130</v>
      </c>
      <c r="D17" s="647">
        <v>130</v>
      </c>
      <c r="E17" s="647" t="s">
        <v>170</v>
      </c>
      <c r="F17" s="647">
        <v>183</v>
      </c>
      <c r="G17" s="647">
        <v>177</v>
      </c>
      <c r="H17" s="647">
        <v>176</v>
      </c>
      <c r="I17" s="647">
        <v>176</v>
      </c>
      <c r="J17" s="647">
        <v>172</v>
      </c>
      <c r="K17" s="647">
        <v>168</v>
      </c>
      <c r="L17" s="647"/>
      <c r="M17" s="647"/>
      <c r="N17" s="647"/>
      <c r="O17" s="647"/>
      <c r="P17" s="647"/>
      <c r="Q17" s="647"/>
      <c r="R17" s="647"/>
      <c r="S17" s="647"/>
      <c r="T17" s="654"/>
    </row>
    <row r="18" spans="1:20">
      <c r="A18" s="398" t="s">
        <v>182</v>
      </c>
      <c r="B18" s="626">
        <v>397</v>
      </c>
      <c r="C18" s="647">
        <v>385</v>
      </c>
      <c r="D18" s="647">
        <v>368</v>
      </c>
      <c r="E18" s="647">
        <v>359</v>
      </c>
      <c r="F18" s="647">
        <v>358</v>
      </c>
      <c r="G18" s="647">
        <v>352</v>
      </c>
      <c r="H18" s="647">
        <v>388</v>
      </c>
      <c r="I18" s="647"/>
      <c r="J18" s="647"/>
      <c r="K18" s="647"/>
      <c r="L18" s="647"/>
      <c r="M18" s="647"/>
      <c r="N18" s="647"/>
      <c r="O18" s="647"/>
      <c r="P18" s="647"/>
      <c r="Q18" s="647"/>
      <c r="R18" s="647"/>
      <c r="S18" s="647"/>
      <c r="T18" s="654"/>
    </row>
    <row r="19" spans="1:20">
      <c r="A19" s="533" t="s">
        <v>279</v>
      </c>
      <c r="B19" s="656">
        <v>435</v>
      </c>
      <c r="C19" s="657">
        <v>438</v>
      </c>
      <c r="D19" s="657">
        <v>483</v>
      </c>
      <c r="E19" s="657">
        <v>417</v>
      </c>
      <c r="F19" s="657">
        <v>406</v>
      </c>
      <c r="G19" s="657">
        <v>547</v>
      </c>
      <c r="H19" s="657">
        <v>433</v>
      </c>
      <c r="I19" s="657"/>
      <c r="J19" s="657"/>
      <c r="K19" s="657"/>
      <c r="L19" s="657"/>
      <c r="M19" s="657"/>
      <c r="N19" s="657"/>
      <c r="O19" s="657"/>
      <c r="P19" s="657"/>
      <c r="Q19" s="657"/>
      <c r="R19" s="657"/>
      <c r="S19" s="657"/>
      <c r="T19" s="658"/>
    </row>
    <row r="20" spans="1:20">
      <c r="A20" s="140"/>
      <c r="B20" s="15"/>
      <c r="C20" s="15"/>
      <c r="D20" s="15"/>
      <c r="E20" s="15"/>
      <c r="F20" s="15"/>
      <c r="G20" s="24"/>
      <c r="H20" s="24"/>
      <c r="I20" s="15"/>
    </row>
    <row r="21" spans="1:20">
      <c r="A21" s="145" t="s">
        <v>565</v>
      </c>
      <c r="B21" s="15"/>
      <c r="C21" s="15"/>
      <c r="D21" s="15"/>
      <c r="E21" s="15"/>
      <c r="F21" s="15"/>
      <c r="G21" s="24"/>
      <c r="H21" s="24"/>
      <c r="I21" s="15"/>
    </row>
    <row r="22" spans="1:20">
      <c r="A22" s="140" t="s">
        <v>566</v>
      </c>
      <c r="B22" s="15"/>
      <c r="C22" s="15"/>
      <c r="D22" s="15"/>
      <c r="E22" s="15"/>
      <c r="F22" s="15"/>
      <c r="G22" s="24"/>
      <c r="H22" s="24"/>
      <c r="I22" s="15"/>
    </row>
    <row r="23" spans="1:20">
      <c r="A23" s="140"/>
      <c r="B23" s="15"/>
      <c r="C23" s="15"/>
      <c r="D23" s="15"/>
      <c r="E23" s="15"/>
      <c r="F23" s="15"/>
      <c r="G23" s="24"/>
      <c r="H23" s="24"/>
      <c r="I23" s="15"/>
    </row>
    <row r="24" spans="1:20" ht="15" customHeight="1">
      <c r="A24" s="145" t="s">
        <v>567</v>
      </c>
      <c r="B24" s="319"/>
      <c r="C24" s="319"/>
      <c r="D24" s="319"/>
      <c r="E24" s="319"/>
      <c r="F24" s="319"/>
      <c r="G24" s="319"/>
      <c r="H24" s="24"/>
      <c r="I24" s="15"/>
    </row>
    <row r="25" spans="1:20" ht="14.7" customHeight="1">
      <c r="A25" s="874" t="s">
        <v>568</v>
      </c>
      <c r="B25" s="874"/>
      <c r="C25" s="874"/>
      <c r="D25" s="874"/>
      <c r="E25" s="874"/>
      <c r="F25" s="874"/>
      <c r="G25" s="874"/>
      <c r="H25" s="874"/>
      <c r="I25" s="874"/>
      <c r="J25" s="874"/>
      <c r="K25" s="874"/>
      <c r="L25" s="874"/>
      <c r="M25" s="874"/>
      <c r="N25" s="874"/>
      <c r="O25" s="874"/>
    </row>
    <row r="26" spans="1:20" ht="14.7" customHeight="1">
      <c r="A26" s="874"/>
      <c r="B26" s="874"/>
      <c r="C26" s="874"/>
      <c r="D26" s="874"/>
      <c r="E26" s="874"/>
      <c r="F26" s="874"/>
      <c r="G26" s="874"/>
      <c r="H26" s="874"/>
      <c r="I26" s="874"/>
      <c r="J26" s="874"/>
      <c r="K26" s="874"/>
      <c r="L26" s="874"/>
      <c r="M26" s="874"/>
      <c r="N26" s="874"/>
      <c r="O26" s="874"/>
    </row>
    <row r="27" spans="1:20" ht="14.7" customHeight="1">
      <c r="A27" s="874"/>
      <c r="B27" s="874"/>
      <c r="C27" s="874"/>
      <c r="D27" s="874"/>
      <c r="E27" s="874"/>
      <c r="F27" s="874"/>
      <c r="G27" s="874"/>
      <c r="H27" s="874"/>
      <c r="I27" s="874"/>
      <c r="J27" s="874"/>
      <c r="K27" s="874"/>
      <c r="L27" s="874"/>
      <c r="M27" s="874"/>
      <c r="N27" s="874"/>
      <c r="O27" s="874"/>
    </row>
    <row r="28" spans="1:20">
      <c r="A28" s="874"/>
      <c r="B28" s="874"/>
      <c r="C28" s="874"/>
      <c r="D28" s="874"/>
      <c r="E28" s="874"/>
      <c r="F28" s="874"/>
      <c r="G28" s="874"/>
      <c r="H28" s="874"/>
      <c r="I28" s="874"/>
      <c r="J28" s="874"/>
      <c r="K28" s="874"/>
      <c r="L28" s="874"/>
      <c r="M28" s="874"/>
      <c r="N28" s="874"/>
      <c r="O28" s="874"/>
    </row>
    <row r="29" spans="1:20">
      <c r="A29" s="874" t="s">
        <v>569</v>
      </c>
      <c r="B29" s="874"/>
      <c r="C29" s="874"/>
      <c r="D29" s="874"/>
      <c r="E29" s="874"/>
      <c r="F29" s="874"/>
      <c r="G29" s="874"/>
      <c r="H29" s="874"/>
      <c r="I29" s="874"/>
      <c r="J29" s="874"/>
      <c r="K29" s="874"/>
      <c r="L29" s="874"/>
      <c r="M29" s="874"/>
      <c r="N29" s="874"/>
      <c r="O29" s="874"/>
    </row>
    <row r="30" spans="1:20">
      <c r="A30" s="874"/>
      <c r="B30" s="874"/>
      <c r="C30" s="874"/>
      <c r="D30" s="874"/>
      <c r="E30" s="874"/>
      <c r="F30" s="874"/>
      <c r="G30" s="874"/>
      <c r="H30" s="874"/>
      <c r="I30" s="874"/>
      <c r="J30" s="874"/>
      <c r="K30" s="874"/>
      <c r="L30" s="874"/>
      <c r="M30" s="874"/>
      <c r="N30" s="874"/>
      <c r="O30" s="874"/>
    </row>
    <row r="31" spans="1:20" ht="12" customHeight="1">
      <c r="A31" s="874"/>
      <c r="B31" s="874"/>
      <c r="C31" s="874"/>
      <c r="D31" s="874"/>
      <c r="E31" s="874"/>
      <c r="F31" s="874"/>
      <c r="G31" s="874"/>
      <c r="H31" s="874"/>
      <c r="I31" s="874"/>
      <c r="J31" s="874"/>
      <c r="K31" s="874"/>
      <c r="L31" s="874"/>
      <c r="M31" s="874"/>
      <c r="N31" s="874"/>
      <c r="O31" s="874"/>
    </row>
    <row r="32" spans="1:20">
      <c r="A32" s="142" t="s">
        <v>570</v>
      </c>
      <c r="G32" s="24"/>
      <c r="H32" s="24"/>
    </row>
    <row r="33" spans="1:8">
      <c r="A33" s="144"/>
      <c r="G33" s="24"/>
      <c r="H33" s="24"/>
    </row>
    <row r="34" spans="1:8">
      <c r="G34" s="24"/>
      <c r="H34" s="24"/>
    </row>
    <row r="35" spans="1:8">
      <c r="G35" s="24"/>
      <c r="H35" s="24"/>
    </row>
    <row r="36" spans="1:8">
      <c r="G36" s="24"/>
      <c r="H36" s="24"/>
    </row>
    <row r="37" spans="1:8">
      <c r="G37" s="24"/>
      <c r="H37" s="24"/>
    </row>
  </sheetData>
  <mergeCells count="2">
    <mergeCell ref="A25:O28"/>
    <mergeCell ref="A29:O31"/>
  </mergeCells>
  <hyperlinks>
    <hyperlink ref="W3" location="'TC2'!A1" display="Back to Content Page" xr:uid="{D407B3F4-F884-44B6-8F07-8EA280688540}"/>
  </hyperlinks>
  <pageMargins left="0.7" right="0.7" top="0.75" bottom="0.75" header="0.3" footer="0.3"/>
  <pageSetup orientation="landscape" r:id="rId1"/>
  <headerFoot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U34"/>
  <sheetViews>
    <sheetView zoomScaleNormal="100" workbookViewId="0">
      <selection activeCell="U3" sqref="U3"/>
    </sheetView>
  </sheetViews>
  <sheetFormatPr defaultColWidth="9.21875" defaultRowHeight="14.4"/>
  <cols>
    <col min="1" max="1" width="34.77734375" customWidth="1"/>
    <col min="2" max="17" width="7" customWidth="1"/>
  </cols>
  <sheetData>
    <row r="1" spans="1:21">
      <c r="A1" s="32" t="s">
        <v>571</v>
      </c>
      <c r="B1" s="24"/>
      <c r="C1" s="24"/>
      <c r="D1" s="24"/>
      <c r="E1" s="24"/>
      <c r="F1" s="24"/>
      <c r="G1" s="24"/>
      <c r="H1" s="24"/>
      <c r="I1" s="24"/>
    </row>
    <row r="2" spans="1:21">
      <c r="A2" s="24"/>
      <c r="B2" s="24"/>
      <c r="C2" s="24"/>
      <c r="D2" s="24"/>
      <c r="E2" s="24"/>
      <c r="F2" s="24"/>
      <c r="G2" s="24"/>
      <c r="H2" s="24"/>
      <c r="I2" s="24"/>
    </row>
    <row r="3" spans="1:21">
      <c r="A3" s="609" t="s">
        <v>564</v>
      </c>
      <c r="B3" s="632">
        <v>2008</v>
      </c>
      <c r="C3" s="633">
        <v>2009</v>
      </c>
      <c r="D3" s="633">
        <v>2010</v>
      </c>
      <c r="E3" s="633">
        <v>2011</v>
      </c>
      <c r="F3" s="633">
        <v>2012</v>
      </c>
      <c r="G3" s="621">
        <v>2013</v>
      </c>
      <c r="H3" s="621">
        <v>2014</v>
      </c>
      <c r="I3" s="621">
        <v>2015</v>
      </c>
      <c r="J3" s="621">
        <v>2016</v>
      </c>
      <c r="K3" s="621">
        <v>2017</v>
      </c>
      <c r="L3" s="621">
        <v>2018</v>
      </c>
      <c r="M3" s="621">
        <v>2019</v>
      </c>
      <c r="N3" s="621">
        <v>2020</v>
      </c>
      <c r="O3" s="621">
        <v>2021</v>
      </c>
      <c r="P3" s="621">
        <v>2022</v>
      </c>
      <c r="Q3" s="621">
        <v>2023</v>
      </c>
      <c r="R3" s="622">
        <v>2024</v>
      </c>
      <c r="U3" s="856" t="s">
        <v>166</v>
      </c>
    </row>
    <row r="4" spans="1:21">
      <c r="A4" s="398" t="s">
        <v>167</v>
      </c>
      <c r="B4" s="626">
        <v>382</v>
      </c>
      <c r="C4" s="617">
        <v>385</v>
      </c>
      <c r="D4" s="616">
        <v>480</v>
      </c>
      <c r="E4" s="616">
        <v>469</v>
      </c>
      <c r="F4" s="616">
        <v>458</v>
      </c>
      <c r="G4" s="616">
        <v>453</v>
      </c>
      <c r="H4" s="616">
        <v>451</v>
      </c>
      <c r="I4" s="616">
        <v>445</v>
      </c>
      <c r="J4" s="616">
        <v>433</v>
      </c>
      <c r="K4" s="616">
        <v>418</v>
      </c>
      <c r="L4" s="616">
        <v>403</v>
      </c>
      <c r="M4" s="616">
        <v>390</v>
      </c>
      <c r="N4" s="616">
        <v>373</v>
      </c>
      <c r="O4" s="616">
        <v>371</v>
      </c>
      <c r="P4" s="616">
        <v>379</v>
      </c>
      <c r="Q4" s="616">
        <v>383</v>
      </c>
      <c r="R4" s="635">
        <v>373</v>
      </c>
    </row>
    <row r="5" spans="1:21">
      <c r="A5" s="398" t="s">
        <v>168</v>
      </c>
      <c r="B5" s="626">
        <v>598</v>
      </c>
      <c r="C5" s="617">
        <v>557</v>
      </c>
      <c r="D5" s="617">
        <v>518</v>
      </c>
      <c r="E5" s="617">
        <v>480</v>
      </c>
      <c r="F5" s="617">
        <v>445</v>
      </c>
      <c r="G5" s="617">
        <v>414</v>
      </c>
      <c r="H5" s="617">
        <v>385</v>
      </c>
      <c r="I5" s="617">
        <v>356</v>
      </c>
      <c r="J5" s="617">
        <v>326</v>
      </c>
      <c r="K5" s="617">
        <v>300</v>
      </c>
      <c r="L5" s="617">
        <v>275</v>
      </c>
      <c r="M5" s="617">
        <v>250</v>
      </c>
      <c r="N5" s="617">
        <v>235</v>
      </c>
      <c r="O5" s="617">
        <v>240</v>
      </c>
      <c r="P5" s="617">
        <v>243</v>
      </c>
      <c r="Q5" s="617">
        <v>22.9</v>
      </c>
      <c r="R5" s="624">
        <v>143</v>
      </c>
      <c r="T5" s="48"/>
    </row>
    <row r="6" spans="1:21">
      <c r="A6" s="398" t="s">
        <v>188</v>
      </c>
      <c r="B6" s="626">
        <v>34</v>
      </c>
      <c r="C6" s="617">
        <v>33</v>
      </c>
      <c r="D6" s="616">
        <v>44</v>
      </c>
      <c r="E6" s="616">
        <v>43</v>
      </c>
      <c r="F6" s="616">
        <v>43</v>
      </c>
      <c r="G6" s="616">
        <v>42</v>
      </c>
      <c r="H6" s="616">
        <v>42</v>
      </c>
      <c r="I6" s="616">
        <v>42</v>
      </c>
      <c r="J6" s="616">
        <v>41</v>
      </c>
      <c r="K6" s="616">
        <v>40</v>
      </c>
      <c r="L6" s="616">
        <v>39</v>
      </c>
      <c r="M6" s="616">
        <v>37</v>
      </c>
      <c r="N6" s="616">
        <v>35</v>
      </c>
      <c r="O6" s="616">
        <v>32</v>
      </c>
      <c r="P6" s="616">
        <v>29</v>
      </c>
      <c r="Q6" s="616">
        <v>26</v>
      </c>
      <c r="R6" s="635">
        <v>22</v>
      </c>
      <c r="T6" s="48"/>
    </row>
    <row r="7" spans="1:21">
      <c r="A7" s="398" t="s">
        <v>189</v>
      </c>
      <c r="B7" s="626">
        <v>327</v>
      </c>
      <c r="C7" s="617">
        <v>327</v>
      </c>
      <c r="D7" s="616">
        <v>500</v>
      </c>
      <c r="E7" s="616">
        <v>490</v>
      </c>
      <c r="F7" s="616">
        <v>480</v>
      </c>
      <c r="G7" s="616">
        <v>471</v>
      </c>
      <c r="H7" s="616">
        <v>461</v>
      </c>
      <c r="I7" s="616">
        <v>452</v>
      </c>
      <c r="J7" s="616">
        <v>443</v>
      </c>
      <c r="K7" s="616">
        <v>434</v>
      </c>
      <c r="L7" s="616">
        <v>426</v>
      </c>
      <c r="M7" s="616">
        <v>417</v>
      </c>
      <c r="N7" s="616">
        <v>409</v>
      </c>
      <c r="O7" s="616">
        <v>401</v>
      </c>
      <c r="P7" s="616">
        <v>392</v>
      </c>
      <c r="Q7" s="616">
        <v>385</v>
      </c>
      <c r="R7" s="635">
        <v>377</v>
      </c>
    </row>
    <row r="8" spans="1:21">
      <c r="A8" s="398" t="s">
        <v>172</v>
      </c>
      <c r="B8" s="626">
        <v>1390</v>
      </c>
      <c r="C8" s="617">
        <v>1590</v>
      </c>
      <c r="D8" s="617">
        <v>1590</v>
      </c>
      <c r="E8" s="617">
        <v>1300</v>
      </c>
      <c r="F8" s="617">
        <v>1110</v>
      </c>
      <c r="G8" s="617">
        <v>1030</v>
      </c>
      <c r="H8" s="617">
        <v>855</v>
      </c>
      <c r="I8" s="616">
        <v>648</v>
      </c>
      <c r="J8" s="616">
        <v>537</v>
      </c>
      <c r="K8" s="616">
        <v>502</v>
      </c>
      <c r="L8" s="616">
        <v>441</v>
      </c>
      <c r="M8" s="616">
        <v>363</v>
      </c>
      <c r="N8" s="616">
        <v>336</v>
      </c>
      <c r="O8" s="616">
        <v>334</v>
      </c>
      <c r="P8" s="616">
        <v>335</v>
      </c>
      <c r="Q8" s="616">
        <v>326</v>
      </c>
      <c r="R8" s="635">
        <v>319</v>
      </c>
    </row>
    <row r="9" spans="1:21">
      <c r="A9" s="398" t="s">
        <v>173</v>
      </c>
      <c r="B9" s="626">
        <v>1240</v>
      </c>
      <c r="C9" s="617">
        <v>1230</v>
      </c>
      <c r="D9" s="617">
        <v>1180</v>
      </c>
      <c r="E9" s="617">
        <v>1120</v>
      </c>
      <c r="F9" s="617">
        <v>1040</v>
      </c>
      <c r="G9" s="617">
        <v>948</v>
      </c>
      <c r="H9" s="617">
        <v>853</v>
      </c>
      <c r="I9" s="616">
        <v>780</v>
      </c>
      <c r="J9" s="616">
        <v>721</v>
      </c>
      <c r="K9" s="616">
        <v>681</v>
      </c>
      <c r="L9" s="616">
        <v>659</v>
      </c>
      <c r="M9" s="616">
        <v>654</v>
      </c>
      <c r="N9" s="616">
        <v>599</v>
      </c>
      <c r="O9" s="616">
        <v>606</v>
      </c>
      <c r="P9" s="616">
        <v>611</v>
      </c>
      <c r="Q9" s="616">
        <v>584</v>
      </c>
      <c r="R9" s="635">
        <v>548</v>
      </c>
    </row>
    <row r="10" spans="1:21">
      <c r="A10" s="398" t="s">
        <v>174</v>
      </c>
      <c r="B10" s="626">
        <v>248</v>
      </c>
      <c r="C10" s="617">
        <v>244</v>
      </c>
      <c r="D10" s="617">
        <v>10</v>
      </c>
      <c r="E10" s="617">
        <v>9</v>
      </c>
      <c r="F10" s="617">
        <v>10</v>
      </c>
      <c r="G10" s="617">
        <v>10</v>
      </c>
      <c r="H10" s="617">
        <v>10</v>
      </c>
      <c r="I10" s="617">
        <v>10</v>
      </c>
      <c r="J10" s="617">
        <v>10</v>
      </c>
      <c r="K10" s="617">
        <v>10</v>
      </c>
      <c r="L10" s="617">
        <v>11</v>
      </c>
      <c r="M10" s="617">
        <v>10</v>
      </c>
      <c r="N10" s="617">
        <v>8</v>
      </c>
      <c r="O10" s="617">
        <v>7</v>
      </c>
      <c r="P10" s="617">
        <v>10</v>
      </c>
      <c r="Q10" s="617">
        <v>220</v>
      </c>
      <c r="R10" s="624">
        <v>224</v>
      </c>
    </row>
    <row r="11" spans="1:21">
      <c r="A11" s="398" t="s">
        <v>175</v>
      </c>
      <c r="B11" s="626">
        <v>371</v>
      </c>
      <c r="C11" s="617">
        <v>356</v>
      </c>
      <c r="D11" s="617">
        <v>338</v>
      </c>
      <c r="E11" s="617">
        <v>316</v>
      </c>
      <c r="F11" s="617">
        <v>291</v>
      </c>
      <c r="G11" s="617">
        <v>261</v>
      </c>
      <c r="H11" s="617">
        <v>228</v>
      </c>
      <c r="I11" s="617">
        <v>197</v>
      </c>
      <c r="J11" s="617">
        <v>176</v>
      </c>
      <c r="K11" s="617">
        <v>162</v>
      </c>
      <c r="L11" s="617">
        <v>153</v>
      </c>
      <c r="M11" s="617">
        <v>146</v>
      </c>
      <c r="N11" s="617">
        <v>138</v>
      </c>
      <c r="O11" s="617">
        <v>132</v>
      </c>
      <c r="P11" s="617">
        <v>125</v>
      </c>
      <c r="Q11" s="617">
        <v>119</v>
      </c>
      <c r="R11" s="624">
        <v>113</v>
      </c>
    </row>
    <row r="12" spans="1:21">
      <c r="A12" s="398" t="s">
        <v>176</v>
      </c>
      <c r="B12" s="626">
        <v>9</v>
      </c>
      <c r="C12" s="617">
        <v>9</v>
      </c>
      <c r="D12" s="617">
        <v>10</v>
      </c>
      <c r="E12" s="617">
        <v>9</v>
      </c>
      <c r="F12" s="617">
        <v>10</v>
      </c>
      <c r="G12" s="617">
        <v>10</v>
      </c>
      <c r="H12" s="617">
        <v>10</v>
      </c>
      <c r="I12" s="617">
        <v>10</v>
      </c>
      <c r="J12" s="617">
        <v>10</v>
      </c>
      <c r="K12" s="617">
        <v>10</v>
      </c>
      <c r="L12" s="617">
        <v>11</v>
      </c>
      <c r="M12" s="617">
        <v>10</v>
      </c>
      <c r="N12" s="617">
        <v>8</v>
      </c>
      <c r="O12" s="617">
        <v>7</v>
      </c>
      <c r="P12" s="617">
        <v>10</v>
      </c>
      <c r="Q12" s="617">
        <v>8</v>
      </c>
      <c r="R12" s="624">
        <v>8</v>
      </c>
    </row>
    <row r="13" spans="1:21">
      <c r="A13" s="398" t="s">
        <v>177</v>
      </c>
      <c r="B13" s="626">
        <v>351</v>
      </c>
      <c r="C13" s="617">
        <v>354</v>
      </c>
      <c r="D13" s="617">
        <v>357</v>
      </c>
      <c r="E13" s="617">
        <v>359</v>
      </c>
      <c r="F13" s="617">
        <v>361</v>
      </c>
      <c r="G13" s="617">
        <v>361</v>
      </c>
      <c r="H13" s="617">
        <v>361</v>
      </c>
      <c r="I13" s="617">
        <v>361</v>
      </c>
      <c r="J13" s="617">
        <v>361</v>
      </c>
      <c r="K13" s="617">
        <v>361</v>
      </c>
      <c r="L13" s="617">
        <v>361</v>
      </c>
      <c r="M13" s="617">
        <v>361</v>
      </c>
      <c r="N13" s="617">
        <v>361</v>
      </c>
      <c r="O13" s="617">
        <v>361</v>
      </c>
      <c r="P13" s="617">
        <v>361</v>
      </c>
      <c r="Q13" s="617">
        <v>361</v>
      </c>
      <c r="R13" s="624">
        <v>361</v>
      </c>
    </row>
    <row r="14" spans="1:21">
      <c r="A14" s="398" t="s">
        <v>278</v>
      </c>
      <c r="B14" s="626">
        <v>1060</v>
      </c>
      <c r="C14" s="617">
        <v>974</v>
      </c>
      <c r="D14" s="616">
        <v>892</v>
      </c>
      <c r="E14" s="616">
        <v>815</v>
      </c>
      <c r="F14" s="616">
        <v>754</v>
      </c>
      <c r="G14" s="616">
        <v>710</v>
      </c>
      <c r="H14" s="616">
        <v>674</v>
      </c>
      <c r="I14" s="616">
        <v>639</v>
      </c>
      <c r="J14" s="616">
        <v>604</v>
      </c>
      <c r="K14" s="616">
        <v>565</v>
      </c>
      <c r="L14" s="616">
        <v>524</v>
      </c>
      <c r="M14" s="616">
        <v>486</v>
      </c>
      <c r="N14" s="616">
        <v>450</v>
      </c>
      <c r="O14" s="616">
        <v>441</v>
      </c>
      <c r="P14" s="616">
        <v>441</v>
      </c>
      <c r="Q14" s="616">
        <v>432</v>
      </c>
      <c r="R14" s="635">
        <v>422</v>
      </c>
    </row>
    <row r="15" spans="1:21">
      <c r="A15" s="398" t="s">
        <v>179</v>
      </c>
      <c r="B15" s="626">
        <v>32</v>
      </c>
      <c r="C15" s="617">
        <v>31</v>
      </c>
      <c r="D15" s="617">
        <v>31</v>
      </c>
      <c r="E15" s="617">
        <v>19</v>
      </c>
      <c r="F15" s="617">
        <v>20</v>
      </c>
      <c r="G15" s="617">
        <v>25.57</v>
      </c>
      <c r="H15" s="617">
        <v>7.66</v>
      </c>
      <c r="I15" s="617">
        <v>9</v>
      </c>
      <c r="J15" s="617">
        <v>15</v>
      </c>
      <c r="K15" s="617">
        <v>19</v>
      </c>
      <c r="L15" s="617">
        <v>18</v>
      </c>
      <c r="M15" s="617">
        <v>15</v>
      </c>
      <c r="N15" s="617">
        <v>9.8000000000000007</v>
      </c>
      <c r="O15" s="617">
        <v>12</v>
      </c>
      <c r="P15" s="617">
        <v>14</v>
      </c>
      <c r="Q15" s="617">
        <v>18</v>
      </c>
      <c r="R15" s="624">
        <v>17</v>
      </c>
    </row>
    <row r="16" spans="1:21">
      <c r="A16" s="398" t="s">
        <v>180</v>
      </c>
      <c r="B16" s="626">
        <v>1270</v>
      </c>
      <c r="C16" s="617">
        <v>1260</v>
      </c>
      <c r="D16" s="617">
        <v>1230</v>
      </c>
      <c r="E16" s="617">
        <v>1200</v>
      </c>
      <c r="F16" s="617">
        <v>1160</v>
      </c>
      <c r="G16" s="617">
        <v>1110</v>
      </c>
      <c r="H16" s="617">
        <v>1070</v>
      </c>
      <c r="I16" s="617">
        <v>988</v>
      </c>
      <c r="J16" s="617">
        <v>805</v>
      </c>
      <c r="K16" s="617">
        <v>738</v>
      </c>
      <c r="L16" s="616">
        <v>677</v>
      </c>
      <c r="M16" s="616">
        <v>615</v>
      </c>
      <c r="N16" s="616">
        <v>562</v>
      </c>
      <c r="O16" s="616">
        <v>513</v>
      </c>
      <c r="P16" s="616">
        <v>468</v>
      </c>
      <c r="Q16" s="616">
        <v>427</v>
      </c>
      <c r="R16" s="635">
        <v>389</v>
      </c>
    </row>
    <row r="17" spans="1:18">
      <c r="A17" s="398" t="s">
        <v>190</v>
      </c>
      <c r="B17" s="626">
        <v>474</v>
      </c>
      <c r="C17" s="617">
        <v>452</v>
      </c>
      <c r="D17" s="616">
        <v>426</v>
      </c>
      <c r="E17" s="616">
        <v>401</v>
      </c>
      <c r="F17" s="616">
        <v>378</v>
      </c>
      <c r="G17" s="616">
        <v>336</v>
      </c>
      <c r="H17" s="616">
        <v>327</v>
      </c>
      <c r="I17" s="616">
        <v>306</v>
      </c>
      <c r="J17" s="616">
        <v>287</v>
      </c>
      <c r="K17" s="616">
        <v>269</v>
      </c>
      <c r="L17" s="616">
        <v>253</v>
      </c>
      <c r="M17" s="616">
        <v>237</v>
      </c>
      <c r="N17" s="616">
        <v>222</v>
      </c>
      <c r="O17" s="616">
        <v>208</v>
      </c>
      <c r="P17" s="616">
        <v>195</v>
      </c>
      <c r="Q17" s="616">
        <v>183</v>
      </c>
      <c r="R17" s="635">
        <v>172</v>
      </c>
    </row>
    <row r="18" spans="1:18">
      <c r="A18" s="398" t="s">
        <v>182</v>
      </c>
      <c r="B18" s="626">
        <v>534</v>
      </c>
      <c r="C18" s="617">
        <v>514</v>
      </c>
      <c r="D18" s="616">
        <v>495</v>
      </c>
      <c r="E18" s="616">
        <v>475</v>
      </c>
      <c r="F18" s="616">
        <v>456</v>
      </c>
      <c r="G18" s="616">
        <v>437</v>
      </c>
      <c r="H18" s="616">
        <v>406</v>
      </c>
      <c r="I18" s="616">
        <v>391</v>
      </c>
      <c r="J18" s="616">
        <v>376</v>
      </c>
      <c r="K18" s="616">
        <v>361</v>
      </c>
      <c r="L18" s="616">
        <v>346</v>
      </c>
      <c r="M18" s="616">
        <v>333</v>
      </c>
      <c r="N18" s="616">
        <v>319</v>
      </c>
      <c r="O18" s="616">
        <v>307</v>
      </c>
      <c r="P18" s="616">
        <v>295</v>
      </c>
      <c r="Q18" s="616">
        <v>283</v>
      </c>
      <c r="R18" s="635">
        <v>272</v>
      </c>
    </row>
    <row r="19" spans="1:18">
      <c r="A19" s="533" t="s">
        <v>279</v>
      </c>
      <c r="B19" s="656">
        <v>487</v>
      </c>
      <c r="C19" s="630">
        <v>450</v>
      </c>
      <c r="D19" s="629">
        <v>416</v>
      </c>
      <c r="E19" s="629">
        <v>384</v>
      </c>
      <c r="F19" s="629">
        <v>355</v>
      </c>
      <c r="G19" s="629">
        <v>304</v>
      </c>
      <c r="H19" s="629">
        <v>278</v>
      </c>
      <c r="I19" s="629">
        <v>242</v>
      </c>
      <c r="J19" s="629">
        <v>233</v>
      </c>
      <c r="K19" s="629">
        <v>221</v>
      </c>
      <c r="L19" s="629">
        <v>210</v>
      </c>
      <c r="M19" s="629">
        <v>199</v>
      </c>
      <c r="N19" s="629">
        <v>189</v>
      </c>
      <c r="O19" s="629">
        <v>198</v>
      </c>
      <c r="P19" s="629">
        <v>209</v>
      </c>
      <c r="Q19" s="629">
        <v>209</v>
      </c>
      <c r="R19" s="631">
        <v>203</v>
      </c>
    </row>
    <row r="20" spans="1:18">
      <c r="A20" s="137"/>
      <c r="B20" s="24"/>
      <c r="C20" s="24"/>
      <c r="D20" s="24"/>
      <c r="E20" s="24"/>
      <c r="F20" s="24"/>
      <c r="G20" s="24"/>
      <c r="H20" s="24"/>
      <c r="I20" s="24"/>
    </row>
    <row r="21" spans="1:18" ht="14.7" customHeight="1">
      <c r="A21" s="136" t="s">
        <v>567</v>
      </c>
      <c r="B21" s="28"/>
      <c r="C21" s="28"/>
      <c r="D21" s="28"/>
      <c r="E21" s="28"/>
      <c r="F21" s="28"/>
      <c r="G21" s="28"/>
      <c r="H21" s="24"/>
      <c r="I21" s="24"/>
    </row>
    <row r="22" spans="1:18" hidden="1">
      <c r="A22" s="874" t="s">
        <v>572</v>
      </c>
      <c r="B22" s="874"/>
      <c r="C22" s="874"/>
      <c r="D22" s="874"/>
      <c r="E22" s="874"/>
      <c r="F22" s="874"/>
      <c r="G22" s="874"/>
      <c r="H22" s="874"/>
      <c r="I22" s="874"/>
      <c r="J22" s="874"/>
      <c r="K22" s="874"/>
      <c r="L22" s="874"/>
      <c r="M22" s="874"/>
      <c r="N22" s="151"/>
      <c r="O22" s="151"/>
      <c r="P22" s="151"/>
      <c r="Q22" s="151"/>
      <c r="R22" s="151"/>
    </row>
    <row r="23" spans="1:18" ht="15" hidden="1" customHeight="1">
      <c r="A23" s="874"/>
      <c r="B23" s="874"/>
      <c r="C23" s="874"/>
      <c r="D23" s="874"/>
      <c r="E23" s="874"/>
      <c r="F23" s="874"/>
      <c r="G23" s="874"/>
      <c r="H23" s="874"/>
      <c r="I23" s="874"/>
      <c r="J23" s="874"/>
      <c r="K23" s="874"/>
      <c r="L23" s="874"/>
      <c r="M23" s="874"/>
      <c r="N23" s="151"/>
      <c r="O23" s="151"/>
      <c r="P23" s="151"/>
      <c r="Q23" s="151"/>
      <c r="R23" s="151"/>
    </row>
    <row r="24" spans="1:18" ht="15" hidden="1" customHeight="1">
      <c r="A24" s="874"/>
      <c r="B24" s="874"/>
      <c r="C24" s="874"/>
      <c r="D24" s="874"/>
      <c r="E24" s="874"/>
      <c r="F24" s="874"/>
      <c r="G24" s="874"/>
      <c r="H24" s="874"/>
      <c r="I24" s="874"/>
      <c r="J24" s="874"/>
      <c r="K24" s="874"/>
      <c r="L24" s="874"/>
      <c r="M24" s="874"/>
      <c r="N24" s="151"/>
      <c r="O24" s="151"/>
      <c r="P24" s="151"/>
      <c r="Q24" s="151"/>
      <c r="R24" s="151"/>
    </row>
    <row r="25" spans="1:18" hidden="1">
      <c r="A25" s="874"/>
      <c r="B25" s="874"/>
      <c r="C25" s="874"/>
      <c r="D25" s="874"/>
      <c r="E25" s="874"/>
      <c r="F25" s="874"/>
      <c r="G25" s="874"/>
      <c r="H25" s="874"/>
      <c r="I25" s="874"/>
      <c r="J25" s="874"/>
      <c r="K25" s="874"/>
      <c r="L25" s="874"/>
      <c r="M25" s="874"/>
      <c r="N25" s="151"/>
      <c r="O25" s="151"/>
      <c r="P25" s="151"/>
      <c r="Q25" s="151"/>
      <c r="R25" s="151"/>
    </row>
    <row r="26" spans="1:18" ht="14.7" hidden="1" customHeight="1">
      <c r="A26" s="874" t="s">
        <v>573</v>
      </c>
      <c r="B26" s="874"/>
      <c r="C26" s="874"/>
      <c r="D26" s="874"/>
      <c r="E26" s="874"/>
      <c r="F26" s="874"/>
      <c r="G26" s="874"/>
      <c r="H26" s="874"/>
      <c r="I26" s="874"/>
      <c r="J26" s="874"/>
      <c r="K26" s="874"/>
      <c r="L26" s="874"/>
      <c r="M26" s="874"/>
      <c r="N26" s="151"/>
      <c r="O26" s="151"/>
      <c r="P26" s="151"/>
      <c r="Q26" s="151"/>
      <c r="R26" s="151"/>
    </row>
    <row r="27" spans="1:18" ht="14.7" hidden="1" customHeight="1">
      <c r="A27" s="874"/>
      <c r="B27" s="874"/>
      <c r="C27" s="874"/>
      <c r="D27" s="874"/>
      <c r="E27" s="874"/>
      <c r="F27" s="874"/>
      <c r="G27" s="874"/>
      <c r="H27" s="874"/>
      <c r="I27" s="874"/>
      <c r="J27" s="874"/>
      <c r="K27" s="874"/>
      <c r="L27" s="874"/>
      <c r="M27" s="874"/>
      <c r="N27" s="151"/>
      <c r="O27" s="151"/>
      <c r="P27" s="151"/>
      <c r="Q27" s="151"/>
      <c r="R27" s="151"/>
    </row>
    <row r="28" spans="1:18" hidden="1">
      <c r="A28" s="874"/>
      <c r="B28" s="874"/>
      <c r="C28" s="874"/>
      <c r="D28" s="874"/>
      <c r="E28" s="874"/>
      <c r="F28" s="874"/>
      <c r="G28" s="874"/>
      <c r="H28" s="874"/>
      <c r="I28" s="874"/>
      <c r="J28" s="874"/>
      <c r="K28" s="874"/>
      <c r="L28" s="874"/>
      <c r="M28" s="874"/>
      <c r="N28" s="151"/>
      <c r="O28" s="151"/>
      <c r="P28" s="151"/>
      <c r="Q28" s="151"/>
      <c r="R28" s="151"/>
    </row>
    <row r="29" spans="1:18" hidden="1">
      <c r="A29" s="874" t="s">
        <v>574</v>
      </c>
      <c r="B29" s="874"/>
      <c r="C29" s="874"/>
      <c r="D29" s="874"/>
      <c r="E29" s="874"/>
      <c r="F29" s="874"/>
      <c r="G29" s="874"/>
      <c r="H29" s="874"/>
      <c r="I29" s="874"/>
      <c r="J29" s="874"/>
      <c r="K29" s="874"/>
      <c r="L29" s="874"/>
      <c r="M29" s="874"/>
      <c r="N29" s="151"/>
      <c r="O29" s="151"/>
      <c r="P29" s="151"/>
      <c r="Q29" s="151"/>
      <c r="R29" s="151"/>
    </row>
    <row r="30" spans="1:18" hidden="1">
      <c r="A30" s="874"/>
      <c r="B30" s="874"/>
      <c r="C30" s="874"/>
      <c r="D30" s="874"/>
      <c r="E30" s="874"/>
      <c r="F30" s="874"/>
      <c r="G30" s="874"/>
      <c r="H30" s="874"/>
      <c r="I30" s="874"/>
      <c r="J30" s="874"/>
      <c r="K30" s="874"/>
      <c r="L30" s="874"/>
      <c r="M30" s="874"/>
      <c r="N30" s="151"/>
      <c r="O30" s="151"/>
      <c r="P30" s="151"/>
      <c r="Q30" s="151"/>
      <c r="R30" s="151"/>
    </row>
    <row r="31" spans="1:18" ht="26.25" hidden="1" customHeight="1">
      <c r="A31" s="874"/>
      <c r="B31" s="874"/>
      <c r="C31" s="874"/>
      <c r="D31" s="874"/>
      <c r="E31" s="874"/>
      <c r="F31" s="874"/>
      <c r="G31" s="874"/>
      <c r="H31" s="874"/>
      <c r="I31" s="874"/>
      <c r="J31" s="874"/>
      <c r="K31" s="874"/>
      <c r="L31" s="874"/>
      <c r="M31" s="874"/>
      <c r="N31" s="151"/>
      <c r="O31" s="151"/>
      <c r="P31" s="151"/>
      <c r="Q31" s="151"/>
      <c r="R31" s="151"/>
    </row>
    <row r="32" spans="1:18" ht="45" hidden="1" customHeight="1">
      <c r="A32" s="1032" t="s">
        <v>575</v>
      </c>
      <c r="B32" s="1032"/>
      <c r="C32" s="1032"/>
      <c r="D32" s="1032"/>
      <c r="E32" s="1032"/>
      <c r="F32" s="1032"/>
      <c r="G32" s="1032"/>
      <c r="H32" s="1032"/>
      <c r="I32" s="1032"/>
      <c r="J32" s="1032"/>
      <c r="K32" s="1032"/>
      <c r="L32" s="1032"/>
      <c r="M32" s="1032"/>
      <c r="N32" s="89"/>
      <c r="O32" s="89"/>
      <c r="P32" s="89"/>
      <c r="Q32" s="89"/>
      <c r="R32" s="89"/>
    </row>
    <row r="33" spans="1:17" ht="25.2" customHeight="1">
      <c r="A33" s="1031" t="s">
        <v>532</v>
      </c>
      <c r="B33" s="1031"/>
      <c r="C33" s="1031"/>
      <c r="D33" s="1031"/>
      <c r="E33" s="1031"/>
      <c r="F33" s="1031"/>
      <c r="G33" s="1031"/>
      <c r="H33" s="1031"/>
      <c r="I33" s="1031"/>
      <c r="J33" s="1031"/>
      <c r="K33" s="1031"/>
      <c r="L33" s="1031"/>
      <c r="M33" s="1031"/>
      <c r="N33" s="1031"/>
      <c r="O33" s="1031"/>
      <c r="P33" s="1031"/>
      <c r="Q33" s="1031"/>
    </row>
    <row r="34" spans="1:17" ht="34.5" customHeight="1">
      <c r="A34" s="929" t="s">
        <v>576</v>
      </c>
      <c r="B34" s="929"/>
      <c r="C34" s="929"/>
      <c r="D34" s="929"/>
      <c r="E34" s="929"/>
      <c r="F34" s="929"/>
      <c r="G34" s="929"/>
      <c r="H34" s="929"/>
      <c r="I34" s="929"/>
      <c r="J34" s="929"/>
      <c r="K34" s="929"/>
      <c r="L34" s="929"/>
      <c r="M34" s="929"/>
      <c r="N34" s="929"/>
      <c r="O34" s="929"/>
      <c r="P34" s="929"/>
      <c r="Q34" s="929"/>
    </row>
  </sheetData>
  <mergeCells count="6">
    <mergeCell ref="A22:M25"/>
    <mergeCell ref="A26:M28"/>
    <mergeCell ref="A29:M31"/>
    <mergeCell ref="A32:M32"/>
    <mergeCell ref="A34:Q34"/>
    <mergeCell ref="A33:Q33"/>
  </mergeCells>
  <hyperlinks>
    <hyperlink ref="U3" location="'TC2'!A1" display="Back to Content Page" xr:uid="{DC69B0B4-73E0-4855-BAB4-F4E1382CE19A}"/>
  </hyperlinks>
  <pageMargins left="0.7" right="0.7" top="0.75" bottom="0.75" header="0.3" footer="0.3"/>
  <pageSetup orientation="landscape" r:id="rId1"/>
  <headerFooter>
    <oddFooter>&amp;C&amp;P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S33"/>
  <sheetViews>
    <sheetView zoomScale="93" zoomScaleNormal="93" workbookViewId="0">
      <selection activeCell="S3" sqref="S3"/>
    </sheetView>
  </sheetViews>
  <sheetFormatPr defaultColWidth="9.21875" defaultRowHeight="15" customHeight="1"/>
  <cols>
    <col min="1" max="1" width="33.77734375" customWidth="1"/>
    <col min="2" max="6" width="9" customWidth="1"/>
    <col min="7" max="10" width="11.77734375" customWidth="1"/>
    <col min="11" max="11" width="10.77734375" customWidth="1"/>
  </cols>
  <sheetData>
    <row r="1" spans="1:19" ht="14.4">
      <c r="A1" s="16" t="s">
        <v>577</v>
      </c>
      <c r="B1" s="24"/>
      <c r="C1" s="24"/>
      <c r="D1" s="24"/>
      <c r="E1" s="24"/>
      <c r="F1" s="24"/>
      <c r="G1" s="24"/>
      <c r="H1" s="24"/>
      <c r="I1" s="24"/>
    </row>
    <row r="2" spans="1:19" ht="14.4">
      <c r="A2" s="24"/>
      <c r="B2" s="24"/>
      <c r="C2" s="24"/>
      <c r="D2" s="24"/>
      <c r="E2" s="24"/>
      <c r="F2" s="24"/>
      <c r="G2" s="24"/>
      <c r="H2" s="24"/>
      <c r="I2" s="24"/>
    </row>
    <row r="3" spans="1:19" thickBot="1">
      <c r="A3" s="609" t="s">
        <v>564</v>
      </c>
      <c r="B3" s="706">
        <v>2010</v>
      </c>
      <c r="C3" s="707">
        <v>2011</v>
      </c>
      <c r="D3" s="707">
        <v>2012</v>
      </c>
      <c r="E3" s="708">
        <v>2013</v>
      </c>
      <c r="F3" s="708">
        <v>2014</v>
      </c>
      <c r="G3" s="707">
        <v>2015</v>
      </c>
      <c r="H3" s="708">
        <v>2016</v>
      </c>
      <c r="I3" s="708">
        <v>2017</v>
      </c>
      <c r="J3" s="708">
        <v>2018</v>
      </c>
      <c r="K3" s="708">
        <v>2019</v>
      </c>
      <c r="L3" s="708">
        <v>2020</v>
      </c>
      <c r="M3" s="708">
        <v>2021</v>
      </c>
      <c r="N3" s="708">
        <v>2022</v>
      </c>
      <c r="O3" s="708">
        <v>2023</v>
      </c>
      <c r="P3" s="709">
        <v>2024</v>
      </c>
      <c r="S3" s="856" t="s">
        <v>166</v>
      </c>
    </row>
    <row r="4" spans="1:19" ht="14.4">
      <c r="A4" s="398" t="s">
        <v>167</v>
      </c>
      <c r="B4" s="711">
        <v>16000</v>
      </c>
      <c r="C4" s="712">
        <v>16000</v>
      </c>
      <c r="D4" s="712">
        <v>17000</v>
      </c>
      <c r="E4" s="712">
        <v>16000</v>
      </c>
      <c r="F4" s="712">
        <v>15000</v>
      </c>
      <c r="G4" s="712">
        <v>15000</v>
      </c>
      <c r="H4" s="712">
        <v>16000</v>
      </c>
      <c r="I4" s="712">
        <v>17000</v>
      </c>
      <c r="J4" s="712">
        <v>18000</v>
      </c>
      <c r="K4" s="712">
        <v>18000</v>
      </c>
      <c r="L4" s="712">
        <v>17000</v>
      </c>
      <c r="M4" s="712">
        <v>16000</v>
      </c>
      <c r="N4" s="712">
        <v>15000</v>
      </c>
      <c r="O4" s="712">
        <v>14000</v>
      </c>
      <c r="P4" s="713">
        <v>13000</v>
      </c>
    </row>
    <row r="5" spans="1:19" ht="14.4">
      <c r="A5" s="398" t="s">
        <v>168</v>
      </c>
      <c r="B5" s="714">
        <v>6100</v>
      </c>
      <c r="C5" s="710">
        <v>5700</v>
      </c>
      <c r="D5" s="710">
        <v>5200</v>
      </c>
      <c r="E5" s="710">
        <v>5000</v>
      </c>
      <c r="F5" s="710">
        <v>4800</v>
      </c>
      <c r="G5" s="710">
        <v>4800</v>
      </c>
      <c r="H5" s="710">
        <v>4800</v>
      </c>
      <c r="I5" s="710">
        <v>4500</v>
      </c>
      <c r="J5" s="710">
        <v>4600</v>
      </c>
      <c r="K5" s="710">
        <v>4500</v>
      </c>
      <c r="L5" s="710">
        <v>4400</v>
      </c>
      <c r="M5" s="710">
        <v>4300</v>
      </c>
      <c r="N5" s="710">
        <v>4000</v>
      </c>
      <c r="O5" s="710">
        <v>3900</v>
      </c>
      <c r="P5" s="715">
        <v>3800</v>
      </c>
    </row>
    <row r="6" spans="1:19" ht="14.4">
      <c r="A6" s="398" t="s">
        <v>188</v>
      </c>
      <c r="B6" s="714">
        <v>100</v>
      </c>
      <c r="C6" s="710">
        <v>100</v>
      </c>
      <c r="D6" s="710">
        <v>100</v>
      </c>
      <c r="E6" s="710">
        <v>100</v>
      </c>
      <c r="F6" s="710">
        <v>100</v>
      </c>
      <c r="G6" s="710">
        <v>100</v>
      </c>
      <c r="H6" s="710">
        <v>100</v>
      </c>
      <c r="I6" s="710">
        <v>100</v>
      </c>
      <c r="J6" s="710">
        <v>100</v>
      </c>
      <c r="K6" s="710">
        <v>100</v>
      </c>
      <c r="L6" s="710">
        <v>100</v>
      </c>
      <c r="M6" s="710">
        <v>100</v>
      </c>
      <c r="N6" s="710">
        <v>100</v>
      </c>
      <c r="O6" s="710">
        <v>100</v>
      </c>
      <c r="P6" s="715">
        <v>100</v>
      </c>
    </row>
    <row r="7" spans="1:19" ht="14.4">
      <c r="A7" s="398" t="s">
        <v>189</v>
      </c>
      <c r="B7" s="714">
        <v>50000</v>
      </c>
      <c r="C7" s="710">
        <v>49000</v>
      </c>
      <c r="D7" s="710">
        <v>46000</v>
      </c>
      <c r="E7" s="710">
        <v>43000</v>
      </c>
      <c r="F7" s="710">
        <v>40000</v>
      </c>
      <c r="G7" s="710">
        <v>36000</v>
      </c>
      <c r="H7" s="710">
        <v>32000</v>
      </c>
      <c r="I7" s="710">
        <v>28000</v>
      </c>
      <c r="J7" s="710">
        <v>26000</v>
      </c>
      <c r="K7" s="710">
        <v>28000</v>
      </c>
      <c r="L7" s="710">
        <v>23000</v>
      </c>
      <c r="M7" s="710">
        <v>19000</v>
      </c>
      <c r="N7" s="710">
        <v>16000</v>
      </c>
      <c r="O7" s="710">
        <v>15000</v>
      </c>
      <c r="P7" s="715">
        <v>14000</v>
      </c>
      <c r="R7" s="48"/>
    </row>
    <row r="8" spans="1:19" ht="14.4">
      <c r="A8" s="398" t="s">
        <v>172</v>
      </c>
      <c r="B8" s="714">
        <v>6500</v>
      </c>
      <c r="C8" s="710">
        <v>5400</v>
      </c>
      <c r="D8" s="710">
        <v>5100</v>
      </c>
      <c r="E8" s="710">
        <v>4900</v>
      </c>
      <c r="F8" s="710">
        <v>4700</v>
      </c>
      <c r="G8" s="710">
        <v>4400</v>
      </c>
      <c r="H8" s="710">
        <v>4000</v>
      </c>
      <c r="I8" s="710">
        <v>3300</v>
      </c>
      <c r="J8" s="710">
        <v>3000</v>
      </c>
      <c r="K8" s="710">
        <v>3300</v>
      </c>
      <c r="L8" s="710">
        <v>3300</v>
      </c>
      <c r="M8" s="710">
        <v>2900</v>
      </c>
      <c r="N8" s="710">
        <v>2900</v>
      </c>
      <c r="O8" s="710">
        <v>2900</v>
      </c>
      <c r="P8" s="715">
        <v>2900</v>
      </c>
    </row>
    <row r="9" spans="1:19" ht="14.4">
      <c r="A9" s="398" t="s">
        <v>173</v>
      </c>
      <c r="B9" s="714">
        <v>8200</v>
      </c>
      <c r="C9" s="710">
        <v>7600</v>
      </c>
      <c r="D9" s="710">
        <v>7700</v>
      </c>
      <c r="E9" s="710">
        <v>7800</v>
      </c>
      <c r="F9" s="710">
        <v>7800</v>
      </c>
      <c r="G9" s="710">
        <v>7600</v>
      </c>
      <c r="H9" s="710">
        <v>7000</v>
      </c>
      <c r="I9" s="710">
        <v>6300</v>
      </c>
      <c r="J9" s="710">
        <v>5600</v>
      </c>
      <c r="K9" s="710">
        <v>5400</v>
      </c>
      <c r="L9" s="710">
        <v>5000</v>
      </c>
      <c r="M9" s="710">
        <v>4600</v>
      </c>
      <c r="N9" s="710">
        <v>4300</v>
      </c>
      <c r="O9" s="710">
        <v>4100</v>
      </c>
      <c r="P9" s="715">
        <v>4000</v>
      </c>
    </row>
    <row r="10" spans="1:19" ht="14.4">
      <c r="A10" s="398" t="s">
        <v>174</v>
      </c>
      <c r="B10" s="714">
        <v>1300</v>
      </c>
      <c r="C10" s="710">
        <v>1500</v>
      </c>
      <c r="D10" s="710">
        <v>1700</v>
      </c>
      <c r="E10" s="710">
        <v>1900</v>
      </c>
      <c r="F10" s="710">
        <v>2100</v>
      </c>
      <c r="G10" s="710">
        <v>2300</v>
      </c>
      <c r="H10" s="710">
        <v>2500</v>
      </c>
      <c r="I10" s="710">
        <v>2700</v>
      </c>
      <c r="J10" s="710">
        <v>2800</v>
      </c>
      <c r="K10" s="710">
        <v>2900</v>
      </c>
      <c r="L10" s="710">
        <v>3000</v>
      </c>
      <c r="M10" s="710">
        <v>3100</v>
      </c>
      <c r="N10" s="710">
        <v>3100</v>
      </c>
      <c r="O10" s="710">
        <v>3100</v>
      </c>
      <c r="P10" s="715">
        <v>3100</v>
      </c>
    </row>
    <row r="11" spans="1:19" ht="14.4">
      <c r="A11" s="398" t="s">
        <v>175</v>
      </c>
      <c r="B11" s="714">
        <v>36000</v>
      </c>
      <c r="C11" s="710">
        <v>31000</v>
      </c>
      <c r="D11" s="710">
        <v>28000</v>
      </c>
      <c r="E11" s="710">
        <v>25819</v>
      </c>
      <c r="F11" s="710">
        <v>23817</v>
      </c>
      <c r="G11" s="710">
        <v>22236</v>
      </c>
      <c r="H11" s="710">
        <v>21721</v>
      </c>
      <c r="I11" s="710">
        <v>20352</v>
      </c>
      <c r="J11" s="710">
        <v>18787</v>
      </c>
      <c r="K11" s="710">
        <v>17064</v>
      </c>
      <c r="L11" s="710">
        <v>16103</v>
      </c>
      <c r="M11" s="710">
        <v>15504</v>
      </c>
      <c r="N11" s="710">
        <v>14958</v>
      </c>
      <c r="O11" s="710">
        <v>14417</v>
      </c>
      <c r="P11" s="715">
        <v>13694</v>
      </c>
    </row>
    <row r="12" spans="1:19" ht="14.4">
      <c r="A12" s="398" t="s">
        <v>176</v>
      </c>
      <c r="B12" s="714">
        <v>93</v>
      </c>
      <c r="C12" s="710">
        <v>108</v>
      </c>
      <c r="D12" s="710">
        <v>105</v>
      </c>
      <c r="E12" s="710">
        <v>102</v>
      </c>
      <c r="F12" s="710">
        <v>103</v>
      </c>
      <c r="G12" s="710">
        <v>87</v>
      </c>
      <c r="H12" s="710">
        <v>124</v>
      </c>
      <c r="I12" s="710">
        <v>124</v>
      </c>
      <c r="J12" s="710">
        <v>123</v>
      </c>
      <c r="K12" s="710">
        <v>147</v>
      </c>
      <c r="L12" s="710">
        <v>141</v>
      </c>
      <c r="M12" s="710">
        <v>114</v>
      </c>
      <c r="N12" s="710">
        <v>103</v>
      </c>
      <c r="O12" s="710">
        <v>144</v>
      </c>
      <c r="P12" s="715">
        <v>81</v>
      </c>
    </row>
    <row r="13" spans="1:19" ht="14.4">
      <c r="A13" s="398" t="s">
        <v>177</v>
      </c>
      <c r="B13" s="714">
        <v>74000</v>
      </c>
      <c r="C13" s="710">
        <v>74000</v>
      </c>
      <c r="D13" s="710">
        <v>73000</v>
      </c>
      <c r="E13" s="710">
        <v>73000</v>
      </c>
      <c r="F13" s="710">
        <v>71897</v>
      </c>
      <c r="G13" s="710">
        <v>70904</v>
      </c>
      <c r="H13" s="710">
        <v>56000</v>
      </c>
      <c r="I13" s="710">
        <v>55000</v>
      </c>
      <c r="J13" s="710">
        <v>54000</v>
      </c>
      <c r="K13" s="710">
        <v>49000</v>
      </c>
      <c r="L13" s="710">
        <v>50000</v>
      </c>
      <c r="M13" s="710">
        <v>50000</v>
      </c>
      <c r="N13" s="710">
        <v>49000</v>
      </c>
      <c r="O13" s="710">
        <v>46000</v>
      </c>
      <c r="P13" s="715">
        <v>44000</v>
      </c>
    </row>
    <row r="14" spans="1:19" ht="14.4">
      <c r="A14" s="398" t="s">
        <v>278</v>
      </c>
      <c r="B14" s="714">
        <v>4200</v>
      </c>
      <c r="C14" s="710">
        <v>4000</v>
      </c>
      <c r="D14" s="710">
        <v>3900</v>
      </c>
      <c r="E14" s="710">
        <v>3700</v>
      </c>
      <c r="F14" s="710">
        <v>3400</v>
      </c>
      <c r="G14" s="710">
        <v>3800</v>
      </c>
      <c r="H14" s="710">
        <v>3900</v>
      </c>
      <c r="I14" s="710">
        <v>4200</v>
      </c>
      <c r="J14" s="710">
        <v>4100</v>
      </c>
      <c r="K14" s="710">
        <v>3900</v>
      </c>
      <c r="L14" s="710">
        <v>3700</v>
      </c>
      <c r="M14" s="710">
        <v>3500</v>
      </c>
      <c r="N14" s="710">
        <v>3300</v>
      </c>
      <c r="O14" s="710">
        <v>3300</v>
      </c>
      <c r="P14" s="715">
        <v>3200</v>
      </c>
    </row>
    <row r="15" spans="1:19" ht="14.4">
      <c r="A15" s="398" t="s">
        <v>179</v>
      </c>
      <c r="B15" s="714">
        <v>8</v>
      </c>
      <c r="C15" s="710">
        <v>9</v>
      </c>
      <c r="D15" s="710">
        <v>9</v>
      </c>
      <c r="E15" s="710">
        <v>9</v>
      </c>
      <c r="F15" s="710">
        <v>19</v>
      </c>
      <c r="G15" s="710">
        <v>13</v>
      </c>
      <c r="H15" s="710"/>
      <c r="I15" s="710"/>
      <c r="J15" s="710"/>
      <c r="K15" s="710"/>
      <c r="L15" s="710"/>
      <c r="M15" s="710"/>
      <c r="N15" s="710">
        <v>27</v>
      </c>
      <c r="O15" s="710">
        <v>33</v>
      </c>
      <c r="P15" s="715"/>
    </row>
    <row r="16" spans="1:19" ht="14.4">
      <c r="A16" s="398" t="s">
        <v>180</v>
      </c>
      <c r="B16" s="714">
        <v>160000</v>
      </c>
      <c r="C16" s="710">
        <v>130000</v>
      </c>
      <c r="D16" s="710">
        <v>110000</v>
      </c>
      <c r="E16" s="710">
        <v>91000</v>
      </c>
      <c r="F16" s="710">
        <v>81000</v>
      </c>
      <c r="G16" s="710">
        <v>78000</v>
      </c>
      <c r="H16" s="710">
        <v>77000</v>
      </c>
      <c r="I16" s="710">
        <v>72000</v>
      </c>
      <c r="J16" s="710">
        <v>67000</v>
      </c>
      <c r="K16" s="710">
        <v>62000</v>
      </c>
      <c r="L16" s="710">
        <v>58000</v>
      </c>
      <c r="M16" s="710">
        <v>56000</v>
      </c>
      <c r="N16" s="710">
        <v>55000</v>
      </c>
      <c r="O16" s="710">
        <v>54000</v>
      </c>
      <c r="P16" s="715">
        <v>53000</v>
      </c>
    </row>
    <row r="17" spans="1:16" ht="14.4">
      <c r="A17" s="398" t="s">
        <v>190</v>
      </c>
      <c r="B17" s="714">
        <v>54000</v>
      </c>
      <c r="C17" s="710">
        <v>52000</v>
      </c>
      <c r="D17" s="710">
        <v>48000</v>
      </c>
      <c r="E17" s="710">
        <v>40000</v>
      </c>
      <c r="F17" s="710">
        <v>38000</v>
      </c>
      <c r="G17" s="710">
        <v>37000</v>
      </c>
      <c r="H17" s="710">
        <v>37000</v>
      </c>
      <c r="I17" s="710">
        <v>38000</v>
      </c>
      <c r="J17" s="710">
        <v>36000</v>
      </c>
      <c r="K17" s="710">
        <v>36000</v>
      </c>
      <c r="L17" s="710">
        <v>33000</v>
      </c>
      <c r="M17" s="710">
        <v>30000</v>
      </c>
      <c r="N17" s="710">
        <v>29000</v>
      </c>
      <c r="O17" s="710">
        <v>27000</v>
      </c>
      <c r="P17" s="715">
        <v>26000</v>
      </c>
    </row>
    <row r="18" spans="1:16" ht="14.4">
      <c r="A18" s="398" t="s">
        <v>182</v>
      </c>
      <c r="B18" s="714">
        <v>26000</v>
      </c>
      <c r="C18" s="710">
        <v>25000</v>
      </c>
      <c r="D18" s="710">
        <v>23000</v>
      </c>
      <c r="E18" s="710">
        <v>22000</v>
      </c>
      <c r="F18" s="710">
        <v>22000</v>
      </c>
      <c r="G18" s="710">
        <v>22000</v>
      </c>
      <c r="H18" s="710">
        <v>20000</v>
      </c>
      <c r="I18" s="710">
        <v>20000</v>
      </c>
      <c r="J18" s="710">
        <v>22000</v>
      </c>
      <c r="K18" s="710">
        <v>23000</v>
      </c>
      <c r="L18" s="710">
        <v>22000</v>
      </c>
      <c r="M18" s="710">
        <v>20000</v>
      </c>
      <c r="N18" s="710">
        <v>18000</v>
      </c>
      <c r="O18" s="710">
        <v>17000</v>
      </c>
      <c r="P18" s="715">
        <v>16000</v>
      </c>
    </row>
    <row r="19" spans="1:16" thickBot="1">
      <c r="A19" s="533" t="s">
        <v>279</v>
      </c>
      <c r="B19" s="716">
        <v>75000</v>
      </c>
      <c r="C19" s="717">
        <v>58000</v>
      </c>
      <c r="D19" s="717">
        <v>46000</v>
      </c>
      <c r="E19" s="717">
        <v>39000</v>
      </c>
      <c r="F19" s="717">
        <v>34000</v>
      </c>
      <c r="G19" s="717">
        <v>33000</v>
      </c>
      <c r="H19" s="717">
        <v>30000</v>
      </c>
      <c r="I19" s="717">
        <v>28000</v>
      </c>
      <c r="J19" s="717">
        <v>25000</v>
      </c>
      <c r="K19" s="717">
        <v>23000</v>
      </c>
      <c r="L19" s="717">
        <v>22000</v>
      </c>
      <c r="M19" s="717">
        <v>20000</v>
      </c>
      <c r="N19" s="717">
        <v>20000</v>
      </c>
      <c r="O19" s="717">
        <v>18000</v>
      </c>
      <c r="P19" s="718">
        <v>17000</v>
      </c>
    </row>
    <row r="20" spans="1:16" thickBot="1">
      <c r="A20" s="659" t="s">
        <v>196</v>
      </c>
      <c r="B20" s="719">
        <f>SUM(B4:B19)</f>
        <v>517501</v>
      </c>
      <c r="C20" s="720">
        <f t="shared" ref="C20:P20" si="0">SUM(C4:C19)</f>
        <v>459417</v>
      </c>
      <c r="D20" s="720">
        <f t="shared" si="0"/>
        <v>414814</v>
      </c>
      <c r="E20" s="720">
        <f t="shared" si="0"/>
        <v>373330</v>
      </c>
      <c r="F20" s="720">
        <f t="shared" si="0"/>
        <v>348736</v>
      </c>
      <c r="G20" s="720">
        <f t="shared" si="0"/>
        <v>337240</v>
      </c>
      <c r="H20" s="720">
        <f t="shared" si="0"/>
        <v>312145</v>
      </c>
      <c r="I20" s="720">
        <f t="shared" si="0"/>
        <v>299576</v>
      </c>
      <c r="J20" s="720">
        <f t="shared" si="0"/>
        <v>287110</v>
      </c>
      <c r="K20" s="720">
        <f t="shared" si="0"/>
        <v>276311</v>
      </c>
      <c r="L20" s="720">
        <f t="shared" si="0"/>
        <v>260744</v>
      </c>
      <c r="M20" s="720">
        <f t="shared" si="0"/>
        <v>245118</v>
      </c>
      <c r="N20" s="720">
        <f t="shared" si="0"/>
        <v>234788</v>
      </c>
      <c r="O20" s="720">
        <f t="shared" si="0"/>
        <v>222994</v>
      </c>
      <c r="P20" s="721">
        <f t="shared" si="0"/>
        <v>213875</v>
      </c>
    </row>
    <row r="21" spans="1:16" ht="14.4">
      <c r="A21" s="137"/>
      <c r="B21" s="24"/>
      <c r="C21" s="24"/>
      <c r="D21" s="24"/>
      <c r="E21" s="24"/>
      <c r="F21" s="24"/>
      <c r="G21" s="24"/>
      <c r="H21" s="24"/>
      <c r="I21" s="24"/>
    </row>
    <row r="22" spans="1:16" ht="15" customHeight="1">
      <c r="A22" s="136" t="s">
        <v>567</v>
      </c>
      <c r="B22" s="24"/>
      <c r="C22" s="24"/>
      <c r="D22" s="24"/>
      <c r="E22" s="24"/>
      <c r="F22" s="24"/>
      <c r="G22" s="24"/>
      <c r="H22" s="24"/>
      <c r="I22" s="24"/>
    </row>
    <row r="23" spans="1:16" ht="14.4" hidden="1">
      <c r="A23" s="874" t="s">
        <v>578</v>
      </c>
      <c r="B23" s="874"/>
      <c r="C23" s="874"/>
      <c r="D23" s="874"/>
      <c r="E23" s="874"/>
      <c r="F23" s="874"/>
      <c r="G23" s="874"/>
      <c r="H23" s="874"/>
      <c r="I23" s="874"/>
      <c r="J23" s="874"/>
      <c r="K23" s="874"/>
    </row>
    <row r="24" spans="1:16" ht="14.4" hidden="1">
      <c r="A24" s="874"/>
      <c r="B24" s="874"/>
      <c r="C24" s="874"/>
      <c r="D24" s="874"/>
      <c r="E24" s="874"/>
      <c r="F24" s="874"/>
      <c r="G24" s="874"/>
      <c r="H24" s="874"/>
      <c r="I24" s="874"/>
      <c r="J24" s="874"/>
      <c r="K24" s="874"/>
    </row>
    <row r="25" spans="1:16" ht="14.4" hidden="1">
      <c r="A25" s="874"/>
      <c r="B25" s="874"/>
      <c r="C25" s="874"/>
      <c r="D25" s="874"/>
      <c r="E25" s="874"/>
      <c r="F25" s="874"/>
      <c r="G25" s="874"/>
      <c r="H25" s="874"/>
      <c r="I25" s="874"/>
      <c r="J25" s="874"/>
      <c r="K25" s="874"/>
    </row>
    <row r="26" spans="1:16" ht="14.4" hidden="1">
      <c r="A26" s="874" t="s">
        <v>579</v>
      </c>
      <c r="B26" s="874"/>
      <c r="C26" s="874"/>
      <c r="D26" s="874"/>
      <c r="E26" s="874"/>
      <c r="F26" s="874"/>
      <c r="G26" s="874"/>
      <c r="H26" s="874"/>
      <c r="I26" s="874"/>
      <c r="J26" s="874"/>
      <c r="K26" s="874"/>
    </row>
    <row r="27" spans="1:16" ht="14.4" hidden="1">
      <c r="A27" s="874"/>
      <c r="B27" s="874"/>
      <c r="C27" s="874"/>
      <c r="D27" s="874"/>
      <c r="E27" s="874"/>
      <c r="F27" s="874"/>
      <c r="G27" s="874"/>
      <c r="H27" s="874"/>
      <c r="I27" s="874"/>
      <c r="J27" s="874"/>
      <c r="K27" s="874"/>
    </row>
    <row r="28" spans="1:16" ht="21" hidden="1" customHeight="1">
      <c r="A28" s="874"/>
      <c r="B28" s="874"/>
      <c r="C28" s="874"/>
      <c r="D28" s="874"/>
      <c r="E28" s="874"/>
      <c r="F28" s="874"/>
      <c r="G28" s="874"/>
      <c r="H28" s="874"/>
      <c r="I28" s="874"/>
      <c r="J28" s="874"/>
      <c r="K28" s="874"/>
    </row>
    <row r="29" spans="1:16" ht="27" hidden="1" customHeight="1">
      <c r="A29" s="874" t="s">
        <v>580</v>
      </c>
      <c r="B29" s="874"/>
      <c r="C29" s="874"/>
      <c r="D29" s="874"/>
      <c r="E29" s="874"/>
      <c r="F29" s="874"/>
      <c r="G29" s="874"/>
      <c r="H29" s="874"/>
      <c r="I29" s="874"/>
      <c r="J29" s="874"/>
      <c r="K29" s="874"/>
    </row>
    <row r="30" spans="1:16" ht="33" customHeight="1">
      <c r="A30" s="874" t="s">
        <v>532</v>
      </c>
      <c r="B30" s="874"/>
      <c r="C30" s="874"/>
      <c r="D30" s="874"/>
      <c r="E30" s="874"/>
      <c r="F30" s="874"/>
      <c r="G30" s="874"/>
      <c r="H30" s="874"/>
      <c r="I30" s="874"/>
      <c r="J30" s="874"/>
      <c r="K30" s="874"/>
      <c r="L30" s="874"/>
      <c r="M30" s="874"/>
      <c r="N30" s="874"/>
      <c r="O30" s="323"/>
      <c r="P30" s="323"/>
    </row>
    <row r="31" spans="1:16" ht="10.95" customHeight="1">
      <c r="A31" s="323"/>
      <c r="B31" s="323"/>
      <c r="C31" s="323"/>
      <c r="D31" s="323"/>
      <c r="E31" s="323"/>
      <c r="F31" s="323"/>
      <c r="G31" s="323"/>
      <c r="H31" s="323"/>
      <c r="I31" s="323"/>
      <c r="J31" s="323"/>
      <c r="K31" s="323"/>
      <c r="L31" s="323"/>
      <c r="M31" s="323"/>
      <c r="N31" s="323"/>
      <c r="O31" s="323"/>
      <c r="P31" s="323"/>
    </row>
    <row r="32" spans="1:16" ht="15" customHeight="1">
      <c r="A32" s="142" t="s">
        <v>581</v>
      </c>
      <c r="G32" s="24"/>
      <c r="H32" s="24"/>
    </row>
    <row r="33" spans="1:8" ht="15" customHeight="1">
      <c r="A33" s="142"/>
      <c r="G33" s="24"/>
      <c r="H33" s="24"/>
    </row>
  </sheetData>
  <mergeCells count="4">
    <mergeCell ref="A23:K25"/>
    <mergeCell ref="A26:K28"/>
    <mergeCell ref="A29:K29"/>
    <mergeCell ref="A30:N30"/>
  </mergeCells>
  <hyperlinks>
    <hyperlink ref="S3" location="'TC2'!A1" display="Back to Content Page" xr:uid="{B010E27B-87C7-4541-96DC-819D8E03310B}"/>
  </hyperlinks>
  <pageMargins left="0.7" right="0.7" top="0.75" bottom="0.75" header="0.3" footer="0.3"/>
  <pageSetup scale="83" orientation="landscape" r:id="rId1"/>
  <headerFooter>
    <oddFooter>&amp;C&amp;P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AB74"/>
  <sheetViews>
    <sheetView zoomScale="89" zoomScaleNormal="89" workbookViewId="0">
      <selection activeCell="T3" sqref="T3"/>
    </sheetView>
  </sheetViews>
  <sheetFormatPr defaultColWidth="9.21875" defaultRowHeight="14.4"/>
  <cols>
    <col min="1" max="1" width="14.21875" customWidth="1"/>
    <col min="2" max="2" width="9" customWidth="1"/>
    <col min="3" max="15" width="7" customWidth="1"/>
    <col min="16" max="16" width="6.77734375" customWidth="1"/>
    <col min="17" max="17" width="7.77734375" customWidth="1"/>
    <col min="18" max="18" width="9" customWidth="1"/>
    <col min="19" max="28" width="7" customWidth="1"/>
  </cols>
  <sheetData>
    <row r="1" spans="1:20" ht="14.55" customHeight="1">
      <c r="A1" s="29" t="s">
        <v>582</v>
      </c>
      <c r="B1" s="24"/>
      <c r="C1" s="24"/>
      <c r="D1" s="24"/>
      <c r="E1" s="24"/>
      <c r="F1" s="24"/>
      <c r="G1" s="24"/>
      <c r="H1" s="24"/>
      <c r="I1" s="24"/>
      <c r="J1" s="24"/>
      <c r="K1" s="24"/>
      <c r="L1" s="24"/>
      <c r="M1" s="24"/>
      <c r="N1" s="24"/>
      <c r="O1" s="24"/>
    </row>
    <row r="2" spans="1:20">
      <c r="A2" s="24"/>
      <c r="B2" s="24"/>
      <c r="C2" s="24"/>
      <c r="D2" s="24"/>
      <c r="E2" s="24"/>
      <c r="F2" s="24"/>
      <c r="G2" s="24"/>
      <c r="H2" s="24"/>
      <c r="I2" s="24"/>
      <c r="J2" s="24"/>
      <c r="K2" s="24"/>
      <c r="L2" s="24"/>
      <c r="M2" s="24"/>
      <c r="N2" s="24"/>
      <c r="O2" s="24"/>
    </row>
    <row r="3" spans="1:20" ht="14.55" customHeight="1">
      <c r="A3" s="156" t="s">
        <v>564</v>
      </c>
      <c r="B3" s="662" t="s">
        <v>297</v>
      </c>
      <c r="C3" s="632">
        <v>2010</v>
      </c>
      <c r="D3" s="633">
        <v>2011</v>
      </c>
      <c r="E3" s="633">
        <v>2012</v>
      </c>
      <c r="F3" s="621">
        <v>2013</v>
      </c>
      <c r="G3" s="621">
        <v>2014</v>
      </c>
      <c r="H3" s="621">
        <v>2015</v>
      </c>
      <c r="I3" s="621">
        <v>2016</v>
      </c>
      <c r="J3" s="621">
        <v>2017</v>
      </c>
      <c r="K3" s="621">
        <v>2018</v>
      </c>
      <c r="L3" s="621">
        <v>2019</v>
      </c>
      <c r="M3" s="621">
        <v>2020</v>
      </c>
      <c r="N3" s="621">
        <v>2021</v>
      </c>
      <c r="O3" s="621">
        <v>2022</v>
      </c>
      <c r="P3" s="621">
        <v>2023</v>
      </c>
      <c r="Q3" s="622">
        <v>2024</v>
      </c>
      <c r="T3" s="856" t="s">
        <v>166</v>
      </c>
    </row>
    <row r="4" spans="1:20" ht="14.55" customHeight="1">
      <c r="A4" s="933" t="s">
        <v>167</v>
      </c>
      <c r="B4" s="540" t="s">
        <v>298</v>
      </c>
      <c r="C4" s="634"/>
      <c r="D4" s="619"/>
      <c r="E4" s="619">
        <v>2.11</v>
      </c>
      <c r="F4" s="619"/>
      <c r="G4" s="619"/>
      <c r="H4" s="619">
        <v>2.6</v>
      </c>
      <c r="I4" s="619">
        <v>2.6</v>
      </c>
      <c r="J4" s="619"/>
      <c r="K4" s="619" t="s">
        <v>170</v>
      </c>
      <c r="L4" s="619"/>
      <c r="M4" s="619"/>
      <c r="N4" s="619"/>
      <c r="O4" s="619"/>
      <c r="P4" s="619">
        <v>2.2000000000000002</v>
      </c>
      <c r="Q4" s="627">
        <v>2.2000000000000002</v>
      </c>
      <c r="S4" s="48"/>
    </row>
    <row r="5" spans="1:20" ht="14.55" customHeight="1">
      <c r="A5" s="934"/>
      <c r="B5" s="540" t="s">
        <v>299</v>
      </c>
      <c r="C5" s="634"/>
      <c r="D5" s="619"/>
      <c r="E5" s="619"/>
      <c r="F5" s="619"/>
      <c r="G5" s="619"/>
      <c r="H5" s="619">
        <v>1.2</v>
      </c>
      <c r="I5" s="619">
        <v>1.2</v>
      </c>
      <c r="J5" s="619"/>
      <c r="K5" s="619" t="s">
        <v>170</v>
      </c>
      <c r="L5" s="619"/>
      <c r="M5" s="619"/>
      <c r="N5" s="619"/>
      <c r="O5" s="619"/>
      <c r="P5" s="619">
        <v>0.8</v>
      </c>
      <c r="Q5" s="627">
        <v>0.8</v>
      </c>
    </row>
    <row r="6" spans="1:20" ht="14.55" customHeight="1">
      <c r="A6" s="935"/>
      <c r="B6" s="540" t="s">
        <v>71</v>
      </c>
      <c r="C6" s="634">
        <v>2.2000000000000002</v>
      </c>
      <c r="D6" s="619">
        <v>2.2000000000000002</v>
      </c>
      <c r="E6" s="619">
        <v>2.2999999999999998</v>
      </c>
      <c r="F6" s="619">
        <v>2.4</v>
      </c>
      <c r="G6" s="619">
        <v>2.4</v>
      </c>
      <c r="H6" s="619">
        <v>2</v>
      </c>
      <c r="I6" s="619">
        <v>2</v>
      </c>
      <c r="J6" s="619">
        <v>1.8807766827000001</v>
      </c>
      <c r="K6" s="616">
        <v>1.7</v>
      </c>
      <c r="L6" s="616">
        <v>1.6</v>
      </c>
      <c r="M6" s="616">
        <v>1.6</v>
      </c>
      <c r="N6" s="616">
        <v>1.5</v>
      </c>
      <c r="O6" s="616">
        <v>1.5</v>
      </c>
      <c r="P6" s="619">
        <v>1.6</v>
      </c>
      <c r="Q6" s="627">
        <v>1.6</v>
      </c>
    </row>
    <row r="7" spans="1:20" ht="14.55" customHeight="1">
      <c r="A7" s="933" t="s">
        <v>168</v>
      </c>
      <c r="B7" s="540" t="s">
        <v>298</v>
      </c>
      <c r="C7" s="634"/>
      <c r="D7" s="619"/>
      <c r="E7" s="619">
        <v>19.3</v>
      </c>
      <c r="F7" s="616">
        <v>19.3</v>
      </c>
      <c r="G7" s="619">
        <v>19.3</v>
      </c>
      <c r="H7" s="619">
        <v>19.3</v>
      </c>
      <c r="I7" s="619">
        <v>19.3</v>
      </c>
      <c r="J7" s="619">
        <v>19.3</v>
      </c>
      <c r="K7" s="619">
        <v>19.3</v>
      </c>
      <c r="L7" s="619">
        <v>19.3</v>
      </c>
      <c r="M7" s="619">
        <v>19.3</v>
      </c>
      <c r="N7" s="616">
        <v>23.8</v>
      </c>
      <c r="O7" s="619">
        <v>23.8</v>
      </c>
      <c r="P7" s="619">
        <v>23.8</v>
      </c>
      <c r="Q7" s="627"/>
    </row>
    <row r="8" spans="1:20" ht="14.55" customHeight="1">
      <c r="A8" s="934"/>
      <c r="B8" s="540" t="s">
        <v>299</v>
      </c>
      <c r="C8" s="634"/>
      <c r="D8" s="619"/>
      <c r="E8" s="619">
        <v>28.2</v>
      </c>
      <c r="F8" s="619">
        <v>28.2</v>
      </c>
      <c r="G8" s="619" t="s">
        <v>583</v>
      </c>
      <c r="H8" s="619" t="s">
        <v>583</v>
      </c>
      <c r="I8" s="619" t="s">
        <v>583</v>
      </c>
      <c r="J8" s="619">
        <v>28.2</v>
      </c>
      <c r="K8" s="619">
        <v>28.2</v>
      </c>
      <c r="L8" s="619">
        <v>28.2</v>
      </c>
      <c r="M8" s="619">
        <v>28.2</v>
      </c>
      <c r="N8" s="616">
        <v>11.8</v>
      </c>
      <c r="O8" s="619">
        <v>11.8</v>
      </c>
      <c r="P8" s="619">
        <v>11.8</v>
      </c>
      <c r="Q8" s="627"/>
    </row>
    <row r="9" spans="1:20" ht="14.55" customHeight="1">
      <c r="A9" s="935"/>
      <c r="B9" s="540" t="s">
        <v>71</v>
      </c>
      <c r="C9" s="634">
        <v>23.7</v>
      </c>
      <c r="D9" s="619">
        <v>23.4</v>
      </c>
      <c r="E9" s="619">
        <v>24.3</v>
      </c>
      <c r="F9" s="616">
        <v>24.3</v>
      </c>
      <c r="G9" s="619">
        <v>24.3</v>
      </c>
      <c r="H9" s="619">
        <v>24.3</v>
      </c>
      <c r="I9" s="619">
        <v>24.3</v>
      </c>
      <c r="J9" s="619">
        <v>20</v>
      </c>
      <c r="K9" s="619">
        <v>19.399999999999999</v>
      </c>
      <c r="L9" s="619">
        <v>18.7</v>
      </c>
      <c r="M9" s="619">
        <v>18</v>
      </c>
      <c r="N9" s="619">
        <v>17.899999999999999</v>
      </c>
      <c r="O9" s="619">
        <v>17.899999999999999</v>
      </c>
      <c r="P9" s="619">
        <v>17.899999999999999</v>
      </c>
      <c r="Q9" s="627">
        <v>15.7</v>
      </c>
    </row>
    <row r="10" spans="1:20" ht="15" customHeight="1">
      <c r="A10" s="933" t="s">
        <v>188</v>
      </c>
      <c r="B10" s="540" t="s">
        <v>298</v>
      </c>
      <c r="C10" s="634"/>
      <c r="D10" s="619"/>
      <c r="E10" s="619"/>
      <c r="F10" s="619"/>
      <c r="G10" s="619"/>
      <c r="H10" s="619"/>
      <c r="I10" s="619"/>
      <c r="J10" s="619"/>
      <c r="K10" s="619"/>
      <c r="L10" s="619"/>
      <c r="M10" s="619"/>
      <c r="N10" s="619"/>
      <c r="O10" s="619"/>
      <c r="P10" s="619"/>
      <c r="Q10" s="627"/>
    </row>
    <row r="11" spans="1:20" ht="14.55" customHeight="1">
      <c r="A11" s="934"/>
      <c r="B11" s="540" t="s">
        <v>299</v>
      </c>
      <c r="C11" s="634"/>
      <c r="D11" s="619"/>
      <c r="E11" s="619"/>
      <c r="F11" s="619"/>
      <c r="G11" s="619"/>
      <c r="H11" s="619"/>
      <c r="I11" s="619"/>
      <c r="J11" s="619"/>
      <c r="K11" s="619"/>
      <c r="L11" s="619"/>
      <c r="M11" s="619"/>
      <c r="N11" s="619"/>
      <c r="O11" s="619"/>
      <c r="P11" s="619"/>
      <c r="Q11" s="627"/>
    </row>
    <row r="12" spans="1:20" ht="14.55" customHeight="1">
      <c r="A12" s="935"/>
      <c r="B12" s="540" t="s">
        <v>71</v>
      </c>
      <c r="C12" s="623">
        <v>0.1</v>
      </c>
      <c r="D12" s="616">
        <v>0.1</v>
      </c>
      <c r="E12" s="616">
        <v>0.1</v>
      </c>
      <c r="F12" s="616">
        <v>0.1</v>
      </c>
      <c r="G12" s="616">
        <v>0.1</v>
      </c>
      <c r="H12" s="616">
        <v>0.1</v>
      </c>
      <c r="I12" s="616">
        <v>0.1</v>
      </c>
      <c r="J12" s="616">
        <v>0.1</v>
      </c>
      <c r="K12" s="616">
        <v>0.1</v>
      </c>
      <c r="L12" s="616">
        <v>0.1</v>
      </c>
      <c r="M12" s="616">
        <v>0.1</v>
      </c>
      <c r="N12" s="616">
        <v>0.1</v>
      </c>
      <c r="O12" s="616">
        <v>0.1</v>
      </c>
      <c r="P12" s="619">
        <v>0.1</v>
      </c>
      <c r="Q12" s="627">
        <v>0.1</v>
      </c>
    </row>
    <row r="13" spans="1:20" ht="14.55" customHeight="1">
      <c r="A13" s="933" t="s">
        <v>189</v>
      </c>
      <c r="B13" s="540" t="s">
        <v>298</v>
      </c>
      <c r="C13" s="634"/>
      <c r="D13" s="619"/>
      <c r="E13" s="619"/>
      <c r="F13" s="619"/>
      <c r="G13" s="619">
        <v>1.6</v>
      </c>
      <c r="H13" s="619"/>
      <c r="I13" s="619"/>
      <c r="J13" s="619"/>
      <c r="K13" s="619"/>
      <c r="L13" s="619"/>
      <c r="M13" s="619">
        <v>0.64</v>
      </c>
      <c r="N13" s="619"/>
      <c r="O13" s="619"/>
      <c r="P13" s="619"/>
      <c r="Q13" s="627"/>
    </row>
    <row r="14" spans="1:20" ht="14.55" customHeight="1">
      <c r="A14" s="934"/>
      <c r="B14" s="540" t="s">
        <v>299</v>
      </c>
      <c r="C14" s="634"/>
      <c r="D14" s="619"/>
      <c r="E14" s="619"/>
      <c r="F14" s="619"/>
      <c r="G14" s="619">
        <v>0.6</v>
      </c>
      <c r="H14" s="619"/>
      <c r="I14" s="619"/>
      <c r="J14" s="619"/>
      <c r="K14" s="619"/>
      <c r="L14" s="619"/>
      <c r="M14" s="619">
        <v>0.28000000000000003</v>
      </c>
      <c r="N14" s="619"/>
      <c r="O14" s="619"/>
      <c r="P14" s="619"/>
      <c r="Q14" s="627"/>
    </row>
    <row r="15" spans="1:20" ht="14.55" customHeight="1">
      <c r="A15" s="935"/>
      <c r="B15" s="540" t="s">
        <v>71</v>
      </c>
      <c r="C15" s="623">
        <v>1.1000000000000001</v>
      </c>
      <c r="D15" s="616">
        <v>1</v>
      </c>
      <c r="E15" s="616">
        <v>1</v>
      </c>
      <c r="F15" s="616">
        <v>0.9</v>
      </c>
      <c r="G15" s="619">
        <v>1.2</v>
      </c>
      <c r="H15" s="616">
        <v>0.8</v>
      </c>
      <c r="I15" s="616">
        <v>0.8</v>
      </c>
      <c r="J15" s="616">
        <v>0.8</v>
      </c>
      <c r="K15" s="616">
        <v>0.7</v>
      </c>
      <c r="L15" s="616">
        <v>0.7</v>
      </c>
      <c r="M15" s="619">
        <v>0.45</v>
      </c>
      <c r="N15" s="616">
        <v>0.8</v>
      </c>
      <c r="O15" s="616">
        <v>0.8</v>
      </c>
      <c r="P15" s="616">
        <v>0.8</v>
      </c>
      <c r="Q15" s="635">
        <v>0.7</v>
      </c>
    </row>
    <row r="16" spans="1:20" ht="15" customHeight="1">
      <c r="A16" s="933" t="s">
        <v>172</v>
      </c>
      <c r="B16" s="540" t="s">
        <v>298</v>
      </c>
      <c r="C16" s="634"/>
      <c r="D16" s="619"/>
      <c r="E16" s="619"/>
      <c r="F16" s="619"/>
      <c r="G16" s="619" t="s">
        <v>170</v>
      </c>
      <c r="H16" s="619"/>
      <c r="I16" s="619">
        <v>32.5</v>
      </c>
      <c r="J16" s="619"/>
      <c r="K16" s="619"/>
      <c r="L16" s="619"/>
      <c r="M16" s="619"/>
      <c r="N16" s="619"/>
      <c r="O16" s="619"/>
      <c r="P16" s="619"/>
      <c r="Q16" s="627"/>
    </row>
    <row r="17" spans="1:17" ht="14.55" customHeight="1">
      <c r="A17" s="934"/>
      <c r="B17" s="540" t="s">
        <v>299</v>
      </c>
      <c r="C17" s="634"/>
      <c r="D17" s="619"/>
      <c r="E17" s="619"/>
      <c r="F17" s="619"/>
      <c r="G17" s="619" t="s">
        <v>170</v>
      </c>
      <c r="H17" s="619"/>
      <c r="I17" s="619">
        <v>20.399999999999999</v>
      </c>
      <c r="J17" s="619"/>
      <c r="K17" s="619"/>
      <c r="L17" s="619"/>
      <c r="M17" s="619"/>
      <c r="N17" s="619"/>
      <c r="O17" s="619"/>
      <c r="P17" s="619"/>
      <c r="Q17" s="627"/>
    </row>
    <row r="18" spans="1:17" ht="14.55" customHeight="1">
      <c r="A18" s="935"/>
      <c r="B18" s="540" t="s">
        <v>71</v>
      </c>
      <c r="C18" s="634">
        <v>28</v>
      </c>
      <c r="D18" s="619">
        <v>28.4</v>
      </c>
      <c r="E18" s="619">
        <v>28.8</v>
      </c>
      <c r="F18" s="619">
        <v>29.2</v>
      </c>
      <c r="G18" s="619">
        <v>29.4</v>
      </c>
      <c r="H18" s="619">
        <v>29.3</v>
      </c>
      <c r="I18" s="619">
        <v>29</v>
      </c>
      <c r="J18" s="619">
        <v>28.6</v>
      </c>
      <c r="K18" s="619">
        <v>28.1</v>
      </c>
      <c r="L18" s="619">
        <v>27.6</v>
      </c>
      <c r="M18" s="619">
        <v>26.9</v>
      </c>
      <c r="N18" s="619">
        <v>26.1</v>
      </c>
      <c r="O18" s="619">
        <v>25.2</v>
      </c>
      <c r="P18" s="619">
        <v>24.3</v>
      </c>
      <c r="Q18" s="627">
        <v>23.4</v>
      </c>
    </row>
    <row r="19" spans="1:17" ht="16.5" customHeight="1">
      <c r="A19" s="933" t="s">
        <v>173</v>
      </c>
      <c r="B19" s="540" t="s">
        <v>298</v>
      </c>
      <c r="C19" s="634"/>
      <c r="D19" s="619"/>
      <c r="E19" s="619"/>
      <c r="F19" s="619"/>
      <c r="G19" s="619">
        <v>19</v>
      </c>
      <c r="H19" s="619">
        <v>30</v>
      </c>
      <c r="I19" s="619"/>
      <c r="J19" s="619">
        <v>29.7</v>
      </c>
      <c r="K19" s="619"/>
      <c r="L19" s="660"/>
      <c r="M19" s="660"/>
      <c r="N19" s="660"/>
      <c r="O19" s="660"/>
      <c r="P19" s="660"/>
      <c r="Q19" s="663"/>
    </row>
    <row r="20" spans="1:17" ht="14.55" customHeight="1">
      <c r="A20" s="934"/>
      <c r="B20" s="540" t="s">
        <v>299</v>
      </c>
      <c r="C20" s="634"/>
      <c r="D20" s="619"/>
      <c r="E20" s="619"/>
      <c r="F20" s="619"/>
      <c r="G20" s="619">
        <v>30</v>
      </c>
      <c r="H20" s="619">
        <v>19</v>
      </c>
      <c r="I20" s="619"/>
      <c r="J20" s="619">
        <v>19.100000000000001</v>
      </c>
      <c r="K20" s="619"/>
      <c r="L20" s="660"/>
      <c r="M20" s="660"/>
      <c r="N20" s="660"/>
      <c r="O20" s="660"/>
      <c r="P20" s="660"/>
      <c r="Q20" s="663"/>
    </row>
    <row r="21" spans="1:17" ht="14.55" customHeight="1">
      <c r="A21" s="935"/>
      <c r="B21" s="540" t="s">
        <v>71</v>
      </c>
      <c r="C21" s="634">
        <v>22.7</v>
      </c>
      <c r="D21" s="619">
        <v>22.8</v>
      </c>
      <c r="E21" s="619">
        <v>22.9</v>
      </c>
      <c r="F21" s="619">
        <v>22.9</v>
      </c>
      <c r="G21" s="619">
        <v>24.5</v>
      </c>
      <c r="H21" s="619">
        <v>24.5</v>
      </c>
      <c r="I21" s="619"/>
      <c r="J21" s="619">
        <v>24.3</v>
      </c>
      <c r="K21" s="616">
        <v>22.3</v>
      </c>
      <c r="L21" s="661">
        <v>21.5</v>
      </c>
      <c r="M21" s="661">
        <v>20.7</v>
      </c>
      <c r="N21" s="661">
        <v>19.8</v>
      </c>
      <c r="O21" s="661">
        <v>18.899999999999999</v>
      </c>
      <c r="P21" s="661">
        <v>18</v>
      </c>
      <c r="Q21" s="722">
        <v>17.100000000000001</v>
      </c>
    </row>
    <row r="22" spans="1:17" ht="14.55" customHeight="1">
      <c r="A22" s="933" t="s">
        <v>174</v>
      </c>
      <c r="B22" s="540" t="s">
        <v>298</v>
      </c>
      <c r="C22" s="634"/>
      <c r="D22" s="619"/>
      <c r="E22" s="619"/>
      <c r="F22" s="619">
        <v>0.68</v>
      </c>
      <c r="G22" s="619">
        <v>0.6</v>
      </c>
      <c r="H22" s="619">
        <v>0.6</v>
      </c>
      <c r="I22" s="619">
        <v>0.5</v>
      </c>
      <c r="J22" s="619"/>
      <c r="K22" s="619"/>
      <c r="L22" s="619"/>
      <c r="M22" s="619"/>
      <c r="N22" s="619"/>
      <c r="O22" s="619"/>
      <c r="P22" s="660"/>
      <c r="Q22" s="663"/>
    </row>
    <row r="23" spans="1:17" ht="14.55" customHeight="1">
      <c r="A23" s="934"/>
      <c r="B23" s="540" t="s">
        <v>299</v>
      </c>
      <c r="C23" s="634"/>
      <c r="D23" s="619"/>
      <c r="E23" s="619"/>
      <c r="F23" s="619">
        <v>1.51</v>
      </c>
      <c r="G23" s="619">
        <v>1.3</v>
      </c>
      <c r="H23" s="619">
        <v>1.3</v>
      </c>
      <c r="I23" s="619">
        <v>1.3</v>
      </c>
      <c r="J23" s="619"/>
      <c r="K23" s="619"/>
      <c r="L23" s="619"/>
      <c r="M23" s="619"/>
      <c r="N23" s="619"/>
      <c r="O23" s="619"/>
      <c r="P23" s="660"/>
      <c r="Q23" s="663"/>
    </row>
    <row r="24" spans="1:17" ht="14.55" customHeight="1">
      <c r="A24" s="935"/>
      <c r="B24" s="540" t="s">
        <v>71</v>
      </c>
      <c r="C24" s="634">
        <v>1.28</v>
      </c>
      <c r="D24" s="619">
        <v>1.24</v>
      </c>
      <c r="E24" s="619">
        <v>1.17</v>
      </c>
      <c r="F24" s="619">
        <v>1.1000000000000001</v>
      </c>
      <c r="G24" s="619">
        <v>0.9</v>
      </c>
      <c r="H24" s="619">
        <v>0.9</v>
      </c>
      <c r="I24" s="619">
        <v>0.9</v>
      </c>
      <c r="J24" s="616">
        <v>0.3</v>
      </c>
      <c r="K24" s="616">
        <v>0.3</v>
      </c>
      <c r="L24" s="616">
        <v>0.3</v>
      </c>
      <c r="M24" s="616">
        <v>0.4</v>
      </c>
      <c r="N24" s="616">
        <v>0.4</v>
      </c>
      <c r="O24" s="616">
        <v>0.4</v>
      </c>
      <c r="P24" s="660">
        <v>0.4</v>
      </c>
      <c r="Q24" s="663">
        <v>0.5</v>
      </c>
    </row>
    <row r="25" spans="1:17" ht="14.55" customHeight="1">
      <c r="A25" s="429" t="s">
        <v>175</v>
      </c>
      <c r="B25" s="540" t="s">
        <v>298</v>
      </c>
      <c r="C25" s="634"/>
      <c r="D25" s="619"/>
      <c r="E25" s="619"/>
      <c r="F25" s="619">
        <v>12.79</v>
      </c>
      <c r="G25" s="619">
        <v>12.59</v>
      </c>
      <c r="H25" s="619">
        <v>12.34</v>
      </c>
      <c r="I25" s="619">
        <v>12.03</v>
      </c>
      <c r="J25" s="619">
        <v>11.66</v>
      </c>
      <c r="K25" s="619">
        <v>11.23</v>
      </c>
      <c r="L25" s="619">
        <v>10.76</v>
      </c>
      <c r="M25" s="619">
        <v>10.28</v>
      </c>
      <c r="N25" s="619">
        <v>9.7799999999999994</v>
      </c>
      <c r="O25" s="619">
        <v>9.2899999999999991</v>
      </c>
      <c r="P25" s="660">
        <v>8.7899999999999991</v>
      </c>
      <c r="Q25" s="663">
        <v>8.32</v>
      </c>
    </row>
    <row r="26" spans="1:17" ht="14.55" customHeight="1">
      <c r="A26" s="430"/>
      <c r="B26" s="540" t="s">
        <v>299</v>
      </c>
      <c r="C26" s="634"/>
      <c r="D26" s="619"/>
      <c r="E26" s="619"/>
      <c r="F26" s="619">
        <v>7.3</v>
      </c>
      <c r="G26" s="619">
        <v>7.07</v>
      </c>
      <c r="H26" s="619">
        <v>6.84</v>
      </c>
      <c r="I26" s="619">
        <v>6.58</v>
      </c>
      <c r="J26" s="619">
        <v>6.29</v>
      </c>
      <c r="K26" s="619">
        <v>5.98</v>
      </c>
      <c r="L26" s="619">
        <v>5.66</v>
      </c>
      <c r="M26" s="619">
        <v>5.34</v>
      </c>
      <c r="N26" s="619">
        <v>5.01</v>
      </c>
      <c r="O26" s="619">
        <v>4.6900000000000004</v>
      </c>
      <c r="P26" s="660">
        <v>4.37</v>
      </c>
      <c r="Q26" s="663">
        <v>4.07</v>
      </c>
    </row>
    <row r="27" spans="1:17" ht="14.55" customHeight="1">
      <c r="A27" s="431"/>
      <c r="B27" s="540" t="s">
        <v>71</v>
      </c>
      <c r="C27" s="623">
        <v>10.6</v>
      </c>
      <c r="D27" s="616">
        <v>10.4</v>
      </c>
      <c r="E27" s="616">
        <v>10.3</v>
      </c>
      <c r="F27" s="619">
        <v>10.11</v>
      </c>
      <c r="G27" s="619">
        <v>9.9</v>
      </c>
      <c r="H27" s="619">
        <v>9.65</v>
      </c>
      <c r="I27" s="619">
        <v>9.3699999999999992</v>
      </c>
      <c r="J27" s="619">
        <v>9.0299999999999994</v>
      </c>
      <c r="K27" s="619">
        <v>8.66</v>
      </c>
      <c r="L27" s="619">
        <v>8.27</v>
      </c>
      <c r="M27" s="619">
        <v>7.86</v>
      </c>
      <c r="N27" s="619">
        <v>7.45</v>
      </c>
      <c r="O27" s="619">
        <v>7.04</v>
      </c>
      <c r="P27" s="660">
        <v>6.63</v>
      </c>
      <c r="Q27" s="663">
        <v>6.25</v>
      </c>
    </row>
    <row r="28" spans="1:17" ht="14.55" customHeight="1">
      <c r="A28" s="933" t="s">
        <v>176</v>
      </c>
      <c r="B28" s="540" t="s">
        <v>298</v>
      </c>
      <c r="C28" s="634">
        <v>0.8</v>
      </c>
      <c r="D28" s="619">
        <v>0.8</v>
      </c>
      <c r="E28" s="619">
        <v>0.8</v>
      </c>
      <c r="F28" s="619">
        <v>0.75</v>
      </c>
      <c r="G28" s="619">
        <v>0.77</v>
      </c>
      <c r="H28" s="619">
        <v>0.79</v>
      </c>
      <c r="I28" s="619">
        <v>0.81</v>
      </c>
      <c r="J28" s="619">
        <v>0.82</v>
      </c>
      <c r="K28" s="619">
        <v>0.85</v>
      </c>
      <c r="L28" s="619">
        <v>0.88</v>
      </c>
      <c r="M28" s="619">
        <v>0.9</v>
      </c>
      <c r="N28" s="619">
        <v>0.91</v>
      </c>
      <c r="O28" s="619">
        <v>0.94</v>
      </c>
      <c r="P28" s="660">
        <v>0.9</v>
      </c>
      <c r="Q28" s="663"/>
    </row>
    <row r="29" spans="1:17" ht="14.55" customHeight="1">
      <c r="A29" s="934"/>
      <c r="B29" s="540" t="s">
        <v>299</v>
      </c>
      <c r="C29" s="634">
        <v>1.8</v>
      </c>
      <c r="D29" s="619">
        <v>1.8</v>
      </c>
      <c r="E29" s="619">
        <v>1.8</v>
      </c>
      <c r="F29" s="619">
        <v>1.59</v>
      </c>
      <c r="G29" s="619">
        <v>1.61</v>
      </c>
      <c r="H29" s="619">
        <v>1.62</v>
      </c>
      <c r="I29" s="619">
        <v>1.63</v>
      </c>
      <c r="J29" s="619">
        <v>1.61</v>
      </c>
      <c r="K29" s="619">
        <v>1.6</v>
      </c>
      <c r="L29" s="619">
        <v>1.58</v>
      </c>
      <c r="M29" s="619">
        <v>1.57</v>
      </c>
      <c r="N29" s="619">
        <v>1.56</v>
      </c>
      <c r="O29" s="619">
        <v>1.55</v>
      </c>
      <c r="P29" s="660">
        <v>1.6</v>
      </c>
      <c r="Q29" s="663"/>
    </row>
    <row r="30" spans="1:17" ht="14.55" customHeight="1">
      <c r="A30" s="935"/>
      <c r="B30" s="540" t="s">
        <v>71</v>
      </c>
      <c r="C30" s="634">
        <v>1.3</v>
      </c>
      <c r="D30" s="619">
        <v>1.3</v>
      </c>
      <c r="E30" s="619">
        <v>1.3</v>
      </c>
      <c r="F30" s="619">
        <v>1.19</v>
      </c>
      <c r="G30" s="619">
        <v>1.21</v>
      </c>
      <c r="H30" s="619">
        <v>1.22</v>
      </c>
      <c r="I30" s="619">
        <v>1.23</v>
      </c>
      <c r="J30" s="619">
        <v>1.23</v>
      </c>
      <c r="K30" s="619">
        <v>1.22</v>
      </c>
      <c r="L30" s="619">
        <v>1.23</v>
      </c>
      <c r="M30" s="619">
        <v>1.24</v>
      </c>
      <c r="N30" s="619">
        <v>1.24</v>
      </c>
      <c r="O30" s="619">
        <v>1.26</v>
      </c>
      <c r="P30" s="660">
        <v>1.4</v>
      </c>
      <c r="Q30" s="663"/>
    </row>
    <row r="31" spans="1:17" ht="14.55" customHeight="1">
      <c r="A31" s="933" t="s">
        <v>177</v>
      </c>
      <c r="B31" s="540" t="s">
        <v>298</v>
      </c>
      <c r="C31" s="634">
        <v>13.4</v>
      </c>
      <c r="D31" s="619">
        <v>13.4</v>
      </c>
      <c r="E31" s="619">
        <v>13.4</v>
      </c>
      <c r="F31" s="619">
        <v>13.4</v>
      </c>
      <c r="G31" s="619">
        <v>13.4</v>
      </c>
      <c r="H31" s="619">
        <v>15.1</v>
      </c>
      <c r="I31" s="619"/>
      <c r="J31" s="619"/>
      <c r="K31" s="619"/>
      <c r="L31" s="619"/>
      <c r="M31" s="619"/>
      <c r="N31" s="619">
        <v>15.4</v>
      </c>
      <c r="O31" s="619"/>
      <c r="P31" s="660">
        <v>14.9</v>
      </c>
      <c r="Q31" s="663">
        <v>14.5</v>
      </c>
    </row>
    <row r="32" spans="1:17" ht="14.55" customHeight="1">
      <c r="A32" s="934"/>
      <c r="B32" s="540" t="s">
        <v>299</v>
      </c>
      <c r="C32" s="634">
        <v>9.1</v>
      </c>
      <c r="D32" s="619">
        <v>9</v>
      </c>
      <c r="E32" s="619">
        <v>9</v>
      </c>
      <c r="F32" s="619">
        <v>8.9</v>
      </c>
      <c r="G32" s="619">
        <v>8.8000000000000007</v>
      </c>
      <c r="H32" s="619">
        <v>10.199999999999999</v>
      </c>
      <c r="I32" s="619"/>
      <c r="J32" s="619"/>
      <c r="K32" s="619"/>
      <c r="L32" s="619"/>
      <c r="M32" s="619"/>
      <c r="N32" s="619">
        <v>9</v>
      </c>
      <c r="O32" s="619"/>
      <c r="P32" s="660">
        <v>8.5</v>
      </c>
      <c r="Q32" s="663">
        <v>8.1999999999999993</v>
      </c>
    </row>
    <row r="33" spans="1:17" ht="14.55" customHeight="1">
      <c r="A33" s="935"/>
      <c r="B33" s="540" t="s">
        <v>71</v>
      </c>
      <c r="C33" s="634">
        <v>11.4</v>
      </c>
      <c r="D33" s="619">
        <v>11.4</v>
      </c>
      <c r="E33" s="619">
        <v>11.4</v>
      </c>
      <c r="F33" s="619">
        <v>11.3</v>
      </c>
      <c r="G33" s="619">
        <v>11.3</v>
      </c>
      <c r="H33" s="619">
        <v>13.2</v>
      </c>
      <c r="I33" s="619">
        <v>12.023193233199899</v>
      </c>
      <c r="J33" s="619">
        <v>11.9844298533</v>
      </c>
      <c r="K33" s="619" t="s">
        <v>215</v>
      </c>
      <c r="L33" s="619">
        <v>12.4</v>
      </c>
      <c r="M33" s="619"/>
      <c r="N33" s="619">
        <v>12.4</v>
      </c>
      <c r="O33" s="619"/>
      <c r="P33" s="660">
        <v>11.8</v>
      </c>
      <c r="Q33" s="663">
        <v>11.5</v>
      </c>
    </row>
    <row r="34" spans="1:17" ht="14.55" customHeight="1">
      <c r="A34" s="933" t="s">
        <v>178</v>
      </c>
      <c r="B34" s="540" t="s">
        <v>298</v>
      </c>
      <c r="C34" s="634"/>
      <c r="D34" s="619"/>
      <c r="E34" s="619"/>
      <c r="F34" s="619"/>
      <c r="G34" s="619"/>
      <c r="H34" s="619"/>
      <c r="I34" s="619"/>
      <c r="J34" s="619"/>
      <c r="K34" s="619"/>
      <c r="L34" s="619"/>
      <c r="M34" s="619"/>
      <c r="N34" s="619"/>
      <c r="O34" s="619"/>
      <c r="P34" s="660"/>
      <c r="Q34" s="663"/>
    </row>
    <row r="35" spans="1:17" ht="14.55" customHeight="1">
      <c r="A35" s="934"/>
      <c r="B35" s="540" t="s">
        <v>299</v>
      </c>
      <c r="C35" s="634"/>
      <c r="D35" s="619"/>
      <c r="E35" s="619"/>
      <c r="F35" s="619"/>
      <c r="G35" s="619"/>
      <c r="H35" s="619"/>
      <c r="I35" s="619"/>
      <c r="J35" s="619"/>
      <c r="K35" s="619"/>
      <c r="L35" s="619"/>
      <c r="M35" s="619"/>
      <c r="N35" s="619"/>
      <c r="O35" s="619"/>
      <c r="P35" s="660"/>
      <c r="Q35" s="663"/>
    </row>
    <row r="36" spans="1:17" ht="14.55" customHeight="1">
      <c r="A36" s="935"/>
      <c r="B36" s="540" t="s">
        <v>71</v>
      </c>
      <c r="C36" s="634">
        <v>13.6</v>
      </c>
      <c r="D36" s="619">
        <v>13.4</v>
      </c>
      <c r="E36" s="619">
        <v>14.5</v>
      </c>
      <c r="F36" s="619">
        <v>14.3</v>
      </c>
      <c r="G36" s="619">
        <v>13.976767092399999</v>
      </c>
      <c r="H36" s="619">
        <v>13.872896486399901</v>
      </c>
      <c r="I36" s="619">
        <v>13.781862925899899</v>
      </c>
      <c r="J36" s="619">
        <v>13.702294553</v>
      </c>
      <c r="K36" s="616">
        <v>11.5</v>
      </c>
      <c r="L36" s="616">
        <v>11.1</v>
      </c>
      <c r="M36" s="616">
        <v>10.6</v>
      </c>
      <c r="N36" s="616">
        <v>10.199999999999999</v>
      </c>
      <c r="O36" s="616">
        <v>9.8000000000000007</v>
      </c>
      <c r="P36" s="661">
        <v>9.4</v>
      </c>
      <c r="Q36" s="663">
        <v>9</v>
      </c>
    </row>
    <row r="37" spans="1:17" ht="14.55" customHeight="1">
      <c r="A37" s="429" t="s">
        <v>179</v>
      </c>
      <c r="B37" s="540" t="s">
        <v>298</v>
      </c>
      <c r="C37" s="634"/>
      <c r="D37" s="619"/>
      <c r="E37" s="619"/>
      <c r="F37" s="619"/>
      <c r="G37" s="619"/>
      <c r="H37" s="619"/>
      <c r="I37" s="619"/>
      <c r="J37" s="619"/>
      <c r="K37" s="619"/>
      <c r="L37" s="619"/>
      <c r="M37" s="619"/>
      <c r="N37" s="619"/>
      <c r="O37" s="619"/>
      <c r="P37" s="660"/>
      <c r="Q37" s="663"/>
    </row>
    <row r="38" spans="1:17" ht="14.55" customHeight="1">
      <c r="A38" s="430"/>
      <c r="B38" s="540" t="s">
        <v>299</v>
      </c>
      <c r="C38" s="634"/>
      <c r="D38" s="619"/>
      <c r="E38" s="619"/>
      <c r="F38" s="619"/>
      <c r="G38" s="619"/>
      <c r="H38" s="619"/>
      <c r="I38" s="619"/>
      <c r="J38" s="619"/>
      <c r="K38" s="619"/>
      <c r="L38" s="619"/>
      <c r="M38" s="619"/>
      <c r="N38" s="619"/>
      <c r="O38" s="619"/>
      <c r="P38" s="660"/>
      <c r="Q38" s="663"/>
    </row>
    <row r="39" spans="1:17" ht="14.55" customHeight="1">
      <c r="A39" s="431"/>
      <c r="B39" s="540" t="s">
        <v>71</v>
      </c>
      <c r="C39" s="634"/>
      <c r="D39" s="619"/>
      <c r="E39" s="619"/>
      <c r="F39" s="619"/>
      <c r="G39" s="619"/>
      <c r="H39" s="619"/>
      <c r="I39" s="619"/>
      <c r="J39" s="619"/>
      <c r="K39" s="619"/>
      <c r="L39" s="619"/>
      <c r="M39" s="619"/>
      <c r="N39" s="619"/>
      <c r="O39" s="619"/>
      <c r="P39" s="660"/>
      <c r="Q39" s="663"/>
    </row>
    <row r="40" spans="1:17" ht="14.55" customHeight="1">
      <c r="A40" s="933" t="s">
        <v>180</v>
      </c>
      <c r="B40" s="540" t="s">
        <v>298</v>
      </c>
      <c r="C40" s="634">
        <v>21.31</v>
      </c>
      <c r="D40" s="619">
        <v>21.45</v>
      </c>
      <c r="E40" s="619">
        <v>21.53</v>
      </c>
      <c r="F40" s="619">
        <v>21.48</v>
      </c>
      <c r="G40" s="619">
        <v>21.4</v>
      </c>
      <c r="H40" s="619">
        <v>21.34</v>
      </c>
      <c r="I40" s="619">
        <v>21.29</v>
      </c>
      <c r="J40" s="619">
        <v>21.17</v>
      </c>
      <c r="K40" s="619"/>
      <c r="L40" s="619"/>
      <c r="M40" s="619"/>
      <c r="N40" s="619"/>
      <c r="O40" s="619"/>
      <c r="P40" s="660"/>
      <c r="Q40" s="663"/>
    </row>
    <row r="41" spans="1:17" ht="14.55" customHeight="1">
      <c r="A41" s="934"/>
      <c r="B41" s="540" t="s">
        <v>299</v>
      </c>
      <c r="C41" s="634">
        <v>15.29</v>
      </c>
      <c r="D41" s="619">
        <v>15.32</v>
      </c>
      <c r="E41" s="619">
        <v>15.32</v>
      </c>
      <c r="F41" s="619">
        <v>15.23</v>
      </c>
      <c r="G41" s="619">
        <v>15.11</v>
      </c>
      <c r="H41" s="619">
        <v>15.02</v>
      </c>
      <c r="I41" s="619">
        <v>14.94</v>
      </c>
      <c r="J41" s="619">
        <v>14.82</v>
      </c>
      <c r="K41" s="619"/>
      <c r="L41" s="619"/>
      <c r="M41" s="619"/>
      <c r="N41" s="619"/>
      <c r="O41" s="619"/>
      <c r="P41" s="660"/>
      <c r="Q41" s="663"/>
    </row>
    <row r="42" spans="1:17" ht="14.55" customHeight="1">
      <c r="A42" s="935"/>
      <c r="B42" s="540" t="s">
        <v>71</v>
      </c>
      <c r="C42" s="634">
        <v>17.899999999999999</v>
      </c>
      <c r="D42" s="619">
        <v>18.100000000000001</v>
      </c>
      <c r="E42" s="619">
        <v>18.3</v>
      </c>
      <c r="F42" s="619">
        <v>18.5</v>
      </c>
      <c r="G42" s="619">
        <v>18.7</v>
      </c>
      <c r="H42" s="619">
        <v>18.8</v>
      </c>
      <c r="I42" s="616">
        <v>18.8</v>
      </c>
      <c r="J42" s="616">
        <v>18.8</v>
      </c>
      <c r="K42" s="616">
        <v>18.600000000000001</v>
      </c>
      <c r="L42" s="616">
        <v>18.5</v>
      </c>
      <c r="M42" s="616">
        <v>18.399999999999999</v>
      </c>
      <c r="N42" s="616">
        <v>18.2</v>
      </c>
      <c r="O42" s="616">
        <v>17.899999999999999</v>
      </c>
      <c r="P42" s="661">
        <v>17.600000000000001</v>
      </c>
      <c r="Q42" s="722">
        <v>17.2</v>
      </c>
    </row>
    <row r="43" spans="1:17" ht="14.55" customHeight="1">
      <c r="A43" s="933" t="s">
        <v>190</v>
      </c>
      <c r="B43" s="540" t="s">
        <v>298</v>
      </c>
      <c r="C43" s="634">
        <v>6.6</v>
      </c>
      <c r="D43" s="619">
        <v>6.2</v>
      </c>
      <c r="E43" s="619">
        <v>6.2</v>
      </c>
      <c r="F43" s="619">
        <v>6.2</v>
      </c>
      <c r="G43" s="619">
        <v>6.2</v>
      </c>
      <c r="H43" s="619">
        <v>6.2</v>
      </c>
      <c r="I43" s="619">
        <v>6.2</v>
      </c>
      <c r="J43" s="619">
        <v>6.2</v>
      </c>
      <c r="K43" s="619">
        <v>6.2</v>
      </c>
      <c r="L43" s="619">
        <v>6.2</v>
      </c>
      <c r="M43" s="619"/>
      <c r="N43" s="619"/>
      <c r="O43" s="619"/>
      <c r="P43" s="660"/>
      <c r="Q43" s="663"/>
    </row>
    <row r="44" spans="1:17" ht="14.55" customHeight="1">
      <c r="A44" s="934"/>
      <c r="B44" s="540" t="s">
        <v>299</v>
      </c>
      <c r="C44" s="634">
        <v>4.5999999999999996</v>
      </c>
      <c r="D44" s="619">
        <v>3.8</v>
      </c>
      <c r="E44" s="619">
        <v>3.8</v>
      </c>
      <c r="F44" s="619">
        <v>3.8</v>
      </c>
      <c r="G44" s="619">
        <v>3.8</v>
      </c>
      <c r="H44" s="619">
        <v>3.8</v>
      </c>
      <c r="I44" s="619">
        <v>3.1</v>
      </c>
      <c r="J44" s="619">
        <v>3.1</v>
      </c>
      <c r="K44" s="619">
        <v>3.1</v>
      </c>
      <c r="L44" s="619">
        <v>3.1</v>
      </c>
      <c r="M44" s="619"/>
      <c r="N44" s="619"/>
      <c r="O44" s="619"/>
      <c r="P44" s="660"/>
      <c r="Q44" s="663"/>
    </row>
    <row r="45" spans="1:17" ht="14.55" customHeight="1">
      <c r="A45" s="935"/>
      <c r="B45" s="540" t="s">
        <v>71</v>
      </c>
      <c r="C45" s="634">
        <v>5.7</v>
      </c>
      <c r="D45" s="619">
        <v>5.0999999999999996</v>
      </c>
      <c r="E45" s="619">
        <v>5.0999999999999996</v>
      </c>
      <c r="F45" s="619">
        <v>5.0999999999999996</v>
      </c>
      <c r="G45" s="619">
        <v>5.0999999999999996</v>
      </c>
      <c r="H45" s="619">
        <v>5.0999999999999996</v>
      </c>
      <c r="I45" s="619">
        <v>4.7</v>
      </c>
      <c r="J45" s="619">
        <v>4.7</v>
      </c>
      <c r="K45" s="619">
        <v>4.7</v>
      </c>
      <c r="L45" s="619">
        <v>4.7</v>
      </c>
      <c r="M45" s="616">
        <v>4.0999999999999996</v>
      </c>
      <c r="N45" s="616">
        <v>4</v>
      </c>
      <c r="O45" s="616">
        <v>3.9</v>
      </c>
      <c r="P45" s="661">
        <v>3.7</v>
      </c>
      <c r="Q45" s="722">
        <v>3.5</v>
      </c>
    </row>
    <row r="46" spans="1:17" ht="14.55" customHeight="1">
      <c r="A46" s="429" t="s">
        <v>182</v>
      </c>
      <c r="B46" s="540" t="s">
        <v>298</v>
      </c>
      <c r="C46" s="634"/>
      <c r="D46" s="619"/>
      <c r="E46" s="619">
        <v>13.3</v>
      </c>
      <c r="F46" s="619">
        <v>13.1</v>
      </c>
      <c r="G46" s="619">
        <v>15.1</v>
      </c>
      <c r="H46" s="619"/>
      <c r="I46" s="619"/>
      <c r="J46" s="619"/>
      <c r="K46" s="619"/>
      <c r="L46" s="619"/>
      <c r="M46" s="619"/>
      <c r="N46" s="619"/>
      <c r="O46" s="619"/>
      <c r="P46" s="660"/>
      <c r="Q46" s="663"/>
    </row>
    <row r="47" spans="1:17" ht="14.55" customHeight="1">
      <c r="A47" s="430"/>
      <c r="B47" s="540" t="s">
        <v>299</v>
      </c>
      <c r="C47" s="634"/>
      <c r="D47" s="619"/>
      <c r="E47" s="619">
        <v>12.5</v>
      </c>
      <c r="F47" s="619">
        <v>12.2</v>
      </c>
      <c r="G47" s="619">
        <v>11.3</v>
      </c>
      <c r="H47" s="619"/>
      <c r="I47" s="619"/>
      <c r="J47" s="619"/>
      <c r="K47" s="619"/>
      <c r="L47" s="619"/>
      <c r="M47" s="619"/>
      <c r="N47" s="619"/>
      <c r="O47" s="619"/>
      <c r="P47" s="660"/>
      <c r="Q47" s="663"/>
    </row>
    <row r="48" spans="1:17" ht="14.55" customHeight="1">
      <c r="A48" s="431"/>
      <c r="B48" s="540" t="s">
        <v>71</v>
      </c>
      <c r="C48" s="634">
        <v>12.7</v>
      </c>
      <c r="D48" s="619">
        <v>12.5</v>
      </c>
      <c r="E48" s="619">
        <v>12.9</v>
      </c>
      <c r="F48" s="619">
        <v>12.6</v>
      </c>
      <c r="G48" s="619">
        <v>13.3</v>
      </c>
      <c r="H48" s="616">
        <v>11.9</v>
      </c>
      <c r="I48" s="616">
        <v>11.8</v>
      </c>
      <c r="J48" s="616">
        <v>11.8</v>
      </c>
      <c r="K48" s="616">
        <v>11.7</v>
      </c>
      <c r="L48" s="616">
        <v>11.5</v>
      </c>
      <c r="M48" s="616">
        <v>11.1</v>
      </c>
      <c r="N48" s="616">
        <v>10.7</v>
      </c>
      <c r="O48" s="616">
        <v>10.3</v>
      </c>
      <c r="P48" s="661">
        <v>9.8000000000000007</v>
      </c>
      <c r="Q48" s="722">
        <v>9.4</v>
      </c>
    </row>
    <row r="49" spans="1:28" ht="14.55" customHeight="1">
      <c r="A49" s="429" t="s">
        <v>183</v>
      </c>
      <c r="B49" s="540" t="s">
        <v>298</v>
      </c>
      <c r="C49" s="634">
        <v>17.7</v>
      </c>
      <c r="D49" s="619"/>
      <c r="E49" s="619"/>
      <c r="F49" s="619"/>
      <c r="G49" s="619"/>
      <c r="H49" s="619"/>
      <c r="I49" s="619"/>
      <c r="J49" s="619"/>
      <c r="K49" s="619"/>
      <c r="L49" s="619"/>
      <c r="M49" s="619"/>
      <c r="N49" s="619"/>
      <c r="O49" s="619"/>
      <c r="P49" s="660"/>
      <c r="Q49" s="663"/>
    </row>
    <row r="50" spans="1:28" ht="14.55" customHeight="1">
      <c r="A50" s="430"/>
      <c r="B50" s="540" t="s">
        <v>299</v>
      </c>
      <c r="C50" s="634">
        <v>12.3</v>
      </c>
      <c r="D50" s="619"/>
      <c r="E50" s="619"/>
      <c r="F50" s="619"/>
      <c r="G50" s="619"/>
      <c r="H50" s="619"/>
      <c r="I50" s="619"/>
      <c r="J50" s="619"/>
      <c r="K50" s="619"/>
      <c r="L50" s="619"/>
      <c r="M50" s="619"/>
      <c r="N50" s="619"/>
      <c r="O50" s="619"/>
      <c r="P50" s="660"/>
      <c r="Q50" s="663"/>
    </row>
    <row r="51" spans="1:28">
      <c r="A51" s="432"/>
      <c r="B51" s="541" t="s">
        <v>71</v>
      </c>
      <c r="C51" s="636">
        <v>15.2</v>
      </c>
      <c r="D51" s="637">
        <v>14.9</v>
      </c>
      <c r="E51" s="637">
        <v>15.4</v>
      </c>
      <c r="F51" s="637">
        <v>15</v>
      </c>
      <c r="G51" s="637">
        <v>14.9</v>
      </c>
      <c r="H51" s="637">
        <v>14.5</v>
      </c>
      <c r="I51" s="637">
        <v>14.1</v>
      </c>
      <c r="J51" s="637">
        <v>13.6</v>
      </c>
      <c r="K51" s="637">
        <v>13.1</v>
      </c>
      <c r="L51" s="637">
        <v>12.5</v>
      </c>
      <c r="M51" s="637">
        <v>12</v>
      </c>
      <c r="N51" s="637">
        <v>11.5</v>
      </c>
      <c r="O51" s="664">
        <v>10.9</v>
      </c>
      <c r="P51" s="664">
        <v>10.3</v>
      </c>
      <c r="Q51" s="665">
        <v>9.8000000000000007</v>
      </c>
    </row>
    <row r="54" spans="1:28" ht="15" customHeight="1">
      <c r="A54" s="29" t="s">
        <v>192</v>
      </c>
    </row>
    <row r="55" spans="1:28" ht="14.7" hidden="1" customHeight="1">
      <c r="A55" s="874" t="s">
        <v>584</v>
      </c>
      <c r="B55" s="874"/>
      <c r="C55" s="874"/>
      <c r="D55" s="874"/>
      <c r="E55" s="874"/>
      <c r="F55" s="874"/>
      <c r="G55" s="874"/>
      <c r="H55" s="874"/>
      <c r="I55" s="874"/>
      <c r="J55" s="874"/>
      <c r="K55" s="874"/>
      <c r="L55" s="874"/>
      <c r="M55" s="874"/>
      <c r="N55" s="874"/>
      <c r="O55" s="874"/>
      <c r="P55" s="874"/>
      <c r="Q55" s="874"/>
      <c r="R55" s="874"/>
      <c r="S55" s="874"/>
      <c r="T55" s="874"/>
      <c r="U55" s="874"/>
      <c r="V55" s="874"/>
      <c r="W55" s="874"/>
      <c r="X55" s="874"/>
      <c r="Y55" s="874"/>
      <c r="Z55" s="874"/>
      <c r="AA55" s="874"/>
      <c r="AB55" s="874"/>
    </row>
    <row r="56" spans="1:28" ht="14.7" hidden="1" customHeight="1">
      <c r="A56" s="874"/>
      <c r="B56" s="874"/>
      <c r="C56" s="874"/>
      <c r="D56" s="874"/>
      <c r="E56" s="874"/>
      <c r="F56" s="874"/>
      <c r="G56" s="874"/>
      <c r="H56" s="874"/>
      <c r="I56" s="874"/>
      <c r="J56" s="874"/>
      <c r="K56" s="874"/>
      <c r="L56" s="874"/>
      <c r="M56" s="874"/>
      <c r="N56" s="874"/>
      <c r="O56" s="874"/>
      <c r="P56" s="874"/>
      <c r="Q56" s="874"/>
      <c r="R56" s="874"/>
      <c r="S56" s="874"/>
      <c r="T56" s="874"/>
      <c r="U56" s="874"/>
      <c r="V56" s="874"/>
      <c r="W56" s="874"/>
      <c r="X56" s="874"/>
      <c r="Y56" s="874"/>
      <c r="Z56" s="874"/>
      <c r="AA56" s="874"/>
      <c r="AB56" s="874"/>
    </row>
    <row r="57" spans="1:28" ht="14.55" hidden="1" customHeight="1">
      <c r="A57" s="874"/>
      <c r="B57" s="874"/>
      <c r="C57" s="874"/>
      <c r="D57" s="874"/>
      <c r="E57" s="874"/>
      <c r="F57" s="874"/>
      <c r="G57" s="874"/>
      <c r="H57" s="874"/>
      <c r="I57" s="874"/>
      <c r="J57" s="874"/>
      <c r="K57" s="874"/>
      <c r="L57" s="874"/>
      <c r="M57" s="874"/>
      <c r="N57" s="874"/>
      <c r="O57" s="874"/>
      <c r="P57" s="874"/>
      <c r="Q57" s="874"/>
      <c r="R57" s="874"/>
      <c r="S57" s="874"/>
      <c r="T57" s="874"/>
      <c r="U57" s="874"/>
      <c r="V57" s="874"/>
      <c r="W57" s="874"/>
      <c r="X57" s="874"/>
      <c r="Y57" s="874"/>
      <c r="Z57" s="874"/>
      <c r="AA57" s="874"/>
      <c r="AB57" s="874"/>
    </row>
    <row r="58" spans="1:28" ht="14.7" hidden="1" customHeight="1">
      <c r="A58" s="874" t="s">
        <v>585</v>
      </c>
      <c r="B58" s="874"/>
      <c r="C58" s="874"/>
      <c r="D58" s="874"/>
      <c r="E58" s="874"/>
      <c r="F58" s="874"/>
      <c r="G58" s="874"/>
      <c r="H58" s="874"/>
      <c r="I58" s="874"/>
      <c r="J58" s="874"/>
      <c r="K58" s="874"/>
      <c r="L58" s="874"/>
      <c r="M58" s="874"/>
      <c r="N58" s="874"/>
      <c r="O58" s="874"/>
      <c r="P58" s="874"/>
      <c r="Q58" s="874"/>
      <c r="R58" s="874"/>
      <c r="S58" s="874"/>
      <c r="T58" s="874"/>
      <c r="U58" s="874"/>
      <c r="V58" s="874"/>
      <c r="W58" s="874"/>
      <c r="X58" s="874"/>
      <c r="Y58" s="874"/>
      <c r="Z58" s="874"/>
      <c r="AA58" s="874"/>
      <c r="AB58" s="874"/>
    </row>
    <row r="59" spans="1:28" ht="14.7" hidden="1" customHeight="1">
      <c r="A59" s="874"/>
      <c r="B59" s="874"/>
      <c r="C59" s="874"/>
      <c r="D59" s="874"/>
      <c r="E59" s="874"/>
      <c r="F59" s="874"/>
      <c r="G59" s="874"/>
      <c r="H59" s="874"/>
      <c r="I59" s="874"/>
      <c r="J59" s="874"/>
      <c r="K59" s="874"/>
      <c r="L59" s="874"/>
      <c r="M59" s="874"/>
      <c r="N59" s="874"/>
      <c r="O59" s="874"/>
      <c r="P59" s="874"/>
      <c r="Q59" s="874"/>
      <c r="R59" s="874"/>
      <c r="S59" s="874"/>
      <c r="T59" s="874"/>
      <c r="U59" s="874"/>
      <c r="V59" s="874"/>
      <c r="W59" s="874"/>
      <c r="X59" s="874"/>
      <c r="Y59" s="874"/>
      <c r="Z59" s="874"/>
      <c r="AA59" s="874"/>
      <c r="AB59" s="874"/>
    </row>
    <row r="60" spans="1:28" ht="14.55" hidden="1" customHeight="1">
      <c r="A60" s="874"/>
      <c r="B60" s="874"/>
      <c r="C60" s="874"/>
      <c r="D60" s="874"/>
      <c r="E60" s="874"/>
      <c r="F60" s="874"/>
      <c r="G60" s="874"/>
      <c r="H60" s="874"/>
      <c r="I60" s="874"/>
      <c r="J60" s="874"/>
      <c r="K60" s="874"/>
      <c r="L60" s="874"/>
      <c r="M60" s="874"/>
      <c r="N60" s="874"/>
      <c r="O60" s="874"/>
      <c r="P60" s="874"/>
      <c r="Q60" s="874"/>
      <c r="R60" s="874"/>
      <c r="S60" s="874"/>
      <c r="T60" s="874"/>
      <c r="U60" s="874"/>
      <c r="V60" s="874"/>
      <c r="W60" s="874"/>
      <c r="X60" s="874"/>
      <c r="Y60" s="874"/>
      <c r="Z60" s="874"/>
      <c r="AA60" s="874"/>
      <c r="AB60" s="874"/>
    </row>
    <row r="61" spans="1:28" ht="14.55" hidden="1" customHeight="1">
      <c r="A61" s="874" t="s">
        <v>586</v>
      </c>
      <c r="B61" s="874"/>
      <c r="C61" s="874"/>
      <c r="D61" s="874"/>
      <c r="E61" s="874"/>
      <c r="F61" s="874"/>
      <c r="G61" s="874"/>
      <c r="H61" s="874"/>
      <c r="I61" s="874"/>
      <c r="J61" s="874"/>
      <c r="K61" s="874"/>
      <c r="L61" s="874"/>
      <c r="M61" s="874"/>
      <c r="N61" s="874"/>
      <c r="O61" s="874"/>
      <c r="P61" s="874"/>
      <c r="Q61" s="874"/>
      <c r="R61" s="874"/>
      <c r="S61" s="874"/>
      <c r="T61" s="874"/>
      <c r="U61" s="874"/>
      <c r="V61" s="874"/>
      <c r="W61" s="874"/>
      <c r="X61" s="874"/>
      <c r="Y61" s="874"/>
      <c r="Z61" s="874"/>
      <c r="AA61" s="874"/>
      <c r="AB61" s="874"/>
    </row>
    <row r="62" spans="1:28" ht="14.55" hidden="1" customHeight="1">
      <c r="A62" s="874"/>
      <c r="B62" s="874"/>
      <c r="C62" s="874"/>
      <c r="D62" s="874"/>
      <c r="E62" s="874"/>
      <c r="F62" s="874"/>
      <c r="G62" s="874"/>
      <c r="H62" s="874"/>
      <c r="I62" s="874"/>
      <c r="J62" s="874"/>
      <c r="K62" s="874"/>
      <c r="L62" s="874"/>
      <c r="M62" s="874"/>
      <c r="N62" s="874"/>
      <c r="O62" s="874"/>
      <c r="P62" s="874"/>
      <c r="Q62" s="874"/>
      <c r="R62" s="874"/>
      <c r="S62" s="874"/>
      <c r="T62" s="874"/>
      <c r="U62" s="874"/>
      <c r="V62" s="874"/>
      <c r="W62" s="874"/>
      <c r="X62" s="874"/>
      <c r="Y62" s="874"/>
      <c r="Z62" s="874"/>
      <c r="AA62" s="874"/>
      <c r="AB62" s="874"/>
    </row>
    <row r="63" spans="1:28" ht="14.55" hidden="1" customHeight="1">
      <c r="A63" s="874"/>
      <c r="B63" s="874"/>
      <c r="C63" s="874"/>
      <c r="D63" s="874"/>
      <c r="E63" s="874"/>
      <c r="F63" s="874"/>
      <c r="G63" s="874"/>
      <c r="H63" s="874"/>
      <c r="I63" s="874"/>
      <c r="J63" s="874"/>
      <c r="K63" s="874"/>
      <c r="L63" s="874"/>
      <c r="M63" s="874"/>
      <c r="N63" s="874"/>
      <c r="O63" s="874"/>
      <c r="P63" s="874"/>
      <c r="Q63" s="874"/>
      <c r="R63" s="874"/>
      <c r="S63" s="874"/>
      <c r="T63" s="874"/>
      <c r="U63" s="874"/>
      <c r="V63" s="874"/>
      <c r="W63" s="874"/>
      <c r="X63" s="874"/>
      <c r="Y63" s="874"/>
      <c r="Z63" s="874"/>
      <c r="AA63" s="874"/>
      <c r="AB63" s="874"/>
    </row>
    <row r="64" spans="1:28" ht="21.75" hidden="1" customHeight="1">
      <c r="A64" s="1033" t="s">
        <v>587</v>
      </c>
      <c r="B64" s="1033"/>
      <c r="C64" s="1033"/>
      <c r="D64" s="1033"/>
      <c r="E64" s="1033"/>
      <c r="F64" s="1033"/>
      <c r="G64" s="1033"/>
      <c r="H64" s="1033"/>
      <c r="I64" s="1033"/>
      <c r="J64" s="1033"/>
      <c r="K64" s="1033"/>
      <c r="L64" s="1033"/>
      <c r="M64" s="1033"/>
      <c r="N64" s="1033"/>
      <c r="O64" s="1033"/>
      <c r="P64" s="1033"/>
      <c r="Q64" s="1033"/>
      <c r="R64" s="1033"/>
      <c r="S64" s="1033"/>
      <c r="T64" s="1033"/>
      <c r="U64" s="1033"/>
      <c r="V64" s="1033"/>
      <c r="W64" s="1033"/>
      <c r="X64" s="1033"/>
      <c r="Y64" s="1033"/>
      <c r="Z64" s="1033"/>
      <c r="AA64" s="1033"/>
      <c r="AB64" s="1033"/>
    </row>
    <row r="65" spans="1:28" ht="43.95" customHeight="1">
      <c r="A65" s="874" t="s">
        <v>588</v>
      </c>
      <c r="B65" s="874"/>
      <c r="C65" s="874"/>
      <c r="D65" s="874"/>
      <c r="E65" s="874"/>
      <c r="F65" s="874"/>
      <c r="G65" s="874"/>
      <c r="H65" s="874"/>
      <c r="I65" s="874"/>
      <c r="J65" s="874"/>
      <c r="K65" s="874"/>
      <c r="L65" s="874"/>
      <c r="M65" s="874"/>
      <c r="N65" s="874"/>
      <c r="O65" s="874"/>
      <c r="P65" s="874"/>
      <c r="Q65" s="874"/>
      <c r="R65" s="874"/>
      <c r="S65" s="874"/>
      <c r="T65" s="874"/>
      <c r="U65" s="874"/>
      <c r="V65" s="874"/>
      <c r="W65" s="874"/>
      <c r="X65" s="874"/>
      <c r="Y65" s="874"/>
      <c r="Z65" s="874"/>
      <c r="AA65" s="874"/>
      <c r="AB65" s="874"/>
    </row>
    <row r="66" spans="1:28" ht="14.55" customHeight="1">
      <c r="A66" s="323"/>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row>
    <row r="67" spans="1:28" ht="37.200000000000003" customHeight="1">
      <c r="A67" s="908" t="s">
        <v>589</v>
      </c>
      <c r="B67" s="908"/>
      <c r="C67" s="908"/>
      <c r="D67" s="908"/>
      <c r="E67" s="908"/>
      <c r="F67" s="908"/>
      <c r="G67" s="908"/>
      <c r="H67" s="908"/>
      <c r="I67" s="908"/>
      <c r="J67" s="908"/>
      <c r="K67" s="908"/>
      <c r="L67" s="908"/>
      <c r="M67" s="908"/>
      <c r="N67" s="908"/>
      <c r="O67" s="908"/>
      <c r="P67" s="908"/>
      <c r="Q67" s="908"/>
      <c r="R67" s="908"/>
      <c r="S67" s="908"/>
      <c r="T67" s="908"/>
      <c r="U67" s="908"/>
      <c r="V67" s="908"/>
      <c r="W67" s="908"/>
      <c r="X67" s="908"/>
      <c r="Y67" s="908"/>
      <c r="Z67" s="908"/>
      <c r="AA67" s="908"/>
      <c r="AB67" s="908"/>
    </row>
    <row r="68" spans="1:28">
      <c r="A68" s="138"/>
      <c r="B68" s="138"/>
      <c r="C68" s="138"/>
      <c r="D68" s="138"/>
      <c r="E68" s="138"/>
      <c r="F68" s="138"/>
      <c r="G68" s="138"/>
      <c r="H68" s="138"/>
      <c r="I68" s="138"/>
      <c r="J68" s="138"/>
      <c r="K68" s="138"/>
      <c r="L68" s="138"/>
      <c r="M68" s="138"/>
      <c r="N68" s="138"/>
    </row>
    <row r="69" spans="1:28">
      <c r="A69" s="24"/>
      <c r="B69" s="24"/>
      <c r="J69" s="24"/>
      <c r="K69" s="24"/>
      <c r="L69" s="24"/>
      <c r="M69" s="24"/>
      <c r="N69" s="24"/>
      <c r="O69" s="24"/>
    </row>
    <row r="70" spans="1:28">
      <c r="A70" s="24"/>
      <c r="B70" s="24"/>
      <c r="J70" s="24"/>
      <c r="K70" s="24"/>
      <c r="L70" s="24"/>
      <c r="M70" s="24"/>
      <c r="N70" s="24"/>
      <c r="O70" s="24"/>
    </row>
    <row r="71" spans="1:28">
      <c r="A71" s="24"/>
      <c r="B71" s="24"/>
      <c r="J71" s="24"/>
      <c r="K71" s="24"/>
      <c r="L71" s="24"/>
      <c r="M71" s="24"/>
      <c r="N71" s="24"/>
      <c r="O71" s="24"/>
    </row>
    <row r="72" spans="1:28">
      <c r="A72" s="24"/>
      <c r="J72" s="24"/>
      <c r="K72" s="24"/>
      <c r="L72" s="24"/>
      <c r="M72" s="24"/>
      <c r="N72" s="24"/>
      <c r="O72" s="24"/>
    </row>
    <row r="73" spans="1:28">
      <c r="A73" s="24"/>
      <c r="B73" s="24"/>
      <c r="C73" s="24"/>
      <c r="D73" s="24"/>
      <c r="E73" s="24"/>
      <c r="F73" s="24"/>
      <c r="G73" s="24"/>
      <c r="H73" s="24"/>
      <c r="I73" s="24"/>
      <c r="J73" s="24"/>
      <c r="K73" s="24"/>
      <c r="L73" s="24"/>
      <c r="M73" s="24"/>
      <c r="N73" s="24"/>
    </row>
    <row r="74" spans="1:28">
      <c r="A74" s="24"/>
      <c r="B74" s="24"/>
      <c r="C74" s="24"/>
    </row>
  </sheetData>
  <mergeCells count="18">
    <mergeCell ref="A64:AB64"/>
    <mergeCell ref="A61:AB63"/>
    <mergeCell ref="A65:AB65"/>
    <mergeCell ref="A67:AB67"/>
    <mergeCell ref="A4:A6"/>
    <mergeCell ref="A7:A9"/>
    <mergeCell ref="A10:A12"/>
    <mergeCell ref="A55:AB57"/>
    <mergeCell ref="A58:AB60"/>
    <mergeCell ref="A13:A15"/>
    <mergeCell ref="A16:A18"/>
    <mergeCell ref="A19:A21"/>
    <mergeCell ref="A22:A24"/>
    <mergeCell ref="A28:A30"/>
    <mergeCell ref="A31:A33"/>
    <mergeCell ref="A34:A36"/>
    <mergeCell ref="A40:A42"/>
    <mergeCell ref="A43:A45"/>
  </mergeCells>
  <hyperlinks>
    <hyperlink ref="P6" location="Content!B5" display="Back to Content Page" xr:uid="{00000000-0004-0000-5A00-000000000000}"/>
    <hyperlink ref="T3" location="'TC2'!A1" display="Back to Content Page" xr:uid="{1E12F80E-574C-4231-8018-C7DFB29BF59D}"/>
  </hyperlinks>
  <printOptions horizontalCentered="1" verticalCentered="1"/>
  <pageMargins left="0.7" right="0.7" top="0.75" bottom="0.75" header="0.3" footer="0.3"/>
  <pageSetup paperSize="9" scale="69" orientation="landscape" r:id="rId1"/>
  <headerFooter>
    <oddFooter>&amp;C&amp;P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R32"/>
  <sheetViews>
    <sheetView topLeftCell="D1" zoomScale="93" zoomScaleNormal="93" workbookViewId="0">
      <selection activeCell="R3" sqref="R3"/>
    </sheetView>
  </sheetViews>
  <sheetFormatPr defaultColWidth="9.21875" defaultRowHeight="15" customHeight="1"/>
  <cols>
    <col min="1" max="1" width="33.77734375" customWidth="1"/>
    <col min="2" max="16" width="12.21875" customWidth="1"/>
  </cols>
  <sheetData>
    <row r="1" spans="1:18" ht="14.4">
      <c r="A1" s="16" t="s">
        <v>590</v>
      </c>
      <c r="B1" s="24"/>
      <c r="C1" s="24"/>
      <c r="D1" s="24"/>
      <c r="E1" s="24"/>
      <c r="F1" s="24"/>
      <c r="G1" s="24"/>
      <c r="H1" s="24"/>
      <c r="I1" s="24"/>
    </row>
    <row r="2" spans="1:18" ht="14.4">
      <c r="A2" s="24"/>
      <c r="B2" s="24"/>
      <c r="C2" s="24"/>
      <c r="D2" s="24"/>
      <c r="E2" s="24"/>
      <c r="F2" s="24"/>
      <c r="G2" s="24"/>
      <c r="H2" s="24"/>
      <c r="I2" s="24"/>
    </row>
    <row r="3" spans="1:18" thickBot="1">
      <c r="A3" s="609" t="s">
        <v>564</v>
      </c>
      <c r="B3" s="706">
        <v>2010</v>
      </c>
      <c r="C3" s="707">
        <v>2011</v>
      </c>
      <c r="D3" s="707">
        <v>2012</v>
      </c>
      <c r="E3" s="708">
        <v>2013</v>
      </c>
      <c r="F3" s="708">
        <v>2014</v>
      </c>
      <c r="G3" s="707">
        <v>2015</v>
      </c>
      <c r="H3" s="708">
        <v>2016</v>
      </c>
      <c r="I3" s="708">
        <v>2017</v>
      </c>
      <c r="J3" s="708">
        <v>2018</v>
      </c>
      <c r="K3" s="708">
        <v>2019</v>
      </c>
      <c r="L3" s="708">
        <v>2020</v>
      </c>
      <c r="M3" s="708">
        <v>2021</v>
      </c>
      <c r="N3" s="708">
        <v>2022</v>
      </c>
      <c r="O3" s="708">
        <v>2023</v>
      </c>
      <c r="P3" s="709">
        <v>2024</v>
      </c>
      <c r="R3" s="856" t="s">
        <v>166</v>
      </c>
    </row>
    <row r="4" spans="1:18" ht="14.4">
      <c r="A4" s="398" t="s">
        <v>167</v>
      </c>
      <c r="B4" s="723">
        <v>210000</v>
      </c>
      <c r="C4" s="724">
        <v>220000</v>
      </c>
      <c r="D4" s="724">
        <v>230000</v>
      </c>
      <c r="E4" s="724">
        <v>240000</v>
      </c>
      <c r="F4" s="724">
        <v>250000</v>
      </c>
      <c r="G4" s="724">
        <v>260000</v>
      </c>
      <c r="H4" s="724">
        <v>270000</v>
      </c>
      <c r="I4" s="724">
        <v>280000</v>
      </c>
      <c r="J4" s="724">
        <v>290000</v>
      </c>
      <c r="K4" s="724">
        <v>290000</v>
      </c>
      <c r="L4" s="724">
        <v>300000</v>
      </c>
      <c r="M4" s="724">
        <v>310000</v>
      </c>
      <c r="N4" s="724">
        <v>310000</v>
      </c>
      <c r="O4" s="724">
        <v>320000</v>
      </c>
      <c r="P4" s="725">
        <v>330000</v>
      </c>
      <c r="Q4" t="s">
        <v>76</v>
      </c>
      <c r="R4" s="48"/>
    </row>
    <row r="5" spans="1:18" ht="14.4">
      <c r="A5" s="398" t="s">
        <v>168</v>
      </c>
      <c r="B5" s="726">
        <v>310000</v>
      </c>
      <c r="C5" s="88">
        <v>310000</v>
      </c>
      <c r="D5" s="88">
        <v>320000</v>
      </c>
      <c r="E5" s="88">
        <v>330000</v>
      </c>
      <c r="F5" s="88">
        <v>330000</v>
      </c>
      <c r="G5" s="88">
        <v>340000</v>
      </c>
      <c r="H5" s="88">
        <v>350000</v>
      </c>
      <c r="I5" s="88">
        <v>350000</v>
      </c>
      <c r="J5" s="88">
        <v>360000</v>
      </c>
      <c r="K5" s="88">
        <v>360000</v>
      </c>
      <c r="L5" s="88">
        <v>360000</v>
      </c>
      <c r="M5" s="88">
        <v>360000</v>
      </c>
      <c r="N5" s="88">
        <v>360000</v>
      </c>
      <c r="O5" s="88">
        <v>360000</v>
      </c>
      <c r="P5" s="727">
        <v>350000</v>
      </c>
    </row>
    <row r="6" spans="1:18" ht="14.4">
      <c r="A6" s="398" t="s">
        <v>188</v>
      </c>
      <c r="B6" s="726">
        <v>100</v>
      </c>
      <c r="C6" s="88">
        <v>100</v>
      </c>
      <c r="D6" s="88">
        <v>100</v>
      </c>
      <c r="E6" s="88">
        <v>200</v>
      </c>
      <c r="F6" s="88">
        <v>200</v>
      </c>
      <c r="G6" s="88">
        <v>200</v>
      </c>
      <c r="H6" s="88">
        <v>200</v>
      </c>
      <c r="I6" s="88">
        <v>200</v>
      </c>
      <c r="J6" s="88">
        <v>200</v>
      </c>
      <c r="K6" s="88">
        <v>200</v>
      </c>
      <c r="L6" s="88">
        <v>200</v>
      </c>
      <c r="M6" s="88">
        <v>200</v>
      </c>
      <c r="N6" s="88">
        <v>200</v>
      </c>
      <c r="O6" s="88">
        <v>200</v>
      </c>
      <c r="P6" s="727">
        <v>200</v>
      </c>
    </row>
    <row r="7" spans="1:18" ht="14.4">
      <c r="A7" s="398" t="s">
        <v>189</v>
      </c>
      <c r="B7" s="726">
        <v>520000</v>
      </c>
      <c r="C7" s="88">
        <v>520000</v>
      </c>
      <c r="D7" s="88">
        <v>510000</v>
      </c>
      <c r="E7" s="88">
        <v>510000</v>
      </c>
      <c r="F7" s="88">
        <v>500000</v>
      </c>
      <c r="G7" s="88">
        <v>500000</v>
      </c>
      <c r="H7" s="88">
        <v>500000</v>
      </c>
      <c r="I7" s="88">
        <v>500000</v>
      </c>
      <c r="J7" s="88">
        <v>510000</v>
      </c>
      <c r="K7" s="88">
        <v>510000</v>
      </c>
      <c r="L7" s="88">
        <v>510000</v>
      </c>
      <c r="M7" s="88">
        <v>520000</v>
      </c>
      <c r="N7" s="88">
        <v>530000</v>
      </c>
      <c r="O7" s="88">
        <v>540000</v>
      </c>
      <c r="P7" s="727">
        <v>540000</v>
      </c>
    </row>
    <row r="8" spans="1:18" ht="14.4">
      <c r="A8" s="398" t="s">
        <v>172</v>
      </c>
      <c r="B8" s="726">
        <v>180000</v>
      </c>
      <c r="C8" s="88">
        <v>190000</v>
      </c>
      <c r="D8" s="88">
        <v>190000</v>
      </c>
      <c r="E8" s="88">
        <v>200000</v>
      </c>
      <c r="F8" s="88">
        <v>200000</v>
      </c>
      <c r="G8" s="88">
        <v>210000</v>
      </c>
      <c r="H8" s="88">
        <v>210000</v>
      </c>
      <c r="I8" s="88">
        <v>210000</v>
      </c>
      <c r="J8" s="88">
        <v>220000</v>
      </c>
      <c r="K8" s="88">
        <v>220000</v>
      </c>
      <c r="L8" s="88">
        <v>220000</v>
      </c>
      <c r="M8" s="88">
        <v>220000</v>
      </c>
      <c r="N8" s="88">
        <v>220000</v>
      </c>
      <c r="O8" s="88">
        <v>220000</v>
      </c>
      <c r="P8" s="727">
        <v>220000</v>
      </c>
    </row>
    <row r="9" spans="1:18" ht="14.4">
      <c r="A9" s="398" t="s">
        <v>173</v>
      </c>
      <c r="B9" s="726">
        <v>260000</v>
      </c>
      <c r="C9" s="88">
        <v>270000</v>
      </c>
      <c r="D9" s="88">
        <v>280000</v>
      </c>
      <c r="E9" s="88">
        <v>280000</v>
      </c>
      <c r="F9" s="88">
        <v>280000</v>
      </c>
      <c r="G9" s="88">
        <v>280000</v>
      </c>
      <c r="H9" s="88">
        <v>280000</v>
      </c>
      <c r="I9" s="88">
        <v>280000</v>
      </c>
      <c r="J9" s="88">
        <v>280000</v>
      </c>
      <c r="K9" s="88">
        <v>270000</v>
      </c>
      <c r="L9" s="88">
        <v>270000</v>
      </c>
      <c r="M9" s="88">
        <v>270000</v>
      </c>
      <c r="N9" s="88">
        <v>260000</v>
      </c>
      <c r="O9" s="88">
        <v>260000</v>
      </c>
      <c r="P9" s="727">
        <v>260000</v>
      </c>
      <c r="Q9" t="s">
        <v>76</v>
      </c>
    </row>
    <row r="10" spans="1:18" ht="14.4">
      <c r="A10" s="398" t="s">
        <v>174</v>
      </c>
      <c r="B10" s="726">
        <v>23000</v>
      </c>
      <c r="C10" s="88">
        <v>26000</v>
      </c>
      <c r="D10" s="88">
        <v>28000</v>
      </c>
      <c r="E10" s="88">
        <v>30000</v>
      </c>
      <c r="F10" s="88">
        <v>33000</v>
      </c>
      <c r="G10" s="88">
        <v>35000</v>
      </c>
      <c r="H10" s="88">
        <v>38000</v>
      </c>
      <c r="I10" s="88">
        <v>41000</v>
      </c>
      <c r="J10" s="88">
        <v>45000</v>
      </c>
      <c r="K10" s="88">
        <v>49000</v>
      </c>
      <c r="L10" s="88">
        <v>53000</v>
      </c>
      <c r="M10" s="88">
        <v>58000</v>
      </c>
      <c r="N10" s="88">
        <v>63000</v>
      </c>
      <c r="O10" s="88">
        <v>73000</v>
      </c>
      <c r="P10" s="727">
        <v>85000</v>
      </c>
    </row>
    <row r="11" spans="1:18" ht="14.4">
      <c r="A11" s="398" t="s">
        <v>175</v>
      </c>
      <c r="B11" s="726">
        <v>790000</v>
      </c>
      <c r="C11" s="88">
        <v>810000</v>
      </c>
      <c r="D11" s="88">
        <v>830000</v>
      </c>
      <c r="E11" s="88">
        <v>850000</v>
      </c>
      <c r="F11" s="88">
        <v>870000</v>
      </c>
      <c r="G11" s="88">
        <v>890000</v>
      </c>
      <c r="H11" s="88">
        <v>910000</v>
      </c>
      <c r="I11" s="88">
        <v>920000</v>
      </c>
      <c r="J11" s="88">
        <v>930000</v>
      </c>
      <c r="K11" s="88">
        <v>940000</v>
      </c>
      <c r="L11" s="88">
        <v>940000</v>
      </c>
      <c r="M11" s="88">
        <v>940000</v>
      </c>
      <c r="N11" s="88">
        <v>940000</v>
      </c>
      <c r="O11" s="88">
        <v>940000</v>
      </c>
      <c r="P11" s="727">
        <v>940000</v>
      </c>
    </row>
    <row r="12" spans="1:18" ht="14.4">
      <c r="A12" s="398" t="s">
        <v>176</v>
      </c>
      <c r="B12" s="726"/>
      <c r="C12" s="88"/>
      <c r="D12" s="88"/>
      <c r="E12" s="88"/>
      <c r="F12" s="88"/>
      <c r="G12" s="88"/>
      <c r="H12" s="88"/>
      <c r="I12" s="88"/>
      <c r="J12" s="88"/>
      <c r="K12" s="88"/>
      <c r="L12" s="88"/>
      <c r="M12" s="88"/>
      <c r="N12" s="88"/>
      <c r="O12" s="88"/>
      <c r="P12" s="727"/>
    </row>
    <row r="13" spans="1:18" ht="14.4">
      <c r="A13" s="398" t="s">
        <v>177</v>
      </c>
      <c r="B13" s="726">
        <v>1400000</v>
      </c>
      <c r="C13" s="88">
        <v>1500000</v>
      </c>
      <c r="D13" s="88">
        <v>1600000</v>
      </c>
      <c r="E13" s="88">
        <v>1700000</v>
      </c>
      <c r="F13" s="88">
        <v>1700000</v>
      </c>
      <c r="G13" s="88">
        <v>1800000</v>
      </c>
      <c r="H13" s="88">
        <v>1900000</v>
      </c>
      <c r="I13" s="88">
        <v>2000000</v>
      </c>
      <c r="J13" s="88">
        <v>2000000</v>
      </c>
      <c r="K13" s="88">
        <v>1300000</v>
      </c>
      <c r="L13" s="88"/>
      <c r="M13" s="88">
        <v>2097000</v>
      </c>
      <c r="N13" s="88">
        <v>2200000</v>
      </c>
      <c r="O13" s="88">
        <v>2300000</v>
      </c>
      <c r="P13" s="727">
        <v>2300000</v>
      </c>
    </row>
    <row r="14" spans="1:18" ht="14.4">
      <c r="A14" s="398" t="s">
        <v>278</v>
      </c>
      <c r="B14" s="726">
        <v>170000</v>
      </c>
      <c r="C14" s="88">
        <v>180000</v>
      </c>
      <c r="D14" s="88">
        <v>180000</v>
      </c>
      <c r="E14" s="88">
        <v>190000</v>
      </c>
      <c r="F14" s="88">
        <v>190000</v>
      </c>
      <c r="G14" s="88">
        <v>200000</v>
      </c>
      <c r="H14" s="88">
        <v>200000</v>
      </c>
      <c r="I14" s="88">
        <v>200000</v>
      </c>
      <c r="J14" s="88">
        <v>210000</v>
      </c>
      <c r="K14" s="88">
        <v>210000</v>
      </c>
      <c r="L14" s="88">
        <v>210000</v>
      </c>
      <c r="M14" s="88">
        <v>210000</v>
      </c>
      <c r="N14" s="88">
        <v>210000</v>
      </c>
      <c r="O14" s="88">
        <v>210000</v>
      </c>
      <c r="P14" s="727">
        <v>210000</v>
      </c>
    </row>
    <row r="15" spans="1:18" ht="14.4">
      <c r="A15" s="398" t="s">
        <v>179</v>
      </c>
      <c r="B15" s="726"/>
      <c r="C15" s="88"/>
      <c r="D15" s="88"/>
      <c r="E15" s="88"/>
      <c r="F15" s="88"/>
      <c r="G15" s="88"/>
      <c r="H15" s="88"/>
      <c r="I15" s="88"/>
      <c r="J15" s="88"/>
      <c r="K15" s="88"/>
      <c r="L15" s="88"/>
      <c r="M15" s="88"/>
      <c r="N15" s="88"/>
      <c r="O15" s="88"/>
      <c r="P15" s="727"/>
    </row>
    <row r="16" spans="1:18" ht="14.4">
      <c r="A16" s="398" t="s">
        <v>180</v>
      </c>
      <c r="B16" s="726">
        <v>5300000</v>
      </c>
      <c r="C16" s="88">
        <v>5500000</v>
      </c>
      <c r="D16" s="88">
        <v>5700000</v>
      </c>
      <c r="E16" s="88">
        <v>5900000</v>
      </c>
      <c r="F16" s="88">
        <v>6200000</v>
      </c>
      <c r="G16" s="88">
        <v>6400000</v>
      </c>
      <c r="H16" s="88">
        <v>6600000</v>
      </c>
      <c r="I16" s="88">
        <v>6700000</v>
      </c>
      <c r="J16" s="88">
        <v>6900000</v>
      </c>
      <c r="K16" s="88">
        <v>7100000</v>
      </c>
      <c r="L16" s="88">
        <v>7200000</v>
      </c>
      <c r="M16" s="88">
        <v>7300000</v>
      </c>
      <c r="N16" s="88">
        <v>7500000</v>
      </c>
      <c r="O16" s="88">
        <v>7600000</v>
      </c>
      <c r="P16" s="727">
        <v>7700000</v>
      </c>
    </row>
    <row r="17" spans="1:16" ht="14.4">
      <c r="A17" s="398" t="s">
        <v>190</v>
      </c>
      <c r="B17" s="726">
        <v>1100000</v>
      </c>
      <c r="C17" s="88">
        <v>1100000</v>
      </c>
      <c r="D17" s="88">
        <v>1200000</v>
      </c>
      <c r="E17" s="88">
        <v>1200000</v>
      </c>
      <c r="F17" s="88">
        <v>1300000</v>
      </c>
      <c r="G17" s="88">
        <v>1300000</v>
      </c>
      <c r="H17" s="88">
        <v>1400000</v>
      </c>
      <c r="I17" s="88">
        <v>1500000</v>
      </c>
      <c r="J17" s="88">
        <v>1500000</v>
      </c>
      <c r="K17" s="88">
        <v>1600000</v>
      </c>
      <c r="L17" s="88">
        <v>1600000</v>
      </c>
      <c r="M17" s="88">
        <v>1600000</v>
      </c>
      <c r="N17" s="88">
        <v>1700000</v>
      </c>
      <c r="O17" s="88">
        <v>1700000</v>
      </c>
      <c r="P17" s="727">
        <v>1700000</v>
      </c>
    </row>
    <row r="18" spans="1:16" ht="14.4">
      <c r="A18" s="398" t="s">
        <v>182</v>
      </c>
      <c r="B18" s="726">
        <v>840000</v>
      </c>
      <c r="C18" s="88">
        <v>880000</v>
      </c>
      <c r="D18" s="88">
        <v>920000</v>
      </c>
      <c r="E18" s="88">
        <v>970000</v>
      </c>
      <c r="F18" s="88">
        <v>1000000</v>
      </c>
      <c r="G18" s="88">
        <v>1100000</v>
      </c>
      <c r="H18" s="88">
        <v>1100000</v>
      </c>
      <c r="I18" s="88">
        <v>1200000</v>
      </c>
      <c r="J18" s="88">
        <v>1200000</v>
      </c>
      <c r="K18" s="88">
        <v>1300000</v>
      </c>
      <c r="L18" s="88">
        <v>1300000</v>
      </c>
      <c r="M18" s="88">
        <v>1300000</v>
      </c>
      <c r="N18" s="88">
        <v>1300000</v>
      </c>
      <c r="O18" s="88">
        <v>1300000</v>
      </c>
      <c r="P18" s="727">
        <v>1300000</v>
      </c>
    </row>
    <row r="19" spans="1:16" thickBot="1">
      <c r="A19" s="533" t="s">
        <v>279</v>
      </c>
      <c r="B19" s="728">
        <v>1200000</v>
      </c>
      <c r="C19" s="729">
        <v>1200000</v>
      </c>
      <c r="D19" s="729">
        <v>1200000</v>
      </c>
      <c r="E19" s="729">
        <v>1200000</v>
      </c>
      <c r="F19" s="729">
        <v>1200000</v>
      </c>
      <c r="G19" s="729">
        <v>1200000</v>
      </c>
      <c r="H19" s="729">
        <v>1300000</v>
      </c>
      <c r="I19" s="729">
        <v>1300000</v>
      </c>
      <c r="J19" s="729">
        <v>1300000</v>
      </c>
      <c r="K19" s="729">
        <v>1300000</v>
      </c>
      <c r="L19" s="729">
        <v>1200000</v>
      </c>
      <c r="M19" s="729">
        <v>1200000</v>
      </c>
      <c r="N19" s="729">
        <v>1200000</v>
      </c>
      <c r="O19" s="729">
        <v>1200000</v>
      </c>
      <c r="P19" s="730">
        <v>1200000</v>
      </c>
    </row>
    <row r="20" spans="1:16" ht="14.4">
      <c r="A20" s="137"/>
      <c r="B20" s="24"/>
      <c r="C20" s="24"/>
      <c r="D20" s="24"/>
      <c r="E20" s="24"/>
      <c r="F20" s="24"/>
      <c r="G20" s="24"/>
      <c r="H20" s="24"/>
      <c r="I20" s="24"/>
    </row>
    <row r="21" spans="1:16" ht="15" customHeight="1">
      <c r="A21" s="136" t="s">
        <v>567</v>
      </c>
      <c r="B21" s="24"/>
      <c r="C21" s="24"/>
      <c r="D21" s="24"/>
      <c r="E21" s="24"/>
      <c r="F21" s="24"/>
      <c r="G21" s="24"/>
      <c r="H21" s="24"/>
      <c r="I21" s="24"/>
    </row>
    <row r="22" spans="1:16" ht="14.4">
      <c r="A22" s="899" t="s">
        <v>532</v>
      </c>
      <c r="B22" s="899"/>
      <c r="C22" s="899"/>
      <c r="D22" s="899"/>
      <c r="E22" s="899"/>
      <c r="F22" s="899"/>
      <c r="G22" s="899"/>
      <c r="H22" s="899"/>
      <c r="I22" s="899"/>
      <c r="J22" s="899"/>
      <c r="K22" s="899"/>
      <c r="L22" s="899"/>
      <c r="M22" s="899"/>
      <c r="N22" s="323"/>
      <c r="O22" s="323"/>
      <c r="P22" s="323"/>
    </row>
    <row r="23" spans="1:16" ht="14.4">
      <c r="A23" s="142" t="s">
        <v>591</v>
      </c>
      <c r="B23" s="323"/>
      <c r="C23" s="323"/>
      <c r="D23" s="323"/>
      <c r="E23" s="323"/>
      <c r="F23" s="323"/>
      <c r="G23" s="323"/>
      <c r="H23" s="323"/>
      <c r="I23" s="323"/>
      <c r="J23" s="323"/>
      <c r="K23" s="323"/>
      <c r="L23" s="323"/>
      <c r="M23" s="323"/>
      <c r="N23" s="323"/>
      <c r="O23" s="323"/>
      <c r="P23" s="323"/>
    </row>
    <row r="24" spans="1:16" ht="14.4">
      <c r="G24" s="24"/>
      <c r="H24" s="24"/>
    </row>
    <row r="25" spans="1:16" ht="14.4">
      <c r="G25" s="24"/>
      <c r="H25" s="24"/>
    </row>
    <row r="26" spans="1:16" ht="14.4">
      <c r="G26" s="24"/>
      <c r="H26" s="24"/>
    </row>
    <row r="27" spans="1:16" ht="14.4">
      <c r="G27" s="24"/>
      <c r="H27" s="24"/>
    </row>
    <row r="28" spans="1:16" ht="14.4">
      <c r="G28" s="24"/>
      <c r="H28" s="24"/>
    </row>
    <row r="29" spans="1:16" ht="14.4">
      <c r="G29" s="24"/>
      <c r="H29" s="24"/>
    </row>
    <row r="30" spans="1:16" ht="14.4">
      <c r="G30" s="24"/>
      <c r="H30" s="24"/>
    </row>
    <row r="31" spans="1:16" ht="14.4">
      <c r="G31" s="24"/>
      <c r="H31" s="24"/>
    </row>
    <row r="32" spans="1:16" ht="14.4">
      <c r="G32" s="24"/>
      <c r="H32" s="24"/>
    </row>
  </sheetData>
  <mergeCells count="1">
    <mergeCell ref="A22:M22"/>
  </mergeCells>
  <hyperlinks>
    <hyperlink ref="R3" location="'TC2'!A1" display="Back to Content Page" xr:uid="{D7C8046E-055C-437A-B58A-165E55BD9A5D}"/>
  </hyperlinks>
  <pageMargins left="0.7" right="0.7" top="0.75" bottom="0.75" header="0.3" footer="0.3"/>
  <pageSetup scale="68" orientation="landscape" r:id="rId1"/>
  <headerFooter>
    <oddFooter>&amp;C&amp;P</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S27"/>
  <sheetViews>
    <sheetView topLeftCell="B1" zoomScale="93" zoomScaleNormal="93" workbookViewId="0">
      <selection activeCell="S3" sqref="S3"/>
    </sheetView>
  </sheetViews>
  <sheetFormatPr defaultColWidth="9.21875" defaultRowHeight="15" customHeight="1"/>
  <cols>
    <col min="1" max="1" width="33.77734375" customWidth="1"/>
    <col min="2" max="16" width="8.77734375" customWidth="1"/>
  </cols>
  <sheetData>
    <row r="1" spans="1:19" ht="14.4">
      <c r="A1" s="16" t="s">
        <v>592</v>
      </c>
      <c r="B1" s="24"/>
      <c r="C1" s="24"/>
      <c r="D1" s="24"/>
      <c r="E1" s="24"/>
      <c r="F1" s="24"/>
      <c r="G1" s="24"/>
      <c r="H1" s="24"/>
      <c r="I1" s="24"/>
    </row>
    <row r="2" spans="1:19" ht="14.4">
      <c r="A2" s="24"/>
      <c r="B2" s="24"/>
      <c r="C2" s="24"/>
      <c r="D2" s="24"/>
      <c r="E2" s="24"/>
      <c r="F2" s="24"/>
      <c r="G2" s="24"/>
      <c r="H2" s="24"/>
      <c r="I2" s="24"/>
    </row>
    <row r="3" spans="1:19" thickBot="1">
      <c r="A3" s="609" t="s">
        <v>564</v>
      </c>
      <c r="B3" s="706">
        <v>2010</v>
      </c>
      <c r="C3" s="707">
        <v>2011</v>
      </c>
      <c r="D3" s="707">
        <v>2012</v>
      </c>
      <c r="E3" s="708">
        <v>2013</v>
      </c>
      <c r="F3" s="708">
        <v>2014</v>
      </c>
      <c r="G3" s="707">
        <v>2015</v>
      </c>
      <c r="H3" s="708">
        <v>2016</v>
      </c>
      <c r="I3" s="708">
        <v>2017</v>
      </c>
      <c r="J3" s="708">
        <v>2018</v>
      </c>
      <c r="K3" s="708">
        <v>2019</v>
      </c>
      <c r="L3" s="708">
        <v>2020</v>
      </c>
      <c r="M3" s="708">
        <v>2021</v>
      </c>
      <c r="N3" s="708">
        <v>2022</v>
      </c>
      <c r="O3" s="708">
        <v>2023</v>
      </c>
      <c r="P3" s="709">
        <v>2024</v>
      </c>
      <c r="S3" s="856" t="s">
        <v>166</v>
      </c>
    </row>
    <row r="4" spans="1:19" ht="14.4">
      <c r="A4" s="398" t="s">
        <v>167</v>
      </c>
      <c r="B4" s="723">
        <v>17000</v>
      </c>
      <c r="C4" s="724">
        <v>18000</v>
      </c>
      <c r="D4" s="724">
        <v>18000</v>
      </c>
      <c r="E4" s="724">
        <v>17000</v>
      </c>
      <c r="F4" s="724">
        <v>17000</v>
      </c>
      <c r="G4" s="724">
        <v>17000</v>
      </c>
      <c r="H4" s="724">
        <v>17000</v>
      </c>
      <c r="I4" s="724">
        <v>17000</v>
      </c>
      <c r="J4" s="724">
        <v>17000</v>
      </c>
      <c r="K4" s="724">
        <v>17000</v>
      </c>
      <c r="L4" s="724">
        <v>17000</v>
      </c>
      <c r="M4" s="724">
        <v>17000</v>
      </c>
      <c r="N4" s="724">
        <v>16000</v>
      </c>
      <c r="O4" s="724">
        <v>16000</v>
      </c>
      <c r="P4" s="725">
        <v>15000</v>
      </c>
      <c r="R4" s="48"/>
    </row>
    <row r="5" spans="1:19" ht="14.4">
      <c r="A5" s="398" t="s">
        <v>168</v>
      </c>
      <c r="B5" s="726">
        <v>11000</v>
      </c>
      <c r="C5" s="88">
        <v>12000</v>
      </c>
      <c r="D5" s="88">
        <v>11000</v>
      </c>
      <c r="E5" s="88">
        <v>10000</v>
      </c>
      <c r="F5" s="88">
        <v>10000</v>
      </c>
      <c r="G5" s="88">
        <v>9900</v>
      </c>
      <c r="H5" s="88">
        <v>9100</v>
      </c>
      <c r="I5" s="88">
        <v>8400</v>
      </c>
      <c r="J5" s="88">
        <v>7600</v>
      </c>
      <c r="K5" s="88">
        <v>6700</v>
      </c>
      <c r="L5" s="88">
        <v>6100</v>
      </c>
      <c r="M5" s="88">
        <v>5100</v>
      </c>
      <c r="N5" s="88">
        <v>4300</v>
      </c>
      <c r="O5" s="88">
        <v>4000</v>
      </c>
      <c r="P5" s="727">
        <v>3800</v>
      </c>
    </row>
    <row r="6" spans="1:19" ht="14.4">
      <c r="A6" s="398" t="s">
        <v>188</v>
      </c>
      <c r="B6" s="726">
        <v>100</v>
      </c>
      <c r="C6" s="88">
        <v>100</v>
      </c>
      <c r="D6" s="88">
        <v>100</v>
      </c>
      <c r="E6" s="88">
        <v>100</v>
      </c>
      <c r="F6" s="88">
        <v>100</v>
      </c>
      <c r="G6" s="88">
        <v>100</v>
      </c>
      <c r="H6" s="88">
        <v>100</v>
      </c>
      <c r="I6" s="88">
        <v>100</v>
      </c>
      <c r="J6" s="88">
        <v>100</v>
      </c>
      <c r="K6" s="88">
        <v>100</v>
      </c>
      <c r="L6" s="88">
        <v>100</v>
      </c>
      <c r="M6" s="88">
        <v>100</v>
      </c>
      <c r="N6" s="88">
        <v>100</v>
      </c>
      <c r="O6" s="88">
        <v>100</v>
      </c>
      <c r="P6" s="727">
        <v>100</v>
      </c>
    </row>
    <row r="7" spans="1:19" ht="14.4">
      <c r="A7" s="398" t="s">
        <v>189</v>
      </c>
      <c r="B7" s="726">
        <v>29000</v>
      </c>
      <c r="C7" s="88">
        <v>28000</v>
      </c>
      <c r="D7" s="88">
        <v>27000</v>
      </c>
      <c r="E7" s="88">
        <v>26000</v>
      </c>
      <c r="F7" s="88">
        <v>25000</v>
      </c>
      <c r="G7" s="88">
        <v>25000</v>
      </c>
      <c r="H7" s="88">
        <v>24000</v>
      </c>
      <c r="I7" s="88">
        <v>23000</v>
      </c>
      <c r="J7" s="88">
        <v>23000</v>
      </c>
      <c r="K7" s="88">
        <v>24000</v>
      </c>
      <c r="L7" s="88">
        <v>21000</v>
      </c>
      <c r="M7" s="88">
        <v>20000</v>
      </c>
      <c r="N7" s="88">
        <v>19000</v>
      </c>
      <c r="O7" s="88">
        <v>17000</v>
      </c>
      <c r="P7" s="727">
        <v>16000</v>
      </c>
    </row>
    <row r="8" spans="1:19" ht="14.4">
      <c r="A8" s="398" t="s">
        <v>172</v>
      </c>
      <c r="B8" s="726">
        <v>12000</v>
      </c>
      <c r="C8" s="88">
        <v>12000</v>
      </c>
      <c r="D8" s="88">
        <v>12000</v>
      </c>
      <c r="E8" s="88">
        <v>12000</v>
      </c>
      <c r="F8" s="88">
        <v>11000</v>
      </c>
      <c r="G8" s="88">
        <v>9000</v>
      </c>
      <c r="H8" s="88">
        <v>7300</v>
      </c>
      <c r="I8" s="88">
        <v>6200</v>
      </c>
      <c r="J8" s="88">
        <v>6100</v>
      </c>
      <c r="K8" s="88">
        <v>5600</v>
      </c>
      <c r="L8" s="88">
        <v>4600</v>
      </c>
      <c r="M8" s="88">
        <v>4700</v>
      </c>
      <c r="N8" s="88">
        <v>3800</v>
      </c>
      <c r="O8" s="88">
        <v>4000</v>
      </c>
      <c r="P8" s="727">
        <v>3800</v>
      </c>
    </row>
    <row r="9" spans="1:19" ht="14.4">
      <c r="A9" s="398" t="s">
        <v>173</v>
      </c>
      <c r="B9" s="726">
        <v>15000</v>
      </c>
      <c r="C9" s="88">
        <v>15000</v>
      </c>
      <c r="D9" s="88">
        <v>14000</v>
      </c>
      <c r="E9" s="88">
        <v>14000</v>
      </c>
      <c r="F9" s="88">
        <v>13000</v>
      </c>
      <c r="G9" s="88">
        <v>12000</v>
      </c>
      <c r="H9" s="88">
        <v>9400</v>
      </c>
      <c r="I9" s="88">
        <v>7400</v>
      </c>
      <c r="J9" s="88">
        <v>6200</v>
      </c>
      <c r="K9" s="88">
        <v>5600</v>
      </c>
      <c r="L9" s="88">
        <v>5100</v>
      </c>
      <c r="M9" s="88">
        <v>4100</v>
      </c>
      <c r="N9" s="88">
        <v>3200</v>
      </c>
      <c r="O9" s="88">
        <v>3100</v>
      </c>
      <c r="P9" s="727">
        <v>2700</v>
      </c>
    </row>
    <row r="10" spans="1:19" ht="14.4">
      <c r="A10" s="398" t="s">
        <v>174</v>
      </c>
      <c r="B10" s="726">
        <v>3500</v>
      </c>
      <c r="C10" s="88">
        <v>3600</v>
      </c>
      <c r="D10" s="88">
        <v>3700</v>
      </c>
      <c r="E10" s="88">
        <v>3900</v>
      </c>
      <c r="F10" s="88">
        <v>4200</v>
      </c>
      <c r="G10" s="88">
        <v>4400</v>
      </c>
      <c r="H10" s="88">
        <v>4800</v>
      </c>
      <c r="I10" s="88">
        <v>5200</v>
      </c>
      <c r="J10" s="88">
        <v>5700</v>
      </c>
      <c r="K10" s="88">
        <v>6200</v>
      </c>
      <c r="L10" s="88">
        <v>6700</v>
      </c>
      <c r="M10" s="88">
        <v>7400</v>
      </c>
      <c r="N10" s="88">
        <v>7900</v>
      </c>
      <c r="O10" s="88">
        <v>12000</v>
      </c>
      <c r="P10" s="727">
        <v>14000</v>
      </c>
    </row>
    <row r="11" spans="1:19" ht="14.4">
      <c r="A11" s="398" t="s">
        <v>175</v>
      </c>
      <c r="B11" s="726">
        <v>39000</v>
      </c>
      <c r="C11" s="88">
        <v>39000</v>
      </c>
      <c r="D11" s="88">
        <v>38000</v>
      </c>
      <c r="E11" s="88">
        <v>36000</v>
      </c>
      <c r="F11" s="88">
        <v>34000</v>
      </c>
      <c r="G11" s="88">
        <v>32000</v>
      </c>
      <c r="H11" s="88">
        <v>29000</v>
      </c>
      <c r="I11" s="88">
        <v>24000</v>
      </c>
      <c r="J11" s="88">
        <v>20000</v>
      </c>
      <c r="K11" s="88">
        <v>17000</v>
      </c>
      <c r="L11" s="88">
        <v>16000</v>
      </c>
      <c r="M11" s="88">
        <v>13000</v>
      </c>
      <c r="N11" s="88">
        <v>12000</v>
      </c>
      <c r="O11" s="88">
        <v>10000</v>
      </c>
      <c r="P11" s="727">
        <v>9400</v>
      </c>
    </row>
    <row r="12" spans="1:19" ht="14.4">
      <c r="A12" s="398" t="s">
        <v>176</v>
      </c>
      <c r="B12" s="726"/>
      <c r="C12" s="88"/>
      <c r="D12" s="88"/>
      <c r="E12" s="88"/>
      <c r="F12" s="88"/>
      <c r="G12" s="88"/>
      <c r="H12" s="88"/>
      <c r="I12" s="88"/>
      <c r="J12" s="88"/>
      <c r="K12" s="88"/>
      <c r="L12" s="88"/>
      <c r="M12" s="88"/>
      <c r="N12" s="88"/>
      <c r="O12" s="88"/>
      <c r="P12" s="727"/>
    </row>
    <row r="13" spans="1:19" ht="14.4">
      <c r="A13" s="398" t="s">
        <v>177</v>
      </c>
      <c r="B13" s="726">
        <v>120000</v>
      </c>
      <c r="C13" s="88">
        <v>130000</v>
      </c>
      <c r="D13" s="88">
        <v>130000</v>
      </c>
      <c r="E13" s="88">
        <v>130000</v>
      </c>
      <c r="F13" s="88">
        <v>130000</v>
      </c>
      <c r="G13" s="88">
        <v>130000</v>
      </c>
      <c r="H13" s="88">
        <v>130000</v>
      </c>
      <c r="I13" s="88">
        <v>130000</v>
      </c>
      <c r="J13" s="88">
        <v>130000</v>
      </c>
      <c r="K13" s="88">
        <v>120000</v>
      </c>
      <c r="L13" s="88">
        <v>120000</v>
      </c>
      <c r="M13" s="88">
        <v>63000</v>
      </c>
      <c r="N13" s="88">
        <v>84000</v>
      </c>
      <c r="O13" s="88">
        <v>77000</v>
      </c>
      <c r="P13" s="727">
        <v>70000</v>
      </c>
    </row>
    <row r="14" spans="1:19" ht="14.4">
      <c r="A14" s="398" t="s">
        <v>278</v>
      </c>
      <c r="B14" s="726">
        <v>8700</v>
      </c>
      <c r="C14" s="88">
        <v>8600</v>
      </c>
      <c r="D14" s="88">
        <v>7500</v>
      </c>
      <c r="E14" s="88">
        <v>6900</v>
      </c>
      <c r="F14" s="88">
        <v>6600</v>
      </c>
      <c r="G14" s="88">
        <v>6300</v>
      </c>
      <c r="H14" s="88">
        <v>6100</v>
      </c>
      <c r="I14" s="88">
        <v>5700</v>
      </c>
      <c r="J14" s="88">
        <v>5100</v>
      </c>
      <c r="K14" s="88">
        <v>4200</v>
      </c>
      <c r="L14" s="88">
        <v>3700</v>
      </c>
      <c r="M14" s="88">
        <v>4000</v>
      </c>
      <c r="N14" s="88">
        <v>3600</v>
      </c>
      <c r="O14" s="88">
        <v>3600</v>
      </c>
      <c r="P14" s="727">
        <v>3700</v>
      </c>
    </row>
    <row r="15" spans="1:19" ht="14.4">
      <c r="A15" s="398" t="s">
        <v>179</v>
      </c>
      <c r="B15" s="726"/>
      <c r="C15" s="88"/>
      <c r="D15" s="88"/>
      <c r="E15" s="88"/>
      <c r="F15" s="88"/>
      <c r="G15" s="88"/>
      <c r="H15" s="88"/>
      <c r="I15" s="88"/>
      <c r="J15" s="88"/>
      <c r="K15" s="88"/>
      <c r="L15" s="88"/>
      <c r="M15" s="88"/>
      <c r="N15" s="88"/>
      <c r="O15" s="88"/>
      <c r="P15" s="727"/>
    </row>
    <row r="16" spans="1:19" ht="14.4">
      <c r="A16" s="398" t="s">
        <v>180</v>
      </c>
      <c r="B16" s="726">
        <v>310000</v>
      </c>
      <c r="C16" s="88">
        <v>300000</v>
      </c>
      <c r="D16" s="88">
        <v>280000</v>
      </c>
      <c r="E16" s="88">
        <v>270000</v>
      </c>
      <c r="F16" s="88">
        <v>260000</v>
      </c>
      <c r="G16" s="88">
        <v>250000</v>
      </c>
      <c r="H16" s="88">
        <v>230000</v>
      </c>
      <c r="I16" s="88">
        <v>210000</v>
      </c>
      <c r="J16" s="88">
        <v>200000</v>
      </c>
      <c r="K16" s="88">
        <v>190000</v>
      </c>
      <c r="L16" s="88">
        <v>180000</v>
      </c>
      <c r="M16" s="88">
        <v>170000</v>
      </c>
      <c r="N16" s="88">
        <v>160000</v>
      </c>
      <c r="O16" s="88">
        <v>160000</v>
      </c>
      <c r="P16" s="727">
        <v>150000</v>
      </c>
    </row>
    <row r="17" spans="1:16" ht="14.4">
      <c r="A17" s="398" t="s">
        <v>190</v>
      </c>
      <c r="B17" s="726">
        <v>66000</v>
      </c>
      <c r="C17" s="88">
        <v>70000</v>
      </c>
      <c r="D17" s="88">
        <v>70000</v>
      </c>
      <c r="E17" s="88">
        <v>70000</v>
      </c>
      <c r="F17" s="88">
        <v>70000</v>
      </c>
      <c r="G17" s="88">
        <v>70000</v>
      </c>
      <c r="H17" s="88">
        <v>75000</v>
      </c>
      <c r="I17" s="88">
        <v>74000</v>
      </c>
      <c r="J17" s="88">
        <v>74000</v>
      </c>
      <c r="K17" s="88">
        <v>70000</v>
      </c>
      <c r="L17" s="88">
        <v>61000</v>
      </c>
      <c r="M17" s="88">
        <v>58000</v>
      </c>
      <c r="N17" s="88">
        <v>52000</v>
      </c>
      <c r="O17" s="88">
        <v>46000</v>
      </c>
      <c r="P17" s="727">
        <v>36000</v>
      </c>
    </row>
    <row r="18" spans="1:16" ht="14.4">
      <c r="A18" s="398" t="s">
        <v>182</v>
      </c>
      <c r="B18" s="726">
        <v>49000</v>
      </c>
      <c r="C18" s="88">
        <v>52000</v>
      </c>
      <c r="D18" s="88">
        <v>54000</v>
      </c>
      <c r="E18" s="88">
        <v>58000</v>
      </c>
      <c r="F18" s="88">
        <v>58000</v>
      </c>
      <c r="G18" s="88">
        <v>57000</v>
      </c>
      <c r="H18" s="88">
        <v>57000</v>
      </c>
      <c r="I18" s="88">
        <v>60000</v>
      </c>
      <c r="J18" s="88">
        <v>60000</v>
      </c>
      <c r="K18" s="88">
        <v>52000</v>
      </c>
      <c r="L18" s="88">
        <v>42000</v>
      </c>
      <c r="M18" s="88">
        <v>36000</v>
      </c>
      <c r="N18" s="88">
        <v>31000</v>
      </c>
      <c r="O18" s="88">
        <v>28000</v>
      </c>
      <c r="P18" s="727">
        <v>26000</v>
      </c>
    </row>
    <row r="19" spans="1:16" thickBot="1">
      <c r="A19" s="533" t="s">
        <v>279</v>
      </c>
      <c r="B19" s="728">
        <v>54000</v>
      </c>
      <c r="C19" s="729">
        <v>44000</v>
      </c>
      <c r="D19" s="729">
        <v>43000</v>
      </c>
      <c r="E19" s="729">
        <v>39000</v>
      </c>
      <c r="F19" s="729">
        <v>34000</v>
      </c>
      <c r="G19" s="729">
        <v>32000</v>
      </c>
      <c r="H19" s="729">
        <v>30000</v>
      </c>
      <c r="I19" s="729">
        <v>24000</v>
      </c>
      <c r="J19" s="729">
        <v>19000</v>
      </c>
      <c r="K19" s="729">
        <v>16000</v>
      </c>
      <c r="L19" s="729">
        <v>13000</v>
      </c>
      <c r="M19" s="729">
        <v>16000</v>
      </c>
      <c r="N19" s="729">
        <v>12000</v>
      </c>
      <c r="O19" s="729">
        <v>12000</v>
      </c>
      <c r="P19" s="730">
        <v>12000</v>
      </c>
    </row>
    <row r="20" spans="1:16" ht="14.4">
      <c r="A20" s="137"/>
      <c r="B20" s="24"/>
      <c r="C20" s="24"/>
      <c r="D20" s="24"/>
      <c r="E20" s="24"/>
      <c r="F20" s="24"/>
      <c r="G20" s="24"/>
      <c r="H20" s="24"/>
      <c r="I20" s="24"/>
    </row>
    <row r="21" spans="1:16" ht="15" customHeight="1">
      <c r="A21" s="136" t="s">
        <v>567</v>
      </c>
      <c r="B21" s="24"/>
      <c r="C21" s="24"/>
      <c r="D21" s="24"/>
      <c r="E21" s="24"/>
      <c r="F21" s="24"/>
      <c r="G21" s="24"/>
      <c r="H21" s="24"/>
      <c r="I21" s="24"/>
    </row>
    <row r="22" spans="1:16" ht="19.95" customHeight="1">
      <c r="A22" s="874" t="s">
        <v>532</v>
      </c>
      <c r="B22" s="874"/>
      <c r="C22" s="874"/>
      <c r="D22" s="874"/>
      <c r="E22" s="874"/>
      <c r="F22" s="874"/>
      <c r="G22" s="874"/>
      <c r="H22" s="874"/>
      <c r="I22" s="874"/>
      <c r="J22" s="874"/>
      <c r="K22" s="874"/>
      <c r="L22" s="874"/>
      <c r="M22" s="874"/>
      <c r="N22" s="323"/>
      <c r="O22" s="323"/>
      <c r="P22" s="323"/>
    </row>
    <row r="23" spans="1:16" ht="14.4">
      <c r="G23" s="24"/>
      <c r="H23" s="24"/>
    </row>
    <row r="24" spans="1:16" ht="14.4">
      <c r="A24" s="142" t="s">
        <v>593</v>
      </c>
      <c r="G24" s="24"/>
      <c r="H24" s="24"/>
    </row>
    <row r="25" spans="1:16" ht="14.4">
      <c r="G25" s="24"/>
      <c r="H25" s="24"/>
    </row>
    <row r="26" spans="1:16" ht="14.4">
      <c r="G26" s="24"/>
      <c r="H26" s="24"/>
    </row>
    <row r="27" spans="1:16" ht="14.4">
      <c r="G27" s="24"/>
      <c r="H27" s="24"/>
    </row>
  </sheetData>
  <mergeCells count="1">
    <mergeCell ref="A22:M22"/>
  </mergeCells>
  <hyperlinks>
    <hyperlink ref="S3" location="'TC2'!A1" display="Back to Content Page" xr:uid="{5BCE5E91-26EC-4123-80F2-D96A6AC81D1B}"/>
  </hyperlinks>
  <pageMargins left="0.7" right="0.7" top="0.75" bottom="0.75" header="0.3" footer="0.3"/>
  <pageSetup scale="82" orientation="landscape" r:id="rId1"/>
  <headerFooter>
    <oddFooter>&amp;C&amp;P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AA51"/>
  <sheetViews>
    <sheetView zoomScale="90" zoomScaleNormal="90" workbookViewId="0">
      <selection activeCell="T3" sqref="T3"/>
    </sheetView>
  </sheetViews>
  <sheetFormatPr defaultColWidth="9.21875" defaultRowHeight="15" customHeight="1"/>
  <cols>
    <col min="1" max="1" width="33.77734375" customWidth="1"/>
    <col min="2" max="2" width="9" customWidth="1"/>
    <col min="3" max="11" width="7" customWidth="1"/>
  </cols>
  <sheetData>
    <row r="1" spans="1:20" ht="14.4">
      <c r="A1" s="29" t="s">
        <v>594</v>
      </c>
      <c r="B1" s="24"/>
      <c r="C1" s="24"/>
      <c r="D1" s="24"/>
      <c r="E1" s="24"/>
      <c r="F1" s="24"/>
      <c r="G1" s="24"/>
      <c r="H1" s="24"/>
      <c r="I1" s="24"/>
      <c r="J1" s="24"/>
      <c r="K1" s="24"/>
    </row>
    <row r="2" spans="1:20" ht="14.4">
      <c r="A2" s="24"/>
      <c r="B2" s="24"/>
      <c r="C2" s="24"/>
      <c r="D2" s="24"/>
      <c r="E2" s="24"/>
      <c r="F2" s="24"/>
      <c r="G2" s="24"/>
      <c r="H2" s="24"/>
      <c r="I2" s="24"/>
      <c r="J2" s="24"/>
      <c r="K2" s="24"/>
    </row>
    <row r="3" spans="1:20" s="1" customFormat="1" ht="14.4">
      <c r="A3" s="216" t="s">
        <v>187</v>
      </c>
      <c r="B3" s="666" t="s">
        <v>297</v>
      </c>
      <c r="C3" s="620">
        <v>2010</v>
      </c>
      <c r="D3" s="621">
        <v>2011</v>
      </c>
      <c r="E3" s="621">
        <v>2012</v>
      </c>
      <c r="F3" s="633">
        <v>2013</v>
      </c>
      <c r="G3" s="633">
        <v>2014</v>
      </c>
      <c r="H3" s="633">
        <v>2015</v>
      </c>
      <c r="I3" s="621">
        <v>2016</v>
      </c>
      <c r="J3" s="621">
        <v>2017</v>
      </c>
      <c r="K3" s="621">
        <v>2018</v>
      </c>
      <c r="L3" s="621">
        <v>2019</v>
      </c>
      <c r="M3" s="621">
        <v>2020</v>
      </c>
      <c r="N3" s="621">
        <v>2021</v>
      </c>
      <c r="O3" s="621">
        <v>2022</v>
      </c>
      <c r="P3" s="621">
        <v>2023</v>
      </c>
      <c r="Q3" s="622">
        <v>2024</v>
      </c>
      <c r="T3" s="856" t="s">
        <v>166</v>
      </c>
    </row>
    <row r="4" spans="1:20" ht="14.4">
      <c r="A4" s="439" t="s">
        <v>167</v>
      </c>
      <c r="B4" s="540" t="s">
        <v>298</v>
      </c>
      <c r="C4" s="634">
        <v>1.3</v>
      </c>
      <c r="D4" s="619">
        <v>1.3</v>
      </c>
      <c r="E4" s="619">
        <v>1.3</v>
      </c>
      <c r="F4" s="619">
        <v>1.3</v>
      </c>
      <c r="G4" s="619">
        <v>1.3</v>
      </c>
      <c r="H4" s="619">
        <v>1.2</v>
      </c>
      <c r="I4" s="619">
        <v>1.2</v>
      </c>
      <c r="J4" s="619">
        <v>1.2</v>
      </c>
      <c r="K4" s="619">
        <v>1.2</v>
      </c>
      <c r="L4" s="619">
        <v>1.1000000000000001</v>
      </c>
      <c r="M4" s="619">
        <v>1.1000000000000001</v>
      </c>
      <c r="N4" s="619">
        <v>1.1000000000000001</v>
      </c>
      <c r="O4" s="619">
        <v>1</v>
      </c>
      <c r="P4" s="619">
        <v>1</v>
      </c>
      <c r="Q4" s="627">
        <v>1</v>
      </c>
      <c r="S4" s="48"/>
    </row>
    <row r="5" spans="1:20" ht="14.4">
      <c r="A5" s="439"/>
      <c r="B5" s="540" t="s">
        <v>299</v>
      </c>
      <c r="C5" s="634">
        <v>0.3</v>
      </c>
      <c r="D5" s="619">
        <v>0.3</v>
      </c>
      <c r="E5" s="619">
        <v>0.3</v>
      </c>
      <c r="F5" s="619">
        <v>0.3</v>
      </c>
      <c r="G5" s="619">
        <v>0.3</v>
      </c>
      <c r="H5" s="619">
        <v>0.3</v>
      </c>
      <c r="I5" s="619">
        <v>0.3</v>
      </c>
      <c r="J5" s="619">
        <v>0.3</v>
      </c>
      <c r="K5" s="619">
        <v>0.3</v>
      </c>
      <c r="L5" s="619">
        <v>0.3</v>
      </c>
      <c r="M5" s="619">
        <v>0.3</v>
      </c>
      <c r="N5" s="619">
        <v>0.3</v>
      </c>
      <c r="O5" s="619">
        <v>0.3</v>
      </c>
      <c r="P5" s="619">
        <v>0.3</v>
      </c>
      <c r="Q5" s="627">
        <v>0.3</v>
      </c>
    </row>
    <row r="6" spans="1:20" ht="14.4">
      <c r="A6" s="439" t="s">
        <v>168</v>
      </c>
      <c r="B6" s="540" t="s">
        <v>298</v>
      </c>
      <c r="C6" s="634">
        <v>10.199999999999999</v>
      </c>
      <c r="D6" s="619">
        <v>9</v>
      </c>
      <c r="E6" s="619">
        <v>4</v>
      </c>
      <c r="F6" s="619">
        <v>4</v>
      </c>
      <c r="G6" s="619">
        <v>4</v>
      </c>
      <c r="H6" s="619">
        <v>4</v>
      </c>
      <c r="I6" s="619">
        <v>9.3000000000000007</v>
      </c>
      <c r="J6" s="619">
        <v>9.1</v>
      </c>
      <c r="K6" s="619">
        <v>8.9</v>
      </c>
      <c r="L6" s="619">
        <v>8.9</v>
      </c>
      <c r="M6" s="619" t="s">
        <v>170</v>
      </c>
      <c r="N6" s="619">
        <v>4.5999999999999996</v>
      </c>
      <c r="O6" s="619">
        <v>4.5999999999999996</v>
      </c>
      <c r="P6" s="619">
        <v>4.5999999999999996</v>
      </c>
      <c r="Q6" s="627">
        <v>5.0999999999999996</v>
      </c>
    </row>
    <row r="7" spans="1:20" ht="14.4">
      <c r="A7" s="439"/>
      <c r="B7" s="540" t="s">
        <v>299</v>
      </c>
      <c r="C7" s="634">
        <v>3.7</v>
      </c>
      <c r="D7" s="619">
        <v>4.0999999999999996</v>
      </c>
      <c r="E7" s="619">
        <v>11.1</v>
      </c>
      <c r="F7" s="619">
        <v>11.1</v>
      </c>
      <c r="G7" s="619">
        <v>11.1</v>
      </c>
      <c r="H7" s="619">
        <v>11.1</v>
      </c>
      <c r="I7" s="619">
        <v>5</v>
      </c>
      <c r="J7" s="619">
        <v>5</v>
      </c>
      <c r="K7" s="619">
        <v>4.9000000000000004</v>
      </c>
      <c r="L7" s="619">
        <v>4.9000000000000004</v>
      </c>
      <c r="M7" s="619" t="s">
        <v>170</v>
      </c>
      <c r="N7" s="619">
        <v>2.1</v>
      </c>
      <c r="O7" s="619">
        <v>2.1</v>
      </c>
      <c r="P7" s="619">
        <v>2.1</v>
      </c>
      <c r="Q7" s="627">
        <v>2.5</v>
      </c>
      <c r="S7" s="48"/>
    </row>
    <row r="8" spans="1:20" ht="14.4">
      <c r="A8" s="439" t="s">
        <v>188</v>
      </c>
      <c r="B8" s="540" t="s">
        <v>298</v>
      </c>
      <c r="C8" s="634">
        <v>0.1</v>
      </c>
      <c r="D8" s="619">
        <v>0.1</v>
      </c>
      <c r="E8" s="619">
        <v>0.1</v>
      </c>
      <c r="F8" s="619">
        <v>0.1</v>
      </c>
      <c r="G8" s="619">
        <v>0.1</v>
      </c>
      <c r="H8" s="619">
        <v>0.1</v>
      </c>
      <c r="I8" s="619">
        <v>0.1</v>
      </c>
      <c r="J8" s="619">
        <v>0.1</v>
      </c>
      <c r="K8" s="619">
        <v>0.1</v>
      </c>
      <c r="L8" s="619">
        <v>0.1</v>
      </c>
      <c r="M8" s="619">
        <v>0.1</v>
      </c>
      <c r="N8" s="619">
        <v>0.1</v>
      </c>
      <c r="O8" s="619">
        <v>0.1</v>
      </c>
      <c r="P8" s="619">
        <v>0.1</v>
      </c>
      <c r="Q8" s="627">
        <v>0.1</v>
      </c>
    </row>
    <row r="9" spans="1:20" ht="14.4">
      <c r="A9" s="439"/>
      <c r="B9" s="540" t="s">
        <v>299</v>
      </c>
      <c r="C9" s="634">
        <v>0.1</v>
      </c>
      <c r="D9" s="619">
        <v>0.1</v>
      </c>
      <c r="E9" s="619">
        <v>0.1</v>
      </c>
      <c r="F9" s="619">
        <v>0.1</v>
      </c>
      <c r="G9" s="619">
        <v>0.1</v>
      </c>
      <c r="H9" s="619">
        <v>0.1</v>
      </c>
      <c r="I9" s="619">
        <v>0.1</v>
      </c>
      <c r="J9" s="619">
        <v>0.1</v>
      </c>
      <c r="K9" s="619">
        <v>0.1</v>
      </c>
      <c r="L9" s="619">
        <v>0.1</v>
      </c>
      <c r="M9" s="619">
        <v>0.1</v>
      </c>
      <c r="N9" s="619">
        <v>0.1</v>
      </c>
      <c r="O9" s="619">
        <v>0.1</v>
      </c>
      <c r="P9" s="619">
        <v>0.1</v>
      </c>
      <c r="Q9" s="627">
        <v>0.1</v>
      </c>
    </row>
    <row r="10" spans="1:20" ht="14.4">
      <c r="A10" s="439" t="s">
        <v>189</v>
      </c>
      <c r="B10" s="540" t="s">
        <v>298</v>
      </c>
      <c r="C10" s="634">
        <v>0.6</v>
      </c>
      <c r="D10" s="619">
        <v>0.6</v>
      </c>
      <c r="E10" s="619">
        <v>0.5</v>
      </c>
      <c r="F10" s="619">
        <v>0.5</v>
      </c>
      <c r="G10" s="619">
        <v>0.5</v>
      </c>
      <c r="H10" s="619">
        <v>0.5</v>
      </c>
      <c r="I10" s="619">
        <v>0.5</v>
      </c>
      <c r="J10" s="619">
        <v>0.4</v>
      </c>
      <c r="K10" s="619">
        <v>0.4</v>
      </c>
      <c r="L10" s="619">
        <v>0.4</v>
      </c>
      <c r="M10" s="619">
        <v>0.4</v>
      </c>
      <c r="N10" s="619">
        <v>0.4</v>
      </c>
      <c r="O10" s="619">
        <v>0.4</v>
      </c>
      <c r="P10" s="619">
        <v>0.3</v>
      </c>
      <c r="Q10" s="627">
        <v>0.3</v>
      </c>
    </row>
    <row r="11" spans="1:20" ht="14.4">
      <c r="A11" s="439"/>
      <c r="B11" s="540" t="s">
        <v>299</v>
      </c>
      <c r="C11" s="634">
        <v>0.4</v>
      </c>
      <c r="D11" s="619">
        <v>0.4</v>
      </c>
      <c r="E11" s="619">
        <v>0.3</v>
      </c>
      <c r="F11" s="619">
        <v>0.3</v>
      </c>
      <c r="G11" s="619">
        <v>0.3</v>
      </c>
      <c r="H11" s="619">
        <v>0.3</v>
      </c>
      <c r="I11" s="619">
        <v>0.3</v>
      </c>
      <c r="J11" s="619">
        <v>0.3</v>
      </c>
      <c r="K11" s="619">
        <v>0.3</v>
      </c>
      <c r="L11" s="619">
        <v>0.3</v>
      </c>
      <c r="M11" s="619">
        <v>0.2</v>
      </c>
      <c r="N11" s="619">
        <v>0.2</v>
      </c>
      <c r="O11" s="619">
        <v>0.2</v>
      </c>
      <c r="P11" s="619">
        <v>0.2</v>
      </c>
      <c r="Q11" s="627">
        <v>0.2</v>
      </c>
    </row>
    <row r="12" spans="1:20" ht="14.4">
      <c r="A12" s="439" t="s">
        <v>172</v>
      </c>
      <c r="B12" s="540" t="s">
        <v>298</v>
      </c>
      <c r="C12" s="634">
        <v>13.6</v>
      </c>
      <c r="D12" s="619">
        <v>13.6</v>
      </c>
      <c r="E12" s="619">
        <v>13.7</v>
      </c>
      <c r="F12" s="619">
        <v>13.8</v>
      </c>
      <c r="G12" s="619">
        <v>13.7</v>
      </c>
      <c r="H12" s="619">
        <v>13.3</v>
      </c>
      <c r="I12" s="619">
        <v>12.6</v>
      </c>
      <c r="J12" s="619">
        <v>11.7</v>
      </c>
      <c r="K12" s="619">
        <v>10.9</v>
      </c>
      <c r="L12" s="619">
        <v>10.199999999999999</v>
      </c>
      <c r="M12" s="619">
        <v>9.5</v>
      </c>
      <c r="N12" s="619">
        <v>8.9</v>
      </c>
      <c r="O12" s="619">
        <v>8.1999999999999993</v>
      </c>
      <c r="P12" s="619">
        <v>7.8</v>
      </c>
      <c r="Q12" s="627">
        <v>7.3</v>
      </c>
    </row>
    <row r="13" spans="1:20" ht="14.4">
      <c r="A13" s="439"/>
      <c r="B13" s="540" t="s">
        <v>299</v>
      </c>
      <c r="C13" s="634">
        <v>7.3</v>
      </c>
      <c r="D13" s="619">
        <v>7.3</v>
      </c>
      <c r="E13" s="619">
        <v>7.4</v>
      </c>
      <c r="F13" s="619">
        <v>7.4</v>
      </c>
      <c r="G13" s="619">
        <v>7.4</v>
      </c>
      <c r="H13" s="619">
        <v>7.2</v>
      </c>
      <c r="I13" s="619">
        <v>6.9</v>
      </c>
      <c r="J13" s="619">
        <v>6.5</v>
      </c>
      <c r="K13" s="619">
        <v>6.1</v>
      </c>
      <c r="L13" s="619">
        <v>5.8</v>
      </c>
      <c r="M13" s="619">
        <v>5.6</v>
      </c>
      <c r="N13" s="619">
        <v>5.3</v>
      </c>
      <c r="O13" s="619">
        <v>5</v>
      </c>
      <c r="P13" s="619">
        <v>4.8</v>
      </c>
      <c r="Q13" s="627">
        <v>4.5999999999999996</v>
      </c>
    </row>
    <row r="14" spans="1:20" ht="14.4">
      <c r="A14" s="439" t="s">
        <v>173</v>
      </c>
      <c r="B14" s="540" t="s">
        <v>298</v>
      </c>
      <c r="C14" s="634">
        <v>14.2</v>
      </c>
      <c r="D14" s="619">
        <v>13.9</v>
      </c>
      <c r="E14" s="619">
        <v>13.6</v>
      </c>
      <c r="F14" s="619">
        <v>13.4</v>
      </c>
      <c r="G14" s="619">
        <v>13.1</v>
      </c>
      <c r="H14" s="619">
        <v>12.6</v>
      </c>
      <c r="I14" s="619">
        <v>11.9</v>
      </c>
      <c r="J14" s="619">
        <v>11</v>
      </c>
      <c r="K14" s="619">
        <v>10.1</v>
      </c>
      <c r="L14" s="619">
        <v>9.1999999999999993</v>
      </c>
      <c r="M14" s="619">
        <v>8.4</v>
      </c>
      <c r="N14" s="619">
        <v>7.6</v>
      </c>
      <c r="O14" s="619">
        <v>6.9</v>
      </c>
      <c r="P14" s="619">
        <v>6.3</v>
      </c>
      <c r="Q14" s="627">
        <v>5.7</v>
      </c>
    </row>
    <row r="15" spans="1:20" ht="14.4">
      <c r="A15" s="439"/>
      <c r="B15" s="540" t="s">
        <v>299</v>
      </c>
      <c r="C15" s="634">
        <v>4.5999999999999996</v>
      </c>
      <c r="D15" s="619">
        <v>4.5999999999999996</v>
      </c>
      <c r="E15" s="619">
        <v>4.5999999999999996</v>
      </c>
      <c r="F15" s="619">
        <v>4.5999999999999996</v>
      </c>
      <c r="G15" s="619">
        <v>4.5</v>
      </c>
      <c r="H15" s="619">
        <v>4.5</v>
      </c>
      <c r="I15" s="619">
        <v>4.3</v>
      </c>
      <c r="J15" s="619">
        <v>4.0999999999999996</v>
      </c>
      <c r="K15" s="619">
        <v>3.9</v>
      </c>
      <c r="L15" s="619">
        <v>3.7</v>
      </c>
      <c r="M15" s="619">
        <v>3.6</v>
      </c>
      <c r="N15" s="619">
        <v>3.5</v>
      </c>
      <c r="O15" s="619">
        <v>3.3</v>
      </c>
      <c r="P15" s="619">
        <v>3.2</v>
      </c>
      <c r="Q15" s="627">
        <v>3.1</v>
      </c>
    </row>
    <row r="16" spans="1:20" ht="14.4">
      <c r="A16" s="439" t="s">
        <v>174</v>
      </c>
      <c r="B16" s="540" t="s">
        <v>298</v>
      </c>
      <c r="C16" s="634">
        <v>0.33</v>
      </c>
      <c r="D16" s="619">
        <v>0.31</v>
      </c>
      <c r="E16" s="619">
        <v>0.26</v>
      </c>
      <c r="F16" s="619">
        <v>0.23</v>
      </c>
      <c r="G16" s="619">
        <v>0.23</v>
      </c>
      <c r="H16" s="619">
        <v>0.23</v>
      </c>
      <c r="I16" s="619">
        <v>0.1</v>
      </c>
      <c r="J16" s="619">
        <v>0.1</v>
      </c>
      <c r="K16" s="619">
        <v>0.1</v>
      </c>
      <c r="L16" s="619">
        <v>0.1</v>
      </c>
      <c r="M16" s="619">
        <v>0.1</v>
      </c>
      <c r="N16" s="619">
        <v>0.1</v>
      </c>
      <c r="O16" s="619">
        <v>0.1</v>
      </c>
      <c r="P16" s="619">
        <v>0.1</v>
      </c>
      <c r="Q16" s="627">
        <v>0.2</v>
      </c>
    </row>
    <row r="17" spans="1:17" ht="14.4">
      <c r="A17" s="439"/>
      <c r="B17" s="540" t="s">
        <v>299</v>
      </c>
      <c r="C17" s="634">
        <v>0.1</v>
      </c>
      <c r="D17" s="619">
        <v>0.1</v>
      </c>
      <c r="E17" s="619">
        <v>0.1</v>
      </c>
      <c r="F17" s="619">
        <v>0.1</v>
      </c>
      <c r="G17" s="619">
        <v>0.1</v>
      </c>
      <c r="H17" s="619">
        <v>0.1</v>
      </c>
      <c r="I17" s="619">
        <v>0.1</v>
      </c>
      <c r="J17" s="619">
        <v>0.1</v>
      </c>
      <c r="K17" s="619">
        <v>0.1</v>
      </c>
      <c r="L17" s="619">
        <v>0.1</v>
      </c>
      <c r="M17" s="619">
        <v>0.1</v>
      </c>
      <c r="N17" s="619">
        <v>0.1</v>
      </c>
      <c r="O17" s="619">
        <v>0.1</v>
      </c>
      <c r="P17" s="619">
        <v>0.1</v>
      </c>
      <c r="Q17" s="627">
        <v>0.1</v>
      </c>
    </row>
    <row r="18" spans="1:17" ht="14.4">
      <c r="A18" s="439" t="s">
        <v>175</v>
      </c>
      <c r="B18" s="540" t="s">
        <v>298</v>
      </c>
      <c r="C18" s="634">
        <v>5.4</v>
      </c>
      <c r="D18" s="619">
        <v>5.2</v>
      </c>
      <c r="E18" s="619">
        <v>5</v>
      </c>
      <c r="F18" s="619">
        <v>12.79</v>
      </c>
      <c r="G18" s="619">
        <v>12.59</v>
      </c>
      <c r="H18" s="619">
        <v>12.34</v>
      </c>
      <c r="I18" s="619">
        <v>12.03</v>
      </c>
      <c r="J18" s="619">
        <v>11.66</v>
      </c>
      <c r="K18" s="619">
        <v>11.23</v>
      </c>
      <c r="L18" s="619">
        <v>10.76</v>
      </c>
      <c r="M18" s="619">
        <v>10.28</v>
      </c>
      <c r="N18" s="619">
        <v>9.7799999999999994</v>
      </c>
      <c r="O18" s="619">
        <v>9.2899999999999991</v>
      </c>
      <c r="P18" s="619">
        <v>8.7899999999999991</v>
      </c>
      <c r="Q18" s="627">
        <v>8.32</v>
      </c>
    </row>
    <row r="19" spans="1:17" ht="14.4">
      <c r="A19" s="439"/>
      <c r="B19" s="540" t="s">
        <v>299</v>
      </c>
      <c r="C19" s="634">
        <v>2.2999999999999998</v>
      </c>
      <c r="D19" s="619">
        <v>2.2999999999999998</v>
      </c>
      <c r="E19" s="619">
        <v>2.2999999999999998</v>
      </c>
      <c r="F19" s="619">
        <v>7.3</v>
      </c>
      <c r="G19" s="619">
        <v>7.07</v>
      </c>
      <c r="H19" s="619">
        <v>6.84</v>
      </c>
      <c r="I19" s="619">
        <v>6.58</v>
      </c>
      <c r="J19" s="619">
        <v>6.29</v>
      </c>
      <c r="K19" s="619">
        <v>5.98</v>
      </c>
      <c r="L19" s="619">
        <v>5.66</v>
      </c>
      <c r="M19" s="619">
        <v>5.34</v>
      </c>
      <c r="N19" s="619">
        <v>5.01</v>
      </c>
      <c r="O19" s="619">
        <v>4.6900000000000004</v>
      </c>
      <c r="P19" s="619">
        <v>4.37</v>
      </c>
      <c r="Q19" s="627">
        <v>4.07</v>
      </c>
    </row>
    <row r="20" spans="1:17" ht="14.4">
      <c r="A20" s="439" t="s">
        <v>176</v>
      </c>
      <c r="B20" s="540" t="s">
        <v>298</v>
      </c>
      <c r="C20" s="634">
        <v>0.28999999999999998</v>
      </c>
      <c r="D20" s="619">
        <v>0.27</v>
      </c>
      <c r="E20" s="619">
        <v>0.23</v>
      </c>
      <c r="F20" s="619">
        <v>0.2</v>
      </c>
      <c r="G20" s="619">
        <v>0.2</v>
      </c>
      <c r="H20" s="619">
        <v>0.2</v>
      </c>
      <c r="I20" s="619">
        <v>0.24</v>
      </c>
      <c r="J20" s="619">
        <v>0.24</v>
      </c>
      <c r="K20" s="619">
        <v>0.25</v>
      </c>
      <c r="L20" s="619">
        <v>0.26</v>
      </c>
      <c r="M20" s="619">
        <v>0.27</v>
      </c>
      <c r="N20" s="619">
        <v>0.28000000000000003</v>
      </c>
      <c r="O20" s="619">
        <v>0.3</v>
      </c>
      <c r="P20" s="619"/>
      <c r="Q20" s="627"/>
    </row>
    <row r="21" spans="1:17" ht="14.4">
      <c r="A21" s="439"/>
      <c r="B21" s="540" t="s">
        <v>299</v>
      </c>
      <c r="C21" s="634">
        <v>0.33</v>
      </c>
      <c r="D21" s="619">
        <v>0.31</v>
      </c>
      <c r="E21" s="619">
        <v>0.26</v>
      </c>
      <c r="F21" s="619">
        <v>0.23</v>
      </c>
      <c r="G21" s="619">
        <v>0.23</v>
      </c>
      <c r="H21" s="619">
        <v>0.23</v>
      </c>
      <c r="I21" s="619">
        <v>0.22</v>
      </c>
      <c r="J21" s="619">
        <v>0.2</v>
      </c>
      <c r="K21" s="619">
        <v>0.2</v>
      </c>
      <c r="L21" s="619">
        <v>0.21</v>
      </c>
      <c r="M21" s="619">
        <v>0.21</v>
      </c>
      <c r="N21" s="619">
        <v>0.21</v>
      </c>
      <c r="O21" s="619">
        <v>0.21</v>
      </c>
      <c r="P21" s="619"/>
      <c r="Q21" s="627"/>
    </row>
    <row r="22" spans="1:17" ht="14.4">
      <c r="A22" s="439" t="s">
        <v>177</v>
      </c>
      <c r="B22" s="540" t="s">
        <v>298</v>
      </c>
      <c r="C22" s="634">
        <v>8.24</v>
      </c>
      <c r="D22" s="619">
        <v>7.95</v>
      </c>
      <c r="E22" s="619">
        <v>7.71</v>
      </c>
      <c r="F22" s="619">
        <v>7.53</v>
      </c>
      <c r="G22" s="619">
        <v>7.4</v>
      </c>
      <c r="H22" s="619">
        <v>7.3</v>
      </c>
      <c r="I22" s="619">
        <v>7.6</v>
      </c>
      <c r="J22" s="619">
        <v>7.4</v>
      </c>
      <c r="K22" s="619">
        <v>7.2</v>
      </c>
      <c r="L22" s="619">
        <v>7.4</v>
      </c>
      <c r="M22" s="619">
        <v>7.2</v>
      </c>
      <c r="N22" s="619">
        <v>8</v>
      </c>
      <c r="O22" s="619">
        <v>7</v>
      </c>
      <c r="P22" s="619">
        <v>6.6</v>
      </c>
      <c r="Q22" s="627">
        <v>6.1</v>
      </c>
    </row>
    <row r="23" spans="1:17" ht="14.4">
      <c r="A23" s="439"/>
      <c r="B23" s="540" t="s">
        <v>299</v>
      </c>
      <c r="C23" s="634">
        <v>3</v>
      </c>
      <c r="D23" s="619">
        <v>2.93</v>
      </c>
      <c r="E23" s="619">
        <v>2.88</v>
      </c>
      <c r="F23" s="619">
        <v>2.85</v>
      </c>
      <c r="G23" s="619">
        <v>2.7</v>
      </c>
      <c r="H23" s="619">
        <v>2.7</v>
      </c>
      <c r="I23" s="619">
        <v>3</v>
      </c>
      <c r="J23" s="619">
        <v>3</v>
      </c>
      <c r="K23" s="619">
        <v>3</v>
      </c>
      <c r="L23" s="619">
        <v>3.1</v>
      </c>
      <c r="M23" s="619">
        <v>3</v>
      </c>
      <c r="N23" s="619">
        <v>2.6</v>
      </c>
      <c r="O23" s="619">
        <v>2.8</v>
      </c>
      <c r="P23" s="619">
        <v>2.7</v>
      </c>
      <c r="Q23" s="627">
        <v>2.5</v>
      </c>
    </row>
    <row r="24" spans="1:17" ht="14.4">
      <c r="A24" s="439" t="s">
        <v>178</v>
      </c>
      <c r="B24" s="540" t="s">
        <v>298</v>
      </c>
      <c r="C24" s="634">
        <v>5.4</v>
      </c>
      <c r="D24" s="619">
        <v>5.4</v>
      </c>
      <c r="E24" s="619">
        <v>5.3</v>
      </c>
      <c r="F24" s="619">
        <v>5.2</v>
      </c>
      <c r="G24" s="619">
        <v>5</v>
      </c>
      <c r="H24" s="619">
        <v>4.9000000000000004</v>
      </c>
      <c r="I24" s="619">
        <v>4.8</v>
      </c>
      <c r="J24" s="619">
        <v>4.5999999999999996</v>
      </c>
      <c r="K24" s="619">
        <v>4.5</v>
      </c>
      <c r="L24" s="619">
        <v>4.3</v>
      </c>
      <c r="M24" s="619">
        <v>4</v>
      </c>
      <c r="N24" s="619">
        <v>3.8</v>
      </c>
      <c r="O24" s="619">
        <v>3.6</v>
      </c>
      <c r="P24" s="619">
        <v>3.5</v>
      </c>
      <c r="Q24" s="627">
        <v>3.4</v>
      </c>
    </row>
    <row r="25" spans="1:17" ht="14.4">
      <c r="A25" s="439"/>
      <c r="B25" s="540" t="s">
        <v>299</v>
      </c>
      <c r="C25" s="634">
        <v>2.2999999999999998</v>
      </c>
      <c r="D25" s="619">
        <v>2.2999999999999998</v>
      </c>
      <c r="E25" s="619">
        <v>2.4</v>
      </c>
      <c r="F25" s="619">
        <v>2.4</v>
      </c>
      <c r="G25" s="619">
        <v>2.4</v>
      </c>
      <c r="H25" s="619">
        <v>2.4</v>
      </c>
      <c r="I25" s="619">
        <v>2.4</v>
      </c>
      <c r="J25" s="619">
        <v>2.4</v>
      </c>
      <c r="K25" s="619">
        <v>2.4</v>
      </c>
      <c r="L25" s="619">
        <v>2.4</v>
      </c>
      <c r="M25" s="619">
        <v>2.2999999999999998</v>
      </c>
      <c r="N25" s="619">
        <v>2.2999999999999998</v>
      </c>
      <c r="O25" s="619">
        <v>2.2000000000000002</v>
      </c>
      <c r="P25" s="619">
        <v>2.2000000000000002</v>
      </c>
      <c r="Q25" s="627">
        <v>2.2000000000000002</v>
      </c>
    </row>
    <row r="26" spans="1:17" ht="14.4">
      <c r="A26" s="439" t="s">
        <v>179</v>
      </c>
      <c r="B26" s="540" t="s">
        <v>298</v>
      </c>
      <c r="C26" s="634"/>
      <c r="D26" s="619"/>
      <c r="E26" s="619">
        <v>0.83</v>
      </c>
      <c r="F26" s="619"/>
      <c r="G26" s="619"/>
      <c r="H26" s="619"/>
      <c r="I26" s="619"/>
      <c r="J26" s="619"/>
      <c r="K26" s="619"/>
      <c r="L26" s="619"/>
      <c r="M26" s="619"/>
      <c r="N26" s="619"/>
      <c r="O26" s="619"/>
      <c r="P26" s="619"/>
      <c r="Q26" s="627"/>
    </row>
    <row r="27" spans="1:17" ht="14.4">
      <c r="A27" s="439"/>
      <c r="B27" s="540" t="s">
        <v>299</v>
      </c>
      <c r="C27" s="634"/>
      <c r="D27" s="619"/>
      <c r="E27" s="619">
        <v>0.78</v>
      </c>
      <c r="F27" s="619"/>
      <c r="G27" s="619"/>
      <c r="H27" s="619"/>
      <c r="I27" s="619"/>
      <c r="J27" s="619"/>
      <c r="K27" s="619"/>
      <c r="L27" s="619"/>
      <c r="M27" s="619"/>
      <c r="N27" s="619"/>
      <c r="O27" s="619"/>
      <c r="P27" s="619"/>
      <c r="Q27" s="627"/>
    </row>
    <row r="28" spans="1:17" ht="14.4">
      <c r="A28" s="439" t="s">
        <v>180</v>
      </c>
      <c r="B28" s="540" t="s">
        <v>298</v>
      </c>
      <c r="C28" s="634">
        <v>8.3344091345757541</v>
      </c>
      <c r="D28" s="619">
        <v>8.3927409325656939</v>
      </c>
      <c r="E28" s="619">
        <v>8.4954750493621258</v>
      </c>
      <c r="F28" s="619">
        <v>8.5058066062079938</v>
      </c>
      <c r="G28" s="619">
        <v>8.4626348556713857</v>
      </c>
      <c r="H28" s="619">
        <v>8.4252467303680785</v>
      </c>
      <c r="I28" s="619">
        <v>8.2326267574361864</v>
      </c>
      <c r="J28" s="619">
        <v>8.069923858658095</v>
      </c>
      <c r="K28" s="619">
        <v>7.9199369817690073</v>
      </c>
      <c r="L28" s="619">
        <v>7.7876397190103646</v>
      </c>
      <c r="M28" s="619">
        <v>7.6824800600390724</v>
      </c>
      <c r="N28" s="619">
        <v>7.6061763096856225</v>
      </c>
      <c r="O28" s="619">
        <v>7.5294479137037769</v>
      </c>
      <c r="P28" s="619">
        <v>9.8000000000000007</v>
      </c>
      <c r="Q28" s="627">
        <v>9.4</v>
      </c>
    </row>
    <row r="29" spans="1:17" ht="14.4">
      <c r="A29" s="439"/>
      <c r="B29" s="540" t="s">
        <v>299</v>
      </c>
      <c r="C29" s="634">
        <v>3.9425877349825522</v>
      </c>
      <c r="D29" s="619">
        <v>3.9612745724739584</v>
      </c>
      <c r="E29" s="619">
        <v>4.0089111668059036</v>
      </c>
      <c r="F29" s="619">
        <v>4.0271593459392196</v>
      </c>
      <c r="G29" s="619">
        <v>4.0331664469546498</v>
      </c>
      <c r="H29" s="619">
        <v>4.0565613499443343</v>
      </c>
      <c r="I29" s="619">
        <v>4.0110595157917119</v>
      </c>
      <c r="J29" s="619">
        <v>3.9925970139950149</v>
      </c>
      <c r="K29" s="619">
        <v>3.9844570246428637</v>
      </c>
      <c r="L29" s="619">
        <v>3.9933069379054031</v>
      </c>
      <c r="M29" s="619">
        <v>4.0188343627678256</v>
      </c>
      <c r="N29" s="619">
        <v>4.0522839718870403</v>
      </c>
      <c r="O29" s="619">
        <v>4.0774053562580725</v>
      </c>
      <c r="P29" s="619">
        <v>3.9</v>
      </c>
      <c r="Q29" s="627">
        <v>3.8</v>
      </c>
    </row>
    <row r="30" spans="1:17" ht="14.4">
      <c r="A30" s="439" t="s">
        <v>190</v>
      </c>
      <c r="B30" s="540" t="s">
        <v>298</v>
      </c>
      <c r="C30" s="634">
        <v>2.6</v>
      </c>
      <c r="D30" s="619">
        <v>2.5</v>
      </c>
      <c r="E30" s="619">
        <v>2.5</v>
      </c>
      <c r="F30" s="619">
        <v>2.2999999999999998</v>
      </c>
      <c r="G30" s="619">
        <v>2.1</v>
      </c>
      <c r="H30" s="619">
        <v>1.9</v>
      </c>
      <c r="I30" s="619">
        <v>1.7</v>
      </c>
      <c r="J30" s="619">
        <v>1.5</v>
      </c>
      <c r="K30" s="619">
        <v>1.4</v>
      </c>
      <c r="L30" s="619">
        <v>1.3</v>
      </c>
      <c r="M30" s="619">
        <v>1.3</v>
      </c>
      <c r="N30" s="619">
        <v>1.4</v>
      </c>
      <c r="O30" s="619">
        <v>1.4</v>
      </c>
      <c r="P30" s="619">
        <v>1.4</v>
      </c>
      <c r="Q30" s="627">
        <v>1.4</v>
      </c>
    </row>
    <row r="31" spans="1:17" ht="14.4">
      <c r="A31" s="439"/>
      <c r="B31" s="540" t="s">
        <v>299</v>
      </c>
      <c r="C31" s="634">
        <v>1</v>
      </c>
      <c r="D31" s="619">
        <v>1</v>
      </c>
      <c r="E31" s="619">
        <v>0.9</v>
      </c>
      <c r="F31" s="619">
        <v>0.8</v>
      </c>
      <c r="G31" s="619">
        <v>0.8</v>
      </c>
      <c r="H31" s="619">
        <v>0.8</v>
      </c>
      <c r="I31" s="619">
        <v>0.8</v>
      </c>
      <c r="J31" s="619">
        <v>0.8</v>
      </c>
      <c r="K31" s="619">
        <v>0.8</v>
      </c>
      <c r="L31" s="619">
        <v>0.8</v>
      </c>
      <c r="M31" s="619">
        <v>0.8</v>
      </c>
      <c r="N31" s="619">
        <v>0.8</v>
      </c>
      <c r="O31" s="619">
        <v>0.8</v>
      </c>
      <c r="P31" s="619">
        <v>0.7</v>
      </c>
      <c r="Q31" s="627">
        <v>0.7</v>
      </c>
    </row>
    <row r="32" spans="1:17" ht="14.4">
      <c r="A32" s="439" t="s">
        <v>182</v>
      </c>
      <c r="B32" s="540" t="s">
        <v>298</v>
      </c>
      <c r="C32" s="634">
        <v>6.8</v>
      </c>
      <c r="D32" s="619">
        <v>6.7</v>
      </c>
      <c r="E32" s="619">
        <v>6.8</v>
      </c>
      <c r="F32" s="619">
        <v>6.8</v>
      </c>
      <c r="G32" s="619">
        <v>6.6</v>
      </c>
      <c r="H32" s="619">
        <v>6.3</v>
      </c>
      <c r="I32" s="619">
        <v>5.7</v>
      </c>
      <c r="J32" s="619">
        <v>5.5</v>
      </c>
      <c r="K32" s="619">
        <v>5.4</v>
      </c>
      <c r="L32" s="619">
        <v>5.3</v>
      </c>
      <c r="M32" s="619">
        <v>4.9000000000000004</v>
      </c>
      <c r="N32" s="619">
        <v>4.5999999999999996</v>
      </c>
      <c r="O32" s="619">
        <v>4.2</v>
      </c>
      <c r="P32" s="619">
        <v>3.9</v>
      </c>
      <c r="Q32" s="627">
        <v>3.6</v>
      </c>
    </row>
    <row r="33" spans="1:27" ht="14.4">
      <c r="A33" s="439"/>
      <c r="B33" s="540" t="s">
        <v>299</v>
      </c>
      <c r="C33" s="634">
        <v>2.7</v>
      </c>
      <c r="D33" s="619">
        <v>2.8</v>
      </c>
      <c r="E33" s="619">
        <v>2.8</v>
      </c>
      <c r="F33" s="619">
        <v>2.8</v>
      </c>
      <c r="G33" s="619">
        <v>2.6</v>
      </c>
      <c r="H33" s="619">
        <v>2.4</v>
      </c>
      <c r="I33" s="619">
        <v>2.1</v>
      </c>
      <c r="J33" s="619">
        <v>2</v>
      </c>
      <c r="K33" s="619">
        <v>2.1</v>
      </c>
      <c r="L33" s="619">
        <v>2.1</v>
      </c>
      <c r="M33" s="619">
        <v>2</v>
      </c>
      <c r="N33" s="619">
        <v>1.9</v>
      </c>
      <c r="O33" s="619">
        <v>1.8</v>
      </c>
      <c r="P33" s="619">
        <v>1.7</v>
      </c>
      <c r="Q33" s="627">
        <v>1.6</v>
      </c>
    </row>
    <row r="34" spans="1:27" ht="14.4">
      <c r="A34" s="439" t="s">
        <v>183</v>
      </c>
      <c r="B34" s="540" t="s">
        <v>298</v>
      </c>
      <c r="C34" s="634">
        <v>9</v>
      </c>
      <c r="D34" s="619">
        <v>8.5</v>
      </c>
      <c r="E34" s="619">
        <v>8</v>
      </c>
      <c r="F34" s="619">
        <v>7.5</v>
      </c>
      <c r="G34" s="619">
        <v>7</v>
      </c>
      <c r="H34" s="619">
        <v>6.6</v>
      </c>
      <c r="I34" s="619">
        <v>6.2</v>
      </c>
      <c r="J34" s="619">
        <v>5.8</v>
      </c>
      <c r="K34" s="619">
        <v>5.4</v>
      </c>
      <c r="L34" s="619">
        <v>5.0999999999999996</v>
      </c>
      <c r="M34" s="619">
        <v>4.7</v>
      </c>
      <c r="N34" s="619">
        <v>4.5</v>
      </c>
      <c r="O34" s="619">
        <v>4.2</v>
      </c>
      <c r="P34" s="619">
        <v>3.9</v>
      </c>
      <c r="Q34" s="627">
        <v>3.7</v>
      </c>
    </row>
    <row r="35" spans="1:27" ht="14.4">
      <c r="A35" s="440"/>
      <c r="B35" s="541" t="s">
        <v>299</v>
      </c>
      <c r="C35" s="636">
        <v>4.7</v>
      </c>
      <c r="D35" s="637">
        <v>4.5999999999999996</v>
      </c>
      <c r="E35" s="637">
        <v>4.5</v>
      </c>
      <c r="F35" s="637">
        <v>4.4000000000000004</v>
      </c>
      <c r="G35" s="637">
        <v>4.2</v>
      </c>
      <c r="H35" s="637">
        <v>4.0999999999999996</v>
      </c>
      <c r="I35" s="637">
        <v>4</v>
      </c>
      <c r="J35" s="637">
        <v>3.9</v>
      </c>
      <c r="K35" s="637">
        <v>3.8</v>
      </c>
      <c r="L35" s="637">
        <v>3.6</v>
      </c>
      <c r="M35" s="637">
        <v>3.3</v>
      </c>
      <c r="N35" s="637">
        <v>3.1</v>
      </c>
      <c r="O35" s="637">
        <v>3</v>
      </c>
      <c r="P35" s="637">
        <v>2.8</v>
      </c>
      <c r="Q35" s="638">
        <v>2.6</v>
      </c>
    </row>
    <row r="36" spans="1:27" ht="14.4">
      <c r="A36" s="144"/>
    </row>
    <row r="37" spans="1:27" ht="15" customHeight="1">
      <c r="A37" s="136" t="s">
        <v>185</v>
      </c>
      <c r="B37" s="24"/>
      <c r="C37" s="24"/>
      <c r="D37" s="24"/>
      <c r="E37" s="24"/>
      <c r="F37" s="24"/>
      <c r="G37" s="24"/>
      <c r="H37" s="24"/>
      <c r="I37" s="24"/>
      <c r="J37" s="24"/>
      <c r="K37" s="24"/>
    </row>
    <row r="38" spans="1:27" ht="14.4" hidden="1">
      <c r="A38" s="874" t="s">
        <v>595</v>
      </c>
      <c r="B38" s="874"/>
      <c r="C38" s="874"/>
      <c r="D38" s="874"/>
      <c r="E38" s="874"/>
      <c r="F38" s="874"/>
      <c r="G38" s="874"/>
      <c r="H38" s="874"/>
      <c r="I38" s="874"/>
      <c r="J38" s="874"/>
      <c r="K38" s="874"/>
      <c r="L38" s="874"/>
      <c r="M38" s="151"/>
      <c r="N38" s="151"/>
      <c r="O38" s="151"/>
      <c r="P38" s="151"/>
      <c r="Q38" s="151"/>
    </row>
    <row r="39" spans="1:27" ht="15" hidden="1" customHeight="1">
      <c r="A39" s="874"/>
      <c r="B39" s="874"/>
      <c r="C39" s="874"/>
      <c r="D39" s="874"/>
      <c r="E39" s="874"/>
      <c r="F39" s="874"/>
      <c r="G39" s="874"/>
      <c r="H39" s="874"/>
      <c r="I39" s="874"/>
      <c r="J39" s="874"/>
      <c r="K39" s="874"/>
      <c r="L39" s="874"/>
      <c r="M39" s="151"/>
      <c r="N39" s="151"/>
      <c r="O39" s="151"/>
      <c r="P39" s="151"/>
      <c r="Q39" s="151"/>
    </row>
    <row r="40" spans="1:27" ht="15" hidden="1" customHeight="1">
      <c r="A40" s="874"/>
      <c r="B40" s="874"/>
      <c r="C40" s="874"/>
      <c r="D40" s="874"/>
      <c r="E40" s="874"/>
      <c r="F40" s="874"/>
      <c r="G40" s="874"/>
      <c r="H40" s="874"/>
      <c r="I40" s="874"/>
      <c r="J40" s="874"/>
      <c r="K40" s="874"/>
      <c r="L40" s="874"/>
      <c r="M40" s="151"/>
      <c r="N40" s="151"/>
      <c r="O40" s="151"/>
      <c r="P40" s="151"/>
      <c r="Q40" s="151"/>
    </row>
    <row r="41" spans="1:27" ht="15" hidden="1" customHeight="1">
      <c r="A41" s="874" t="s">
        <v>596</v>
      </c>
      <c r="B41" s="874"/>
      <c r="C41" s="874"/>
      <c r="D41" s="874"/>
      <c r="E41" s="874"/>
      <c r="F41" s="874"/>
      <c r="G41" s="874"/>
      <c r="H41" s="874"/>
      <c r="I41" s="874"/>
      <c r="J41" s="874"/>
      <c r="K41" s="874"/>
      <c r="L41" s="874"/>
      <c r="M41" s="151"/>
      <c r="N41" s="151"/>
      <c r="O41" s="151"/>
      <c r="P41" s="151"/>
      <c r="Q41" s="151"/>
    </row>
    <row r="42" spans="1:27" ht="15" hidden="1" customHeight="1">
      <c r="A42" s="874"/>
      <c r="B42" s="874"/>
      <c r="C42" s="874"/>
      <c r="D42" s="874"/>
      <c r="E42" s="874"/>
      <c r="F42" s="874"/>
      <c r="G42" s="874"/>
      <c r="H42" s="874"/>
      <c r="I42" s="874"/>
      <c r="J42" s="874"/>
      <c r="K42" s="874"/>
      <c r="L42" s="874"/>
      <c r="M42" s="151"/>
      <c r="N42" s="151"/>
      <c r="O42" s="151"/>
      <c r="P42" s="151"/>
      <c r="Q42" s="151"/>
    </row>
    <row r="43" spans="1:27" ht="15" hidden="1" customHeight="1">
      <c r="A43" s="874"/>
      <c r="B43" s="874"/>
      <c r="C43" s="874"/>
      <c r="D43" s="874"/>
      <c r="E43" s="874"/>
      <c r="F43" s="874"/>
      <c r="G43" s="874"/>
      <c r="H43" s="874"/>
      <c r="I43" s="874"/>
      <c r="J43" s="874"/>
      <c r="K43" s="874"/>
      <c r="L43" s="874"/>
      <c r="M43" s="151"/>
      <c r="N43" s="151"/>
      <c r="O43" s="151"/>
      <c r="P43" s="151"/>
      <c r="Q43" s="151"/>
    </row>
    <row r="44" spans="1:27" ht="15" hidden="1" customHeight="1">
      <c r="A44" s="874"/>
      <c r="B44" s="874"/>
      <c r="C44" s="874"/>
      <c r="D44" s="874"/>
      <c r="E44" s="874"/>
      <c r="F44" s="874"/>
      <c r="G44" s="874"/>
      <c r="H44" s="874"/>
      <c r="I44" s="874"/>
      <c r="J44" s="874"/>
      <c r="K44" s="874"/>
      <c r="L44" s="874"/>
      <c r="M44" s="151"/>
      <c r="N44" s="151"/>
      <c r="O44" s="151"/>
      <c r="P44" s="151"/>
      <c r="Q44" s="151"/>
    </row>
    <row r="45" spans="1:27" ht="53.25" hidden="1" customHeight="1">
      <c r="A45" s="904" t="s">
        <v>597</v>
      </c>
      <c r="B45" s="904"/>
      <c r="C45" s="904"/>
      <c r="D45" s="904"/>
      <c r="E45" s="904"/>
      <c r="F45" s="904"/>
      <c r="G45" s="904"/>
      <c r="H45" s="904"/>
      <c r="I45" s="904"/>
      <c r="J45" s="904"/>
      <c r="K45" s="904"/>
      <c r="L45" s="904"/>
      <c r="M45" s="138"/>
      <c r="N45" s="138"/>
      <c r="O45" s="138"/>
      <c r="P45" s="138"/>
      <c r="Q45" s="138"/>
    </row>
    <row r="46" spans="1:27" ht="14.4">
      <c r="A46" s="899" t="s">
        <v>532</v>
      </c>
      <c r="B46" s="899"/>
      <c r="C46" s="899"/>
      <c r="D46" s="899"/>
      <c r="E46" s="899"/>
      <c r="F46" s="899"/>
      <c r="G46" s="899"/>
      <c r="H46" s="899"/>
      <c r="I46" s="899"/>
      <c r="J46" s="899"/>
      <c r="K46" s="899"/>
      <c r="L46" s="899"/>
      <c r="M46" s="899"/>
      <c r="N46" s="899"/>
      <c r="O46" s="137"/>
      <c r="P46" s="137"/>
      <c r="Q46" s="137"/>
      <c r="R46" s="24"/>
      <c r="S46" s="24"/>
      <c r="T46" s="24"/>
      <c r="U46" s="24"/>
      <c r="V46" s="24"/>
      <c r="W46" s="24"/>
      <c r="X46" s="24"/>
      <c r="Y46" s="24"/>
      <c r="Z46" s="24"/>
      <c r="AA46" s="24"/>
    </row>
    <row r="47" spans="1:27" ht="14.4">
      <c r="A47" s="323"/>
      <c r="B47" s="323"/>
      <c r="C47" s="323"/>
      <c r="D47" s="323"/>
      <c r="E47" s="323"/>
      <c r="F47" s="323"/>
      <c r="G47" s="323"/>
      <c r="H47" s="323"/>
      <c r="I47" s="323"/>
      <c r="J47" s="323"/>
      <c r="K47" s="323"/>
      <c r="L47" s="323"/>
      <c r="M47" s="323"/>
      <c r="N47" s="323"/>
      <c r="O47" s="137"/>
      <c r="P47" s="137"/>
      <c r="Q47" s="137"/>
      <c r="R47" s="24"/>
      <c r="S47" s="24"/>
      <c r="T47" s="24"/>
      <c r="U47" s="24"/>
      <c r="V47" s="24"/>
      <c r="W47" s="24"/>
      <c r="X47" s="24"/>
      <c r="Y47" s="24"/>
      <c r="Z47" s="24"/>
      <c r="AA47" s="24"/>
    </row>
    <row r="48" spans="1:27" ht="34.200000000000003" customHeight="1">
      <c r="A48" s="908" t="s">
        <v>598</v>
      </c>
      <c r="B48" s="908"/>
      <c r="C48" s="908"/>
      <c r="D48" s="908"/>
      <c r="E48" s="908"/>
      <c r="F48" s="908"/>
      <c r="G48" s="908"/>
      <c r="H48" s="908"/>
      <c r="I48" s="908"/>
      <c r="J48" s="908"/>
      <c r="K48" s="908"/>
      <c r="L48" s="908"/>
      <c r="M48" s="908"/>
      <c r="N48" s="908"/>
    </row>
    <row r="49" spans="1:11" ht="15" customHeight="1">
      <c r="A49" s="142"/>
      <c r="B49" s="24"/>
      <c r="C49" s="28"/>
      <c r="D49" s="28"/>
      <c r="E49" s="28"/>
      <c r="F49" s="28"/>
      <c r="G49" s="28"/>
      <c r="H49" s="28"/>
      <c r="I49" s="24"/>
      <c r="J49" s="24"/>
      <c r="K49" s="24"/>
    </row>
    <row r="50" spans="1:11" ht="15" customHeight="1">
      <c r="A50" s="136" t="s">
        <v>310</v>
      </c>
      <c r="B50" s="24"/>
      <c r="C50" s="24"/>
      <c r="D50" s="24"/>
      <c r="E50" s="24"/>
      <c r="F50" s="24"/>
      <c r="G50" s="24"/>
      <c r="H50" s="24"/>
      <c r="I50" s="24"/>
      <c r="J50" s="24"/>
      <c r="K50" s="24"/>
    </row>
    <row r="51" spans="1:11" ht="14.4">
      <c r="A51" s="137" t="s">
        <v>599</v>
      </c>
      <c r="B51" s="24"/>
      <c r="C51" s="24"/>
      <c r="D51" s="24"/>
      <c r="E51" s="24"/>
      <c r="F51" s="24"/>
      <c r="G51" s="24"/>
      <c r="H51" s="24"/>
      <c r="I51" s="24"/>
      <c r="J51" s="24"/>
      <c r="K51" s="24"/>
    </row>
  </sheetData>
  <mergeCells count="5">
    <mergeCell ref="A46:N46"/>
    <mergeCell ref="A38:L40"/>
    <mergeCell ref="A45:L45"/>
    <mergeCell ref="A41:L44"/>
    <mergeCell ref="A48:N48"/>
  </mergeCells>
  <hyperlinks>
    <hyperlink ref="T3" location="'TC2'!A1" display="Back to Content Page" xr:uid="{F41387AB-DB93-4CFF-BE25-D11D7A54D7BE}"/>
  </hyperlinks>
  <pageMargins left="0.7" right="0.7" top="0.75" bottom="0.75" header="0.3" footer="0.3"/>
  <pageSetup paperSize="9" scale="68" orientation="landscape" r:id="rId1"/>
  <headerFooter>
    <oddFooter>&amp;C&amp;P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S39"/>
  <sheetViews>
    <sheetView zoomScaleNormal="100" workbookViewId="0">
      <selection activeCell="S3" sqref="S3"/>
    </sheetView>
  </sheetViews>
  <sheetFormatPr defaultColWidth="9.21875" defaultRowHeight="15" customHeight="1"/>
  <cols>
    <col min="1" max="1" width="33.77734375" customWidth="1"/>
    <col min="2" max="16" width="7" customWidth="1"/>
  </cols>
  <sheetData>
    <row r="1" spans="1:19" ht="14.4">
      <c r="A1" s="16" t="s">
        <v>600</v>
      </c>
      <c r="B1" s="24"/>
      <c r="C1" s="24"/>
      <c r="D1" s="24"/>
      <c r="E1" s="24"/>
      <c r="F1" s="24"/>
      <c r="G1" s="24"/>
      <c r="H1" s="24"/>
      <c r="I1" s="24"/>
      <c r="J1" s="24"/>
      <c r="K1" s="24"/>
    </row>
    <row r="2" spans="1:19" ht="14.4">
      <c r="A2" s="44"/>
      <c r="B2" s="24"/>
      <c r="C2" s="24"/>
      <c r="D2" s="24"/>
      <c r="E2" s="24"/>
      <c r="F2" s="24"/>
      <c r="G2" s="24"/>
      <c r="H2" s="24"/>
      <c r="I2" s="24"/>
      <c r="J2" s="24"/>
      <c r="K2" s="24"/>
    </row>
    <row r="3" spans="1:19" s="49" customFormat="1" ht="14.4">
      <c r="A3" s="609" t="s">
        <v>187</v>
      </c>
      <c r="B3" s="632">
        <v>2010</v>
      </c>
      <c r="C3" s="633">
        <v>2011</v>
      </c>
      <c r="D3" s="633">
        <v>2012</v>
      </c>
      <c r="E3" s="633">
        <v>2013</v>
      </c>
      <c r="F3" s="633">
        <v>2014</v>
      </c>
      <c r="G3" s="633">
        <v>2015</v>
      </c>
      <c r="H3" s="633">
        <v>2016</v>
      </c>
      <c r="I3" s="633">
        <v>2017</v>
      </c>
      <c r="J3" s="633">
        <v>2018</v>
      </c>
      <c r="K3" s="621">
        <v>2019</v>
      </c>
      <c r="L3" s="633">
        <v>2020</v>
      </c>
      <c r="M3" s="621">
        <v>2021</v>
      </c>
      <c r="N3" s="633">
        <v>2022</v>
      </c>
      <c r="O3" s="621">
        <v>2023</v>
      </c>
      <c r="P3" s="622">
        <v>2024</v>
      </c>
      <c r="S3" s="856" t="s">
        <v>166</v>
      </c>
    </row>
    <row r="4" spans="1:19" ht="14.4">
      <c r="A4" s="398" t="s">
        <v>167</v>
      </c>
      <c r="B4" s="623">
        <v>9</v>
      </c>
      <c r="C4" s="616">
        <v>10</v>
      </c>
      <c r="D4" s="616">
        <v>12</v>
      </c>
      <c r="E4" s="616">
        <v>17</v>
      </c>
      <c r="F4" s="616">
        <v>22</v>
      </c>
      <c r="G4" s="616">
        <v>24</v>
      </c>
      <c r="H4" s="616">
        <v>22</v>
      </c>
      <c r="I4" s="616">
        <v>24</v>
      </c>
      <c r="J4" s="616">
        <v>27</v>
      </c>
      <c r="K4" s="616">
        <v>28</v>
      </c>
      <c r="L4" s="616">
        <v>32</v>
      </c>
      <c r="M4" s="616">
        <v>36</v>
      </c>
      <c r="N4" s="616">
        <v>40</v>
      </c>
      <c r="O4" s="616">
        <v>44</v>
      </c>
      <c r="P4" s="635">
        <v>48</v>
      </c>
      <c r="R4" s="48"/>
    </row>
    <row r="5" spans="1:19" ht="14.4">
      <c r="A5" s="398" t="s">
        <v>168</v>
      </c>
      <c r="B5" s="623">
        <v>49</v>
      </c>
      <c r="C5" s="616">
        <v>54</v>
      </c>
      <c r="D5" s="616">
        <v>61</v>
      </c>
      <c r="E5" s="616">
        <v>65</v>
      </c>
      <c r="F5" s="616">
        <v>67</v>
      </c>
      <c r="G5" s="616">
        <v>72</v>
      </c>
      <c r="H5" s="616">
        <v>76</v>
      </c>
      <c r="I5" s="616">
        <v>79</v>
      </c>
      <c r="J5" s="616">
        <v>84</v>
      </c>
      <c r="K5" s="616">
        <v>86</v>
      </c>
      <c r="L5" s="616">
        <v>89</v>
      </c>
      <c r="M5" s="616">
        <v>92</v>
      </c>
      <c r="N5" s="616">
        <v>93</v>
      </c>
      <c r="O5" s="616">
        <v>94</v>
      </c>
      <c r="P5" s="635">
        <v>95</v>
      </c>
    </row>
    <row r="6" spans="1:19" ht="14.4">
      <c r="A6" s="398" t="s">
        <v>188</v>
      </c>
      <c r="B6" s="623">
        <v>17</v>
      </c>
      <c r="C6" s="616">
        <v>18</v>
      </c>
      <c r="D6" s="616">
        <v>21</v>
      </c>
      <c r="E6" s="616">
        <v>23</v>
      </c>
      <c r="F6" s="616">
        <v>24</v>
      </c>
      <c r="G6" s="616">
        <v>31</v>
      </c>
      <c r="H6" s="616">
        <v>34</v>
      </c>
      <c r="I6" s="616">
        <v>37</v>
      </c>
      <c r="J6" s="616">
        <v>43</v>
      </c>
      <c r="K6" s="616">
        <v>54</v>
      </c>
      <c r="L6" s="616">
        <v>57</v>
      </c>
      <c r="M6" s="616">
        <v>58</v>
      </c>
      <c r="N6" s="616">
        <v>62</v>
      </c>
      <c r="O6" s="616">
        <v>68</v>
      </c>
      <c r="P6" s="635">
        <v>84</v>
      </c>
    </row>
    <row r="7" spans="1:19" ht="14.4">
      <c r="A7" s="398" t="s">
        <v>189</v>
      </c>
      <c r="B7" s="623">
        <v>7</v>
      </c>
      <c r="C7" s="616">
        <v>9</v>
      </c>
      <c r="D7" s="616">
        <v>11</v>
      </c>
      <c r="E7" s="616">
        <v>14</v>
      </c>
      <c r="F7" s="616">
        <v>18</v>
      </c>
      <c r="G7" s="616">
        <v>21</v>
      </c>
      <c r="H7" s="616">
        <v>27</v>
      </c>
      <c r="I7" s="616">
        <v>37</v>
      </c>
      <c r="J7" s="616">
        <v>36</v>
      </c>
      <c r="K7" s="616">
        <v>40</v>
      </c>
      <c r="L7" s="616">
        <v>53</v>
      </c>
      <c r="M7" s="616">
        <v>62</v>
      </c>
      <c r="N7" s="616">
        <v>67</v>
      </c>
      <c r="O7" s="616">
        <v>73</v>
      </c>
      <c r="P7" s="635">
        <v>71</v>
      </c>
      <c r="Q7" s="48"/>
    </row>
    <row r="8" spans="1:19" ht="14.4">
      <c r="A8" s="398" t="s">
        <v>172</v>
      </c>
      <c r="B8" s="623">
        <v>31</v>
      </c>
      <c r="C8" s="616">
        <v>34</v>
      </c>
      <c r="D8" s="616">
        <v>38</v>
      </c>
      <c r="E8" s="616">
        <v>43</v>
      </c>
      <c r="F8" s="616">
        <v>52</v>
      </c>
      <c r="G8" s="616">
        <v>67</v>
      </c>
      <c r="H8" s="616">
        <v>77</v>
      </c>
      <c r="I8" s="616">
        <v>78</v>
      </c>
      <c r="J8" s="616">
        <v>78</v>
      </c>
      <c r="K8" s="616">
        <v>84</v>
      </c>
      <c r="L8" s="616">
        <v>90</v>
      </c>
      <c r="M8" s="616">
        <v>88</v>
      </c>
      <c r="N8" s="616">
        <v>89</v>
      </c>
      <c r="O8" s="616">
        <v>91</v>
      </c>
      <c r="P8" s="635">
        <v>94</v>
      </c>
      <c r="Q8" s="48"/>
    </row>
    <row r="9" spans="1:19" ht="14.4">
      <c r="A9" s="398" t="s">
        <v>173</v>
      </c>
      <c r="B9" s="623">
        <v>33</v>
      </c>
      <c r="C9" s="616">
        <v>34</v>
      </c>
      <c r="D9" s="616">
        <v>37</v>
      </c>
      <c r="E9" s="616">
        <v>40</v>
      </c>
      <c r="F9" s="616">
        <v>44</v>
      </c>
      <c r="G9" s="616">
        <v>51</v>
      </c>
      <c r="H9" s="616">
        <v>61</v>
      </c>
      <c r="I9" s="616">
        <v>68</v>
      </c>
      <c r="J9" s="616">
        <v>71</v>
      </c>
      <c r="K9" s="616">
        <v>77</v>
      </c>
      <c r="L9" s="616">
        <v>81</v>
      </c>
      <c r="M9" s="616">
        <v>84</v>
      </c>
      <c r="N9" s="616">
        <v>87</v>
      </c>
      <c r="O9" s="616">
        <v>90</v>
      </c>
      <c r="P9" s="635">
        <v>94</v>
      </c>
    </row>
    <row r="10" spans="1:19" ht="14.4">
      <c r="A10" s="398" t="s">
        <v>174</v>
      </c>
      <c r="B10" s="623">
        <v>1</v>
      </c>
      <c r="C10" s="616">
        <v>1</v>
      </c>
      <c r="D10" s="616">
        <v>1</v>
      </c>
      <c r="E10" s="616">
        <v>2</v>
      </c>
      <c r="F10" s="616">
        <v>2</v>
      </c>
      <c r="G10" s="616">
        <v>3</v>
      </c>
      <c r="H10" s="616">
        <v>4</v>
      </c>
      <c r="I10" s="616">
        <v>5</v>
      </c>
      <c r="J10" s="616">
        <v>7</v>
      </c>
      <c r="K10" s="616">
        <v>10</v>
      </c>
      <c r="L10" s="616">
        <v>10</v>
      </c>
      <c r="M10" s="616">
        <v>15</v>
      </c>
      <c r="N10" s="616">
        <v>18</v>
      </c>
      <c r="O10" s="616">
        <v>22</v>
      </c>
      <c r="P10" s="635">
        <v>29</v>
      </c>
    </row>
    <row r="11" spans="1:19" ht="14.4">
      <c r="A11" s="398" t="s">
        <v>175</v>
      </c>
      <c r="B11" s="623">
        <v>27</v>
      </c>
      <c r="C11" s="616">
        <v>34</v>
      </c>
      <c r="D11" s="616">
        <v>42</v>
      </c>
      <c r="E11" s="616">
        <v>48</v>
      </c>
      <c r="F11" s="616">
        <v>54</v>
      </c>
      <c r="G11" s="616">
        <v>59</v>
      </c>
      <c r="H11" s="616">
        <v>67</v>
      </c>
      <c r="I11" s="616">
        <v>74</v>
      </c>
      <c r="J11" s="616">
        <v>80</v>
      </c>
      <c r="K11" s="616">
        <v>81</v>
      </c>
      <c r="L11" s="616">
        <v>85</v>
      </c>
      <c r="M11" s="616">
        <v>87</v>
      </c>
      <c r="N11" s="616">
        <v>88</v>
      </c>
      <c r="O11" s="616">
        <v>90</v>
      </c>
      <c r="P11" s="635">
        <v>90</v>
      </c>
    </row>
    <row r="12" spans="1:19" ht="14.4">
      <c r="A12" s="398" t="s">
        <v>176</v>
      </c>
      <c r="B12" s="623"/>
      <c r="C12" s="616"/>
      <c r="D12" s="616"/>
      <c r="E12" s="618">
        <v>15</v>
      </c>
      <c r="F12" s="618">
        <v>19</v>
      </c>
      <c r="G12" s="618">
        <v>20</v>
      </c>
      <c r="H12" s="618">
        <v>20</v>
      </c>
      <c r="I12" s="618">
        <v>23.75</v>
      </c>
      <c r="J12" s="618">
        <v>23.87</v>
      </c>
      <c r="K12" s="618">
        <v>24.03</v>
      </c>
      <c r="L12" s="618">
        <v>24.44</v>
      </c>
      <c r="M12" s="618">
        <v>25.15</v>
      </c>
      <c r="N12" s="618">
        <v>25.22</v>
      </c>
      <c r="O12" s="618">
        <v>24.02</v>
      </c>
      <c r="P12" s="625">
        <v>26</v>
      </c>
    </row>
    <row r="13" spans="1:19" ht="14.4">
      <c r="A13" s="398" t="s">
        <v>177</v>
      </c>
      <c r="B13" s="623">
        <v>14</v>
      </c>
      <c r="C13" s="616">
        <v>16</v>
      </c>
      <c r="D13" s="616">
        <v>18</v>
      </c>
      <c r="E13" s="616">
        <v>26</v>
      </c>
      <c r="F13" s="616">
        <v>34</v>
      </c>
      <c r="G13" s="616">
        <v>41</v>
      </c>
      <c r="H13" s="616">
        <v>48</v>
      </c>
      <c r="I13" s="616">
        <v>55</v>
      </c>
      <c r="J13" s="616">
        <v>56</v>
      </c>
      <c r="K13" s="616">
        <v>60</v>
      </c>
      <c r="L13" s="616">
        <v>61</v>
      </c>
      <c r="M13" s="616">
        <v>67</v>
      </c>
      <c r="N13" s="616">
        <v>72</v>
      </c>
      <c r="O13" s="616">
        <v>77</v>
      </c>
      <c r="P13" s="635">
        <v>82</v>
      </c>
    </row>
    <row r="14" spans="1:19" ht="14.4">
      <c r="A14" s="398" t="s">
        <v>278</v>
      </c>
      <c r="B14" s="623">
        <v>41</v>
      </c>
      <c r="C14" s="616">
        <v>48</v>
      </c>
      <c r="D14" s="616">
        <v>52</v>
      </c>
      <c r="E14" s="616">
        <v>56</v>
      </c>
      <c r="F14" s="616">
        <v>54</v>
      </c>
      <c r="G14" s="616">
        <v>61</v>
      </c>
      <c r="H14" s="616">
        <v>61</v>
      </c>
      <c r="I14" s="616">
        <v>69</v>
      </c>
      <c r="J14" s="616">
        <v>73</v>
      </c>
      <c r="K14" s="616">
        <v>81</v>
      </c>
      <c r="L14" s="616">
        <v>83</v>
      </c>
      <c r="M14" s="616">
        <v>86</v>
      </c>
      <c r="N14" s="616">
        <v>88</v>
      </c>
      <c r="O14" s="616">
        <v>92</v>
      </c>
      <c r="P14" s="635">
        <v>95</v>
      </c>
    </row>
    <row r="15" spans="1:19" ht="14.4">
      <c r="A15" s="398" t="s">
        <v>179</v>
      </c>
      <c r="B15" s="623"/>
      <c r="C15" s="616"/>
      <c r="D15" s="616"/>
      <c r="E15" s="616"/>
      <c r="F15" s="616"/>
      <c r="G15" s="616"/>
      <c r="H15" s="616"/>
      <c r="I15" s="616"/>
      <c r="J15" s="616"/>
      <c r="K15" s="616"/>
      <c r="L15" s="616"/>
      <c r="M15" s="616"/>
      <c r="N15" s="616"/>
      <c r="O15" s="616"/>
      <c r="P15" s="635"/>
    </row>
    <row r="16" spans="1:19" ht="14.4">
      <c r="A16" s="398" t="s">
        <v>180</v>
      </c>
      <c r="B16" s="623">
        <v>25</v>
      </c>
      <c r="C16" s="616">
        <v>33</v>
      </c>
      <c r="D16" s="616">
        <v>40</v>
      </c>
      <c r="E16" s="616">
        <v>45</v>
      </c>
      <c r="F16" s="616">
        <v>49</v>
      </c>
      <c r="G16" s="616">
        <v>54</v>
      </c>
      <c r="H16" s="616">
        <v>60</v>
      </c>
      <c r="I16" s="616">
        <v>66</v>
      </c>
      <c r="J16" s="616">
        <v>70</v>
      </c>
      <c r="K16" s="616">
        <v>73</v>
      </c>
      <c r="L16" s="616">
        <v>75</v>
      </c>
      <c r="M16" s="616">
        <v>77</v>
      </c>
      <c r="N16" s="616">
        <v>78</v>
      </c>
      <c r="O16" s="616">
        <v>79</v>
      </c>
      <c r="P16" s="635">
        <v>81</v>
      </c>
    </row>
    <row r="17" spans="1:16" ht="14.4">
      <c r="A17" s="398" t="s">
        <v>190</v>
      </c>
      <c r="B17" s="623">
        <v>20</v>
      </c>
      <c r="C17" s="616">
        <v>21</v>
      </c>
      <c r="D17" s="616">
        <v>31</v>
      </c>
      <c r="E17" s="616">
        <v>35</v>
      </c>
      <c r="F17" s="616">
        <v>40</v>
      </c>
      <c r="G17" s="616">
        <v>43</v>
      </c>
      <c r="H17" s="616">
        <v>45</v>
      </c>
      <c r="I17" s="616">
        <v>52</v>
      </c>
      <c r="J17" s="616">
        <v>55</v>
      </c>
      <c r="K17" s="616">
        <v>61</v>
      </c>
      <c r="L17" s="616">
        <v>67</v>
      </c>
      <c r="M17" s="616">
        <v>70</v>
      </c>
      <c r="N17" s="616">
        <v>74</v>
      </c>
      <c r="O17" s="616">
        <v>79</v>
      </c>
      <c r="P17" s="635">
        <v>87</v>
      </c>
    </row>
    <row r="18" spans="1:16" ht="14.4">
      <c r="A18" s="398" t="s">
        <v>182</v>
      </c>
      <c r="B18" s="623">
        <v>37</v>
      </c>
      <c r="C18" s="616">
        <v>43</v>
      </c>
      <c r="D18" s="616">
        <v>47</v>
      </c>
      <c r="E18" s="616">
        <v>53</v>
      </c>
      <c r="F18" s="616">
        <v>59</v>
      </c>
      <c r="G18" s="616">
        <v>65</v>
      </c>
      <c r="H18" s="616">
        <v>66</v>
      </c>
      <c r="I18" s="616">
        <v>67</v>
      </c>
      <c r="J18" s="616">
        <v>74</v>
      </c>
      <c r="K18" s="616">
        <v>80</v>
      </c>
      <c r="L18" s="616">
        <v>87</v>
      </c>
      <c r="M18" s="616">
        <v>87</v>
      </c>
      <c r="N18" s="616">
        <v>92</v>
      </c>
      <c r="O18" s="616">
        <v>92</v>
      </c>
      <c r="P18" s="635">
        <v>94</v>
      </c>
    </row>
    <row r="19" spans="1:16" ht="14.4">
      <c r="A19" s="533" t="s">
        <v>279</v>
      </c>
      <c r="B19" s="628">
        <v>26</v>
      </c>
      <c r="C19" s="629">
        <v>35</v>
      </c>
      <c r="D19" s="629">
        <v>41</v>
      </c>
      <c r="E19" s="629">
        <v>48</v>
      </c>
      <c r="F19" s="629">
        <v>55</v>
      </c>
      <c r="G19" s="629">
        <v>61</v>
      </c>
      <c r="H19" s="629">
        <v>67</v>
      </c>
      <c r="I19" s="629">
        <v>76</v>
      </c>
      <c r="J19" s="629">
        <v>79</v>
      </c>
      <c r="K19" s="629">
        <v>85</v>
      </c>
      <c r="L19" s="629">
        <v>88</v>
      </c>
      <c r="M19" s="629">
        <v>89</v>
      </c>
      <c r="N19" s="629">
        <v>93</v>
      </c>
      <c r="O19" s="629">
        <v>94</v>
      </c>
      <c r="P19" s="631">
        <v>95</v>
      </c>
    </row>
    <row r="20" spans="1:16" ht="14.4">
      <c r="A20" s="137"/>
      <c r="B20" s="24"/>
      <c r="C20" s="24"/>
      <c r="D20" s="24"/>
      <c r="E20" s="24"/>
      <c r="F20" s="24"/>
      <c r="G20" s="24"/>
      <c r="H20" s="24"/>
      <c r="I20" s="24"/>
      <c r="J20" s="24"/>
      <c r="K20" s="24"/>
    </row>
    <row r="21" spans="1:16" ht="15" customHeight="1">
      <c r="A21" s="136" t="s">
        <v>535</v>
      </c>
      <c r="B21" s="24"/>
      <c r="C21" s="24"/>
      <c r="D21" s="24"/>
      <c r="E21" s="24"/>
      <c r="F21" s="24"/>
      <c r="G21" s="24"/>
      <c r="H21" s="24"/>
      <c r="I21" s="24"/>
      <c r="J21" s="24"/>
      <c r="K21" s="24"/>
    </row>
    <row r="22" spans="1:16" ht="30" customHeight="1">
      <c r="A22" s="874" t="s">
        <v>524</v>
      </c>
      <c r="B22" s="874"/>
      <c r="C22" s="874"/>
      <c r="D22" s="874"/>
      <c r="E22" s="874"/>
      <c r="F22" s="874"/>
      <c r="G22" s="874"/>
      <c r="H22" s="874"/>
      <c r="I22" s="874"/>
      <c r="J22" s="874"/>
      <c r="K22" s="874"/>
      <c r="L22" s="874"/>
      <c r="M22" s="874"/>
      <c r="N22" s="874"/>
      <c r="O22" s="874"/>
    </row>
    <row r="23" spans="1:16" ht="10.199999999999999" customHeight="1">
      <c r="A23" s="151"/>
      <c r="B23" s="151"/>
      <c r="C23" s="151"/>
      <c r="D23" s="151"/>
      <c r="E23" s="151"/>
      <c r="F23" s="151"/>
      <c r="G23" s="151"/>
      <c r="H23" s="151"/>
      <c r="I23" s="151"/>
      <c r="J23" s="151"/>
      <c r="K23" s="151"/>
      <c r="L23" s="151"/>
    </row>
    <row r="24" spans="1:16" ht="24.6" customHeight="1">
      <c r="A24" s="908" t="s">
        <v>601</v>
      </c>
      <c r="B24" s="908"/>
      <c r="C24" s="908"/>
      <c r="D24" s="908"/>
      <c r="E24" s="908"/>
      <c r="F24" s="908"/>
      <c r="G24" s="908"/>
      <c r="H24" s="908"/>
      <c r="I24" s="908"/>
      <c r="J24" s="908"/>
      <c r="K24" s="908"/>
      <c r="L24" s="908"/>
      <c r="M24" s="908"/>
      <c r="N24" s="908"/>
    </row>
    <row r="25" spans="1:16" ht="14.4">
      <c r="B25" s="28"/>
      <c r="C25" s="28"/>
      <c r="D25" s="28"/>
      <c r="E25" s="28"/>
      <c r="F25" s="24"/>
      <c r="G25" s="24"/>
      <c r="H25" s="24"/>
      <c r="I25" s="24"/>
      <c r="J25" s="24"/>
      <c r="K25" s="24"/>
    </row>
    <row r="26" spans="1:16" ht="14.4">
      <c r="A26" t="s">
        <v>565</v>
      </c>
      <c r="B26" s="28"/>
      <c r="C26" s="28"/>
      <c r="D26" s="28"/>
      <c r="E26" s="28"/>
      <c r="F26" s="24"/>
      <c r="G26" s="24"/>
      <c r="H26" s="24"/>
      <c r="I26" s="24"/>
      <c r="J26" s="24"/>
      <c r="K26" s="24"/>
    </row>
    <row r="27" spans="1:16" ht="14.4">
      <c r="A27" t="s">
        <v>602</v>
      </c>
      <c r="B27" s="24"/>
      <c r="C27" s="24"/>
      <c r="D27" s="24"/>
      <c r="E27" s="24"/>
      <c r="F27" s="24"/>
      <c r="G27" s="24"/>
      <c r="H27" s="24"/>
      <c r="I27" s="24"/>
      <c r="J27" s="24"/>
      <c r="K27" s="24"/>
    </row>
    <row r="28" spans="1:16" ht="14.4">
      <c r="A28" s="24"/>
      <c r="B28" s="24"/>
      <c r="C28" s="24"/>
      <c r="D28" s="24"/>
      <c r="E28" s="24"/>
      <c r="F28" s="24"/>
      <c r="G28" s="24"/>
      <c r="H28" s="24"/>
      <c r="I28" s="24"/>
      <c r="J28" s="24"/>
      <c r="K28" s="24"/>
    </row>
    <row r="29" spans="1:16" ht="14.4">
      <c r="A29" s="24"/>
      <c r="B29" s="24"/>
      <c r="C29" s="24"/>
      <c r="D29" s="24"/>
      <c r="E29" s="24"/>
      <c r="F29" s="24"/>
      <c r="G29" s="24"/>
      <c r="H29" s="24"/>
      <c r="I29" s="24"/>
      <c r="J29" s="24"/>
      <c r="K29" s="24"/>
    </row>
    <row r="30" spans="1:16" ht="14.4">
      <c r="A30" s="24"/>
      <c r="B30" s="24"/>
      <c r="C30" s="24"/>
      <c r="D30" s="24"/>
      <c r="E30" s="24"/>
      <c r="F30" s="24"/>
      <c r="G30" s="24"/>
      <c r="H30" s="24"/>
      <c r="I30" s="24"/>
      <c r="J30" s="24"/>
      <c r="K30" s="24"/>
    </row>
    <row r="31" spans="1:16" ht="14.4">
      <c r="A31" s="24"/>
      <c r="B31" s="24"/>
      <c r="C31" s="24"/>
      <c r="D31" s="24"/>
      <c r="E31" s="24"/>
      <c r="F31" s="24"/>
      <c r="G31" s="24"/>
      <c r="H31" s="24"/>
      <c r="I31" s="24"/>
      <c r="J31" s="24"/>
      <c r="K31" s="24"/>
    </row>
    <row r="32" spans="1:16" ht="14.4">
      <c r="A32" s="24"/>
      <c r="B32" s="24"/>
      <c r="C32" s="24"/>
      <c r="D32" s="24"/>
      <c r="E32" s="24"/>
      <c r="F32" s="24"/>
      <c r="G32" s="24"/>
      <c r="H32" s="24"/>
      <c r="I32" s="24"/>
      <c r="J32" s="24"/>
      <c r="K32" s="24"/>
    </row>
    <row r="33" spans="1:11" ht="14.4">
      <c r="A33" s="24"/>
      <c r="B33" s="24"/>
      <c r="C33" s="24"/>
      <c r="D33" s="24"/>
      <c r="E33" s="24"/>
      <c r="F33" s="24"/>
      <c r="G33" s="24"/>
      <c r="H33" s="24"/>
      <c r="I33" s="24"/>
      <c r="J33" s="24"/>
      <c r="K33" s="24"/>
    </row>
    <row r="34" spans="1:11" ht="14.4">
      <c r="A34" s="24"/>
      <c r="B34" s="24"/>
      <c r="C34" s="24"/>
      <c r="D34" s="24"/>
      <c r="E34" s="24"/>
      <c r="F34" s="24"/>
      <c r="G34" s="24"/>
      <c r="H34" s="24"/>
      <c r="I34" s="24"/>
      <c r="J34" s="24"/>
      <c r="K34" s="24"/>
    </row>
    <row r="35" spans="1:11" ht="14.4">
      <c r="A35" s="24"/>
      <c r="B35" s="24"/>
      <c r="C35" s="24"/>
      <c r="D35" s="24"/>
      <c r="E35" s="24"/>
      <c r="F35" s="24"/>
      <c r="G35" s="24"/>
      <c r="H35" s="24"/>
      <c r="I35" s="24"/>
      <c r="J35" s="24"/>
      <c r="K35" s="24"/>
    </row>
    <row r="36" spans="1:11" ht="14.4">
      <c r="A36" s="24"/>
      <c r="B36" s="24"/>
      <c r="C36" s="24"/>
      <c r="D36" s="24"/>
      <c r="E36" s="24"/>
      <c r="F36" s="24"/>
      <c r="G36" s="24"/>
      <c r="H36" s="24"/>
      <c r="I36" s="24"/>
      <c r="J36" s="24"/>
      <c r="K36" s="24"/>
    </row>
    <row r="37" spans="1:11" ht="14.4">
      <c r="A37" s="24"/>
      <c r="B37" s="24"/>
      <c r="C37" s="24"/>
      <c r="D37" s="24"/>
      <c r="E37" s="24"/>
      <c r="F37" s="24"/>
      <c r="G37" s="24"/>
      <c r="H37" s="24"/>
      <c r="I37" s="24"/>
      <c r="J37" s="24"/>
      <c r="K37" s="24"/>
    </row>
    <row r="38" spans="1:11" ht="14.4">
      <c r="A38" s="24"/>
      <c r="B38" s="24"/>
      <c r="C38" s="24"/>
      <c r="D38" s="24"/>
      <c r="E38" s="24"/>
      <c r="F38" s="24"/>
      <c r="G38" s="24"/>
      <c r="H38" s="24"/>
      <c r="I38" s="24"/>
      <c r="J38" s="24"/>
      <c r="K38" s="24"/>
    </row>
    <row r="39" spans="1:11" ht="14.4">
      <c r="A39" s="24"/>
      <c r="B39" s="24"/>
      <c r="C39" s="24"/>
      <c r="D39" s="24"/>
      <c r="E39" s="24"/>
      <c r="F39" s="24"/>
      <c r="G39" s="24"/>
      <c r="H39" s="24"/>
      <c r="I39" s="24"/>
      <c r="J39" s="24"/>
      <c r="K39" s="24"/>
    </row>
  </sheetData>
  <mergeCells count="2">
    <mergeCell ref="A24:N24"/>
    <mergeCell ref="A22:O22"/>
  </mergeCells>
  <hyperlinks>
    <hyperlink ref="S3" location="'TC2'!A1" display="Back to Content Page" xr:uid="{C764CE3E-D6E6-4AC5-8964-15D525EB03A4}"/>
  </hyperlinks>
  <pageMargins left="0.7" right="0.7" top="0.75" bottom="0.75" header="0.3" footer="0.3"/>
  <pageSetup orientation="landscape" r:id="rId1"/>
  <headerFooter>
    <oddFooter>&amp;C&amp;P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S33"/>
  <sheetViews>
    <sheetView zoomScaleNormal="100" workbookViewId="0">
      <selection activeCell="O5" sqref="O5"/>
    </sheetView>
  </sheetViews>
  <sheetFormatPr defaultColWidth="9.21875" defaultRowHeight="15" customHeight="1"/>
  <cols>
    <col min="1" max="1" width="34.77734375" customWidth="1"/>
    <col min="2" max="17" width="7" customWidth="1"/>
  </cols>
  <sheetData>
    <row r="1" spans="1:19" ht="14.4">
      <c r="A1" s="32" t="s">
        <v>603</v>
      </c>
      <c r="B1" s="24"/>
      <c r="C1" s="24"/>
      <c r="D1" s="24"/>
      <c r="E1" s="24"/>
      <c r="F1" s="24"/>
      <c r="G1" s="24"/>
      <c r="H1" s="24"/>
      <c r="I1" s="24"/>
      <c r="J1" s="24"/>
      <c r="K1" s="24"/>
    </row>
    <row r="2" spans="1:19" ht="14.4">
      <c r="A2" s="24"/>
      <c r="B2" s="24"/>
      <c r="C2" s="24"/>
      <c r="D2" s="24"/>
      <c r="E2" s="24"/>
      <c r="F2" s="24"/>
      <c r="G2" s="24"/>
      <c r="H2" s="24"/>
      <c r="I2" s="24"/>
      <c r="J2" s="24"/>
      <c r="K2" s="24"/>
    </row>
    <row r="3" spans="1:19" ht="14.4">
      <c r="A3" s="609" t="s">
        <v>564</v>
      </c>
      <c r="B3" s="667">
        <v>2000</v>
      </c>
      <c r="C3" s="668">
        <v>2010</v>
      </c>
      <c r="D3" s="668">
        <v>2011</v>
      </c>
      <c r="E3" s="668">
        <v>2012</v>
      </c>
      <c r="F3" s="668">
        <v>2013</v>
      </c>
      <c r="G3" s="669">
        <v>2014</v>
      </c>
      <c r="H3" s="669">
        <v>2015</v>
      </c>
      <c r="I3" s="669">
        <v>2016</v>
      </c>
      <c r="J3" s="669">
        <v>2017</v>
      </c>
      <c r="K3" s="669">
        <v>2018</v>
      </c>
      <c r="L3" s="669">
        <v>2019</v>
      </c>
      <c r="M3" s="669">
        <v>2020</v>
      </c>
      <c r="N3" s="669">
        <v>2021</v>
      </c>
      <c r="O3" s="669">
        <v>2022</v>
      </c>
      <c r="P3" s="670">
        <v>2023</v>
      </c>
      <c r="Q3" s="671">
        <v>2024</v>
      </c>
      <c r="S3" s="856" t="s">
        <v>166</v>
      </c>
    </row>
    <row r="4" spans="1:19" ht="14.4">
      <c r="A4" s="398" t="s">
        <v>167</v>
      </c>
      <c r="B4" s="733">
        <v>222.39</v>
      </c>
      <c r="C4" s="731">
        <v>170.36</v>
      </c>
      <c r="D4" s="731">
        <v>157.06</v>
      </c>
      <c r="E4" s="731">
        <v>153.05000000000001</v>
      </c>
      <c r="F4" s="731">
        <v>158.1</v>
      </c>
      <c r="G4" s="731">
        <v>163.86</v>
      </c>
      <c r="H4" s="731">
        <v>174.47</v>
      </c>
      <c r="I4" s="731">
        <v>189.78</v>
      </c>
      <c r="J4" s="731">
        <v>215.31</v>
      </c>
      <c r="K4" s="731">
        <v>232.44</v>
      </c>
      <c r="L4" s="731">
        <v>243.1</v>
      </c>
      <c r="M4" s="731">
        <v>244.53</v>
      </c>
      <c r="N4" s="731">
        <v>258.61</v>
      </c>
      <c r="O4" s="731">
        <v>260.08999999999997</v>
      </c>
      <c r="P4" s="731">
        <v>255.47</v>
      </c>
      <c r="Q4" s="732">
        <v>258.89999999999998</v>
      </c>
      <c r="S4" s="48"/>
    </row>
    <row r="5" spans="1:19" ht="14.4">
      <c r="A5" s="398" t="s">
        <v>168</v>
      </c>
      <c r="B5" s="639">
        <v>22.82</v>
      </c>
      <c r="C5" s="618">
        <v>1.65</v>
      </c>
      <c r="D5" s="618">
        <v>0.5</v>
      </c>
      <c r="E5" s="618">
        <v>0.22</v>
      </c>
      <c r="F5" s="618">
        <v>0.51</v>
      </c>
      <c r="G5" s="618">
        <v>1.44</v>
      </c>
      <c r="H5" s="618">
        <v>0.31</v>
      </c>
      <c r="I5" s="618">
        <v>0.67</v>
      </c>
      <c r="J5" s="618">
        <v>1.96</v>
      </c>
      <c r="K5" s="618">
        <v>0.53</v>
      </c>
      <c r="L5" s="618">
        <v>0.17</v>
      </c>
      <c r="M5" s="618">
        <v>1.1299999999999999</v>
      </c>
      <c r="N5" s="618">
        <v>0.67</v>
      </c>
      <c r="O5" s="618">
        <v>0.34</v>
      </c>
      <c r="P5" s="618">
        <v>0.47</v>
      </c>
      <c r="Q5" s="625">
        <v>0.2</v>
      </c>
      <c r="R5" s="48"/>
    </row>
    <row r="6" spans="1:19" ht="14.4">
      <c r="A6" s="398" t="s">
        <v>188</v>
      </c>
      <c r="B6" s="639">
        <v>65.099999999999994</v>
      </c>
      <c r="C6" s="618">
        <v>55.8</v>
      </c>
      <c r="D6" s="618">
        <v>37.21</v>
      </c>
      <c r="E6" s="618">
        <v>73.12</v>
      </c>
      <c r="F6" s="618">
        <v>76.349999999999994</v>
      </c>
      <c r="G6" s="618">
        <v>3.1</v>
      </c>
      <c r="H6" s="618">
        <v>2.59</v>
      </c>
      <c r="I6" s="618">
        <v>1.98</v>
      </c>
      <c r="J6" s="618">
        <v>5.15</v>
      </c>
      <c r="K6" s="618">
        <v>19.68</v>
      </c>
      <c r="L6" s="618">
        <v>22.37</v>
      </c>
      <c r="M6" s="618">
        <v>5.67</v>
      </c>
      <c r="N6" s="618">
        <v>12.88</v>
      </c>
      <c r="O6" s="618">
        <v>24.78</v>
      </c>
      <c r="P6" s="618">
        <v>24.75</v>
      </c>
      <c r="Q6" s="625">
        <v>62.79</v>
      </c>
      <c r="R6" s="48"/>
    </row>
    <row r="7" spans="1:19" ht="14.4">
      <c r="A7" s="398" t="s">
        <v>189</v>
      </c>
      <c r="B7" s="639">
        <v>463.53</v>
      </c>
      <c r="C7" s="618">
        <v>381.32</v>
      </c>
      <c r="D7" s="618">
        <v>360.23</v>
      </c>
      <c r="E7" s="618">
        <v>335.8</v>
      </c>
      <c r="F7" s="618">
        <v>310.49</v>
      </c>
      <c r="G7" s="618">
        <v>297.36</v>
      </c>
      <c r="H7" s="618">
        <v>303.04000000000002</v>
      </c>
      <c r="I7" s="618">
        <v>310.27999999999997</v>
      </c>
      <c r="J7" s="618">
        <v>324.07</v>
      </c>
      <c r="K7" s="618">
        <v>337.42</v>
      </c>
      <c r="L7" s="618">
        <v>339.77</v>
      </c>
      <c r="M7" s="618">
        <v>338.92</v>
      </c>
      <c r="N7" s="618">
        <v>338.04</v>
      </c>
      <c r="O7" s="618">
        <v>327.94</v>
      </c>
      <c r="P7" s="618">
        <v>325.29000000000002</v>
      </c>
      <c r="Q7" s="625">
        <v>321.89</v>
      </c>
    </row>
    <row r="8" spans="1:19" ht="14.4">
      <c r="A8" s="398" t="s">
        <v>172</v>
      </c>
      <c r="B8" s="639">
        <v>2.65</v>
      </c>
      <c r="C8" s="618">
        <v>0.86</v>
      </c>
      <c r="D8" s="618">
        <v>1.21</v>
      </c>
      <c r="E8" s="618">
        <v>1.3</v>
      </c>
      <c r="F8" s="618">
        <v>2.2999999999999998</v>
      </c>
      <c r="G8" s="618">
        <v>1.22</v>
      </c>
      <c r="H8" s="618">
        <v>0.99</v>
      </c>
      <c r="I8" s="618">
        <v>0.78</v>
      </c>
      <c r="J8" s="618">
        <v>1.36</v>
      </c>
      <c r="K8" s="618">
        <v>2.1</v>
      </c>
      <c r="L8" s="618">
        <v>0.76</v>
      </c>
      <c r="M8" s="618">
        <v>0.7</v>
      </c>
      <c r="N8" s="618">
        <v>1.49</v>
      </c>
      <c r="O8" s="618">
        <v>0.63</v>
      </c>
      <c r="P8" s="618">
        <v>1.73</v>
      </c>
      <c r="Q8" s="625">
        <v>0.55000000000000004</v>
      </c>
    </row>
    <row r="9" spans="1:19" ht="14.4">
      <c r="A9" s="398" t="s">
        <v>173</v>
      </c>
      <c r="B9" s="639"/>
      <c r="C9" s="618"/>
      <c r="D9" s="618"/>
      <c r="E9" s="618"/>
      <c r="F9" s="618"/>
      <c r="G9" s="618"/>
      <c r="H9" s="618"/>
      <c r="I9" s="618"/>
      <c r="J9" s="618"/>
      <c r="K9" s="618"/>
      <c r="L9" s="618"/>
      <c r="M9" s="618"/>
      <c r="N9" s="618"/>
      <c r="O9" s="618"/>
      <c r="P9" s="618"/>
      <c r="Q9" s="625"/>
    </row>
    <row r="10" spans="1:19" ht="14.4">
      <c r="A10" s="398" t="s">
        <v>174</v>
      </c>
      <c r="B10" s="639">
        <v>57.31</v>
      </c>
      <c r="C10" s="618">
        <v>44.52</v>
      </c>
      <c r="D10" s="618">
        <v>37.08</v>
      </c>
      <c r="E10" s="618">
        <v>70.790000000000006</v>
      </c>
      <c r="F10" s="618">
        <v>63.67</v>
      </c>
      <c r="G10" s="618">
        <v>49.8</v>
      </c>
      <c r="H10" s="618">
        <v>106.98</v>
      </c>
      <c r="I10" s="618">
        <v>63.37</v>
      </c>
      <c r="J10" s="618">
        <v>77.22</v>
      </c>
      <c r="K10" s="618">
        <v>71.86</v>
      </c>
      <c r="L10" s="618">
        <v>71.73</v>
      </c>
      <c r="M10" s="618">
        <v>138.72999999999999</v>
      </c>
      <c r="N10" s="618">
        <v>166.33</v>
      </c>
      <c r="O10" s="618">
        <v>117.08</v>
      </c>
      <c r="P10" s="618">
        <v>200.02</v>
      </c>
      <c r="Q10" s="625">
        <v>255.45</v>
      </c>
    </row>
    <row r="11" spans="1:19" ht="14.4">
      <c r="A11" s="398" t="s">
        <v>175</v>
      </c>
      <c r="B11" s="639">
        <v>498.54</v>
      </c>
      <c r="C11" s="618">
        <v>389.81</v>
      </c>
      <c r="D11" s="618">
        <v>395.25</v>
      </c>
      <c r="E11" s="618">
        <v>354.96</v>
      </c>
      <c r="F11" s="618">
        <v>306.13</v>
      </c>
      <c r="G11" s="618">
        <v>275.05</v>
      </c>
      <c r="H11" s="618">
        <v>260.88</v>
      </c>
      <c r="I11" s="618">
        <v>260.92</v>
      </c>
      <c r="J11" s="618">
        <v>264.44</v>
      </c>
      <c r="K11" s="618">
        <v>270.95</v>
      </c>
      <c r="L11" s="618">
        <v>280.29000000000002</v>
      </c>
      <c r="M11" s="618">
        <v>283.01</v>
      </c>
      <c r="N11" s="618">
        <v>280.49</v>
      </c>
      <c r="O11" s="618">
        <v>285.5</v>
      </c>
      <c r="P11" s="618">
        <v>291.01</v>
      </c>
      <c r="Q11" s="625">
        <v>294.52999999999997</v>
      </c>
    </row>
    <row r="12" spans="1:19" ht="14.4">
      <c r="A12" s="398" t="s">
        <v>176</v>
      </c>
      <c r="B12" s="639"/>
      <c r="C12" s="618">
        <v>0.04</v>
      </c>
      <c r="D12" s="618">
        <v>0.04</v>
      </c>
      <c r="E12" s="618">
        <v>0.03</v>
      </c>
      <c r="F12" s="618">
        <v>0.04</v>
      </c>
      <c r="G12" s="618">
        <v>0.02</v>
      </c>
      <c r="H12" s="618">
        <v>0.03</v>
      </c>
      <c r="I12" s="618">
        <v>0.02</v>
      </c>
      <c r="J12" s="618">
        <v>0.02</v>
      </c>
      <c r="K12" s="618">
        <v>0.03</v>
      </c>
      <c r="L12" s="618">
        <v>0.03</v>
      </c>
      <c r="M12" s="618">
        <v>0.01</v>
      </c>
      <c r="N12" s="618">
        <v>0.01</v>
      </c>
      <c r="O12" s="618">
        <v>0.03</v>
      </c>
      <c r="P12" s="618">
        <v>0.03</v>
      </c>
      <c r="Q12" s="625">
        <v>0.03</v>
      </c>
    </row>
    <row r="13" spans="1:19" ht="14.4">
      <c r="A13" s="398" t="s">
        <v>177</v>
      </c>
      <c r="B13" s="639">
        <v>457.36</v>
      </c>
      <c r="C13" s="618">
        <v>377.94</v>
      </c>
      <c r="D13" s="618">
        <v>375.99</v>
      </c>
      <c r="E13" s="618">
        <v>375.23</v>
      </c>
      <c r="F13" s="618">
        <v>372.38</v>
      </c>
      <c r="G13" s="618">
        <v>361.47</v>
      </c>
      <c r="H13" s="618">
        <v>353.67</v>
      </c>
      <c r="I13" s="618">
        <v>345.21</v>
      </c>
      <c r="J13" s="618">
        <v>333.74</v>
      </c>
      <c r="K13" s="618">
        <v>331.3</v>
      </c>
      <c r="L13" s="618">
        <v>323.97000000000003</v>
      </c>
      <c r="M13" s="618">
        <v>320.64999999999998</v>
      </c>
      <c r="N13" s="618">
        <v>312.45</v>
      </c>
      <c r="O13" s="618">
        <v>304.5</v>
      </c>
      <c r="P13" s="618">
        <v>303.5</v>
      </c>
      <c r="Q13" s="625">
        <v>295.10000000000002</v>
      </c>
    </row>
    <row r="14" spans="1:19" ht="14.4">
      <c r="A14" s="398" t="s">
        <v>278</v>
      </c>
      <c r="B14" s="639">
        <v>70.66</v>
      </c>
      <c r="C14" s="618">
        <v>1.55</v>
      </c>
      <c r="D14" s="618">
        <v>1.81</v>
      </c>
      <c r="E14" s="618">
        <v>3.13</v>
      </c>
      <c r="F14" s="618">
        <v>4.3899999999999997</v>
      </c>
      <c r="G14" s="618">
        <v>14.05</v>
      </c>
      <c r="H14" s="618">
        <v>7.99</v>
      </c>
      <c r="I14" s="618">
        <v>16.55</v>
      </c>
      <c r="J14" s="618">
        <v>44.81</v>
      </c>
      <c r="K14" s="618">
        <v>24.55</v>
      </c>
      <c r="L14" s="618">
        <v>2.71</v>
      </c>
      <c r="M14" s="618">
        <v>9.32</v>
      </c>
      <c r="N14" s="618">
        <v>9.56</v>
      </c>
      <c r="O14" s="618">
        <v>7.38</v>
      </c>
      <c r="P14" s="618">
        <v>8.24</v>
      </c>
      <c r="Q14" s="625">
        <v>7.2</v>
      </c>
    </row>
    <row r="15" spans="1:19" ht="14.4">
      <c r="A15" s="398" t="s">
        <v>179</v>
      </c>
      <c r="B15" s="639"/>
      <c r="C15" s="618"/>
      <c r="D15" s="618"/>
      <c r="E15" s="618"/>
      <c r="F15" s="618"/>
      <c r="G15" s="618"/>
      <c r="H15" s="618"/>
      <c r="I15" s="618"/>
      <c r="J15" s="618"/>
      <c r="K15" s="618"/>
      <c r="L15" s="618"/>
      <c r="M15" s="618"/>
      <c r="N15" s="618"/>
      <c r="O15" s="618"/>
      <c r="P15" s="618"/>
      <c r="Q15" s="625"/>
    </row>
    <row r="16" spans="1:19" ht="14.4">
      <c r="A16" s="398" t="s">
        <v>180</v>
      </c>
      <c r="B16" s="639">
        <v>3.94</v>
      </c>
      <c r="C16" s="618">
        <v>1.54</v>
      </c>
      <c r="D16" s="618">
        <v>1.86</v>
      </c>
      <c r="E16" s="618">
        <v>1.23</v>
      </c>
      <c r="F16" s="618">
        <v>1.58</v>
      </c>
      <c r="G16" s="618">
        <v>2.11</v>
      </c>
      <c r="H16" s="618">
        <v>0.87</v>
      </c>
      <c r="I16" s="618">
        <v>0.75</v>
      </c>
      <c r="J16" s="618">
        <v>4.0599999999999996</v>
      </c>
      <c r="K16" s="618">
        <v>1.63</v>
      </c>
      <c r="L16" s="618">
        <v>0.81</v>
      </c>
      <c r="M16" s="618">
        <v>0.74</v>
      </c>
      <c r="N16" s="618">
        <v>0.48</v>
      </c>
      <c r="O16" s="618">
        <v>0.33</v>
      </c>
      <c r="P16" s="618">
        <v>0.84</v>
      </c>
      <c r="Q16" s="625">
        <v>0.11</v>
      </c>
    </row>
    <row r="17" spans="1:17" ht="14.4">
      <c r="A17" s="398" t="s">
        <v>190</v>
      </c>
      <c r="B17" s="639">
        <v>295.07</v>
      </c>
      <c r="C17" s="618">
        <v>145.56</v>
      </c>
      <c r="D17" s="618">
        <v>132.97</v>
      </c>
      <c r="E17" s="618">
        <v>121.45</v>
      </c>
      <c r="F17" s="618">
        <v>131.80000000000001</v>
      </c>
      <c r="G17" s="618">
        <v>146.36000000000001</v>
      </c>
      <c r="H17" s="618">
        <v>141.80000000000001</v>
      </c>
      <c r="I17" s="618">
        <v>134.05000000000001</v>
      </c>
      <c r="J17" s="618">
        <v>123.18</v>
      </c>
      <c r="K17" s="618">
        <v>111.48</v>
      </c>
      <c r="L17" s="618">
        <v>116.09</v>
      </c>
      <c r="M17" s="618">
        <v>123.35</v>
      </c>
      <c r="N17" s="618">
        <v>133.33000000000001</v>
      </c>
      <c r="O17" s="618">
        <v>132.38999999999999</v>
      </c>
      <c r="P17" s="618">
        <v>138.44999999999999</v>
      </c>
      <c r="Q17" s="625">
        <v>136.72999999999999</v>
      </c>
    </row>
    <row r="18" spans="1:17" ht="14.4">
      <c r="A18" s="398" t="s">
        <v>182</v>
      </c>
      <c r="B18" s="639">
        <v>265.13</v>
      </c>
      <c r="C18" s="618">
        <v>169.92</v>
      </c>
      <c r="D18" s="618">
        <v>181.12</v>
      </c>
      <c r="E18" s="618">
        <v>206.15</v>
      </c>
      <c r="F18" s="618">
        <v>228.03</v>
      </c>
      <c r="G18" s="618">
        <v>237.47</v>
      </c>
      <c r="H18" s="618">
        <v>237.78</v>
      </c>
      <c r="I18" s="618">
        <v>229.08</v>
      </c>
      <c r="J18" s="618">
        <v>220.1</v>
      </c>
      <c r="K18" s="618">
        <v>222</v>
      </c>
      <c r="L18" s="618">
        <v>223.85</v>
      </c>
      <c r="M18" s="618">
        <v>234.25</v>
      </c>
      <c r="N18" s="618">
        <v>240.98</v>
      </c>
      <c r="O18" s="618">
        <v>246.1</v>
      </c>
      <c r="P18" s="618">
        <v>252.08</v>
      </c>
      <c r="Q18" s="625">
        <v>252.41</v>
      </c>
    </row>
    <row r="19" spans="1:17" ht="14.4">
      <c r="A19" s="533" t="s">
        <v>279</v>
      </c>
      <c r="B19" s="640">
        <v>136</v>
      </c>
      <c r="C19" s="641">
        <v>49</v>
      </c>
      <c r="D19" s="641">
        <v>25</v>
      </c>
      <c r="E19" s="641">
        <v>22</v>
      </c>
      <c r="F19" s="641">
        <v>29</v>
      </c>
      <c r="G19" s="641">
        <v>39</v>
      </c>
      <c r="H19" s="641">
        <v>29</v>
      </c>
      <c r="I19" s="641">
        <v>21</v>
      </c>
      <c r="J19" s="641">
        <v>34</v>
      </c>
      <c r="K19" s="641">
        <v>19</v>
      </c>
      <c r="L19" s="641">
        <v>22</v>
      </c>
      <c r="M19" s="641">
        <v>32</v>
      </c>
      <c r="N19" s="641">
        <v>9</v>
      </c>
      <c r="O19" s="641">
        <v>9</v>
      </c>
      <c r="P19" s="641">
        <v>16</v>
      </c>
      <c r="Q19" s="642">
        <v>4</v>
      </c>
    </row>
    <row r="20" spans="1:17" ht="14.4">
      <c r="A20" s="137"/>
      <c r="B20" s="24"/>
      <c r="C20" s="24"/>
      <c r="D20" s="24"/>
      <c r="E20" s="24"/>
      <c r="F20" s="24"/>
      <c r="G20" s="24"/>
      <c r="H20" s="24"/>
      <c r="I20" s="24"/>
      <c r="J20" s="24"/>
      <c r="K20" s="24"/>
    </row>
    <row r="21" spans="1:17" ht="14.7" customHeight="1">
      <c r="A21" s="136" t="s">
        <v>567</v>
      </c>
      <c r="B21" s="28"/>
      <c r="C21" s="28"/>
      <c r="D21" s="28"/>
      <c r="E21" s="28"/>
      <c r="F21" s="28"/>
      <c r="G21" s="28"/>
      <c r="H21" s="24"/>
      <c r="I21" s="24"/>
      <c r="J21" s="24"/>
      <c r="K21" s="24"/>
    </row>
    <row r="22" spans="1:17" ht="14.4">
      <c r="A22" s="874" t="s">
        <v>604</v>
      </c>
      <c r="B22" s="874"/>
      <c r="C22" s="874"/>
      <c r="D22" s="874"/>
      <c r="E22" s="874"/>
      <c r="F22" s="874"/>
      <c r="G22" s="874"/>
      <c r="H22" s="874"/>
      <c r="I22" s="874"/>
      <c r="J22" s="874"/>
      <c r="K22" s="874"/>
      <c r="L22" s="874"/>
    </row>
    <row r="23" spans="1:17" ht="15" customHeight="1">
      <c r="A23" s="874"/>
      <c r="B23" s="874"/>
      <c r="C23" s="874"/>
      <c r="D23" s="874"/>
      <c r="E23" s="874"/>
      <c r="F23" s="874"/>
      <c r="G23" s="874"/>
      <c r="H23" s="874"/>
      <c r="I23" s="874"/>
      <c r="J23" s="874"/>
      <c r="K23" s="874"/>
      <c r="L23" s="874"/>
    </row>
    <row r="24" spans="1:17" ht="15" customHeight="1">
      <c r="A24" s="874"/>
      <c r="B24" s="874"/>
      <c r="C24" s="874"/>
      <c r="D24" s="874"/>
      <c r="E24" s="874"/>
      <c r="F24" s="874"/>
      <c r="G24" s="874"/>
      <c r="H24" s="874"/>
      <c r="I24" s="874"/>
      <c r="J24" s="874"/>
      <c r="K24" s="874"/>
      <c r="L24" s="874"/>
    </row>
    <row r="25" spans="1:17" ht="3.6" customHeight="1">
      <c r="A25" s="874"/>
      <c r="B25" s="874"/>
      <c r="C25" s="874"/>
      <c r="D25" s="874"/>
      <c r="E25" s="874"/>
      <c r="F25" s="874"/>
      <c r="G25" s="874"/>
      <c r="H25" s="874"/>
      <c r="I25" s="874"/>
      <c r="J25" s="874"/>
      <c r="K25" s="874"/>
      <c r="L25" s="874"/>
    </row>
    <row r="26" spans="1:17" ht="14.7" customHeight="1">
      <c r="A26" s="142" t="s">
        <v>605</v>
      </c>
      <c r="B26" s="138"/>
      <c r="C26" s="138"/>
      <c r="D26" s="138"/>
      <c r="E26" s="138"/>
      <c r="F26" s="138"/>
      <c r="G26" s="138"/>
      <c r="H26" s="138"/>
      <c r="I26" s="138"/>
      <c r="J26" s="138"/>
      <c r="K26" s="138"/>
      <c r="L26" s="138"/>
    </row>
    <row r="27" spans="1:17" ht="14.4">
      <c r="A27" s="138"/>
      <c r="B27" s="138"/>
      <c r="C27" s="138"/>
      <c r="D27" s="138"/>
      <c r="E27" s="138"/>
      <c r="F27" s="138"/>
      <c r="G27" s="138"/>
      <c r="H27" s="138"/>
      <c r="I27" s="138"/>
      <c r="J27" s="138"/>
      <c r="K27" s="138"/>
      <c r="L27" s="138"/>
    </row>
    <row r="28" spans="1:17" ht="14.4">
      <c r="A28" s="138"/>
      <c r="B28" s="138"/>
      <c r="C28" s="138"/>
      <c r="D28" s="138"/>
      <c r="E28" s="138"/>
      <c r="F28" s="138"/>
      <c r="G28" s="138"/>
      <c r="H28" s="138"/>
      <c r="I28" s="138"/>
      <c r="J28" s="138"/>
      <c r="K28" s="138"/>
      <c r="L28" s="138"/>
    </row>
    <row r="29" spans="1:17" ht="26.25" customHeight="1">
      <c r="A29" s="138"/>
      <c r="B29" s="138"/>
      <c r="C29" s="138"/>
      <c r="D29" s="138"/>
      <c r="E29" s="138"/>
      <c r="F29" s="138"/>
      <c r="G29" s="138"/>
      <c r="H29" s="138"/>
      <c r="I29" s="138"/>
      <c r="J29" s="138"/>
      <c r="K29" s="138"/>
      <c r="L29" s="138"/>
    </row>
    <row r="30" spans="1:17" ht="14.4">
      <c r="G30" s="24"/>
      <c r="H30" s="24"/>
    </row>
    <row r="31" spans="1:17" ht="14.4">
      <c r="G31" s="24"/>
      <c r="H31" s="24"/>
    </row>
    <row r="32" spans="1:17" ht="14.4">
      <c r="G32" s="24"/>
      <c r="H32" s="24"/>
    </row>
    <row r="33" spans="7:8" ht="14.4">
      <c r="G33" s="24"/>
      <c r="H33" s="24"/>
    </row>
  </sheetData>
  <mergeCells count="1">
    <mergeCell ref="A22:L25"/>
  </mergeCells>
  <hyperlinks>
    <hyperlink ref="S3" location="'TC2'!A1" display="Back to Content Page" xr:uid="{978B22E3-C5D0-4B14-B395-828735D32FA9}"/>
  </hyperlinks>
  <pageMargins left="0.7" right="0.7" top="0.75" bottom="0.75" header="0.3" footer="0.3"/>
  <pageSetup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23"/>
  <sheetViews>
    <sheetView topLeftCell="K1" zoomScale="96" zoomScaleNormal="96" workbookViewId="0">
      <selection activeCell="O3" sqref="O3"/>
    </sheetView>
  </sheetViews>
  <sheetFormatPr defaultColWidth="9.21875" defaultRowHeight="15" customHeight="1"/>
  <cols>
    <col min="1" max="1" width="33.77734375" customWidth="1"/>
    <col min="2" max="26" width="16.21875" customWidth="1"/>
  </cols>
  <sheetData>
    <row r="1" spans="1:21" s="51" customFormat="1" ht="15" customHeight="1">
      <c r="A1" s="29" t="s">
        <v>822</v>
      </c>
      <c r="B1" s="32"/>
      <c r="C1" s="154"/>
      <c r="D1" s="154"/>
      <c r="E1" s="154"/>
      <c r="F1" s="154"/>
      <c r="G1" s="154"/>
      <c r="H1" s="154"/>
      <c r="I1" s="154"/>
      <c r="J1" s="154"/>
      <c r="K1" s="154"/>
      <c r="L1" s="154"/>
      <c r="M1" s="154"/>
      <c r="N1" s="154"/>
      <c r="O1" s="154"/>
      <c r="P1" s="29"/>
      <c r="Q1" s="29"/>
      <c r="R1" s="29"/>
      <c r="S1" s="29"/>
      <c r="T1" s="29"/>
      <c r="U1" s="29"/>
    </row>
    <row r="2" spans="1:21" ht="15" customHeight="1" thickBot="1">
      <c r="A2" s="155"/>
      <c r="B2" s="155"/>
      <c r="C2" s="154"/>
      <c r="D2" s="154"/>
      <c r="E2" s="154"/>
      <c r="F2" s="154"/>
      <c r="G2" s="154"/>
      <c r="H2" s="154"/>
      <c r="I2" s="154"/>
      <c r="J2" s="154"/>
      <c r="K2" s="154"/>
      <c r="L2" s="154"/>
      <c r="M2" s="154"/>
      <c r="N2" s="154"/>
      <c r="O2" s="154"/>
      <c r="P2" s="24"/>
      <c r="Q2" s="24"/>
      <c r="R2" s="24"/>
      <c r="S2" s="24"/>
      <c r="T2" s="24"/>
      <c r="U2" s="24"/>
    </row>
    <row r="3" spans="1:21" ht="14.4">
      <c r="A3" s="774" t="s">
        <v>165</v>
      </c>
      <c r="B3" s="775">
        <v>2013</v>
      </c>
      <c r="C3" s="775">
        <v>2014</v>
      </c>
      <c r="D3" s="775">
        <v>2015</v>
      </c>
      <c r="E3" s="775">
        <v>2016</v>
      </c>
      <c r="F3" s="775">
        <v>2017</v>
      </c>
      <c r="G3" s="775">
        <v>2018</v>
      </c>
      <c r="H3" s="775">
        <v>2019</v>
      </c>
      <c r="I3" s="775">
        <v>2020</v>
      </c>
      <c r="J3" s="775">
        <v>2021</v>
      </c>
      <c r="K3" s="775">
        <v>2022</v>
      </c>
      <c r="L3" s="775">
        <v>2023</v>
      </c>
      <c r="M3" s="776">
        <v>2024</v>
      </c>
      <c r="O3" s="856" t="s">
        <v>166</v>
      </c>
    </row>
    <row r="4" spans="1:21" ht="14.4">
      <c r="A4" s="777" t="s">
        <v>167</v>
      </c>
      <c r="B4" s="778">
        <v>25080</v>
      </c>
      <c r="C4" s="779">
        <v>25901</v>
      </c>
      <c r="D4" s="779">
        <v>26681</v>
      </c>
      <c r="E4" s="779">
        <v>27503</v>
      </c>
      <c r="F4" s="779">
        <v>28359</v>
      </c>
      <c r="G4" s="779">
        <v>29250</v>
      </c>
      <c r="H4" s="779">
        <v>30175</v>
      </c>
      <c r="I4" s="779">
        <v>31127</v>
      </c>
      <c r="J4" s="779">
        <v>32097</v>
      </c>
      <c r="K4" s="779">
        <v>33086</v>
      </c>
      <c r="L4" s="111">
        <v>34094</v>
      </c>
      <c r="M4" s="780">
        <v>35121</v>
      </c>
      <c r="O4" s="50"/>
    </row>
    <row r="5" spans="1:21" ht="14.4">
      <c r="A5" s="777" t="s">
        <v>168</v>
      </c>
      <c r="B5" s="778">
        <v>2110.1</v>
      </c>
      <c r="C5" s="779">
        <v>2149.3000000000002</v>
      </c>
      <c r="D5" s="779">
        <v>2185.9</v>
      </c>
      <c r="E5" s="779">
        <v>2219.6999999999998</v>
      </c>
      <c r="F5" s="779">
        <v>2254</v>
      </c>
      <c r="G5" s="779">
        <v>2288.6999999999998</v>
      </c>
      <c r="H5" s="779">
        <v>2323.5</v>
      </c>
      <c r="I5" s="779">
        <v>2374.6970000000001</v>
      </c>
      <c r="J5" s="779">
        <v>2410.3000000000002</v>
      </c>
      <c r="K5" s="779">
        <v>2359</v>
      </c>
      <c r="L5" s="111">
        <v>2392</v>
      </c>
      <c r="M5" s="781">
        <v>2426</v>
      </c>
      <c r="O5" s="50"/>
      <c r="Q5" s="7"/>
    </row>
    <row r="6" spans="1:21" ht="14.4">
      <c r="A6" s="777" t="s">
        <v>169</v>
      </c>
      <c r="B6" s="778">
        <v>744</v>
      </c>
      <c r="C6" s="779">
        <v>764</v>
      </c>
      <c r="D6" s="779">
        <v>785</v>
      </c>
      <c r="E6" s="779">
        <v>806</v>
      </c>
      <c r="F6" s="779">
        <v>758</v>
      </c>
      <c r="G6" s="779">
        <v>776</v>
      </c>
      <c r="H6" s="779">
        <v>794</v>
      </c>
      <c r="I6" s="779">
        <v>813</v>
      </c>
      <c r="J6" s="779">
        <v>832</v>
      </c>
      <c r="K6" s="779">
        <v>834</v>
      </c>
      <c r="L6" s="111">
        <v>850</v>
      </c>
      <c r="M6" s="230">
        <v>867</v>
      </c>
      <c r="O6" s="50"/>
    </row>
    <row r="7" spans="1:21" ht="14.4">
      <c r="A7" s="777" t="s">
        <v>171</v>
      </c>
      <c r="B7" s="778">
        <v>80462</v>
      </c>
      <c r="C7" s="779">
        <v>83197</v>
      </c>
      <c r="D7" s="779">
        <v>85026</v>
      </c>
      <c r="E7" s="779">
        <v>89216</v>
      </c>
      <c r="F7" s="779">
        <v>91984</v>
      </c>
      <c r="G7" s="779">
        <v>95132</v>
      </c>
      <c r="H7" s="779">
        <v>98387</v>
      </c>
      <c r="I7" s="779">
        <v>101757</v>
      </c>
      <c r="J7" s="779">
        <v>105247</v>
      </c>
      <c r="K7" s="779">
        <v>108615</v>
      </c>
      <c r="L7" s="779">
        <v>112091</v>
      </c>
      <c r="M7" s="780">
        <v>115685</v>
      </c>
      <c r="O7" s="50"/>
    </row>
    <row r="8" spans="1:21" ht="14.4">
      <c r="A8" s="777" t="s">
        <v>172</v>
      </c>
      <c r="B8" s="778">
        <v>1093</v>
      </c>
      <c r="C8" s="111">
        <v>1106</v>
      </c>
      <c r="D8" s="111">
        <v>1119</v>
      </c>
      <c r="E8" s="779">
        <v>1132</v>
      </c>
      <c r="F8" s="779">
        <v>1093</v>
      </c>
      <c r="G8" s="779">
        <v>1120</v>
      </c>
      <c r="H8" s="779">
        <v>1134</v>
      </c>
      <c r="I8" s="779">
        <v>1147</v>
      </c>
      <c r="J8" s="779">
        <v>1160</v>
      </c>
      <c r="K8" s="111">
        <v>1174</v>
      </c>
      <c r="L8" s="111">
        <v>1187.9559999999999</v>
      </c>
      <c r="M8" s="780">
        <v>1202.2850000000001</v>
      </c>
      <c r="O8" s="50"/>
    </row>
    <row r="9" spans="1:21" ht="14.4">
      <c r="A9" s="777" t="s">
        <v>173</v>
      </c>
      <c r="B9" s="778">
        <v>1908</v>
      </c>
      <c r="C9" s="111">
        <v>1916</v>
      </c>
      <c r="D9" s="111">
        <v>1924</v>
      </c>
      <c r="E9" s="111">
        <v>1942</v>
      </c>
      <c r="F9" s="111">
        <v>1953</v>
      </c>
      <c r="G9" s="111">
        <v>2183</v>
      </c>
      <c r="H9" s="111">
        <v>2125</v>
      </c>
      <c r="I9" s="111">
        <v>2050</v>
      </c>
      <c r="J9" s="111">
        <v>2077</v>
      </c>
      <c r="K9" s="111">
        <v>2090.482</v>
      </c>
      <c r="L9" s="111">
        <v>2103</v>
      </c>
      <c r="M9" s="230">
        <v>2337</v>
      </c>
      <c r="O9" s="50"/>
    </row>
    <row r="10" spans="1:21" ht="14.4">
      <c r="A10" s="777" t="s">
        <v>174</v>
      </c>
      <c r="B10" s="778">
        <v>21842</v>
      </c>
      <c r="C10" s="778">
        <v>22434</v>
      </c>
      <c r="D10" s="778">
        <v>23040</v>
      </c>
      <c r="E10" s="778">
        <v>23658</v>
      </c>
      <c r="F10" s="778">
        <v>24290</v>
      </c>
      <c r="G10" s="778">
        <v>25729.337</v>
      </c>
      <c r="H10" s="778">
        <v>26419.227999999999</v>
      </c>
      <c r="I10" s="778">
        <v>27190.927</v>
      </c>
      <c r="J10" s="778">
        <v>28177.761999999999</v>
      </c>
      <c r="K10" s="778">
        <v>29036.222000000002</v>
      </c>
      <c r="L10" s="779">
        <v>29915</v>
      </c>
      <c r="M10" s="780">
        <v>30812</v>
      </c>
      <c r="O10" s="50"/>
    </row>
    <row r="11" spans="1:21" ht="14.4">
      <c r="A11" s="777" t="s">
        <v>175</v>
      </c>
      <c r="B11" s="778">
        <v>15317</v>
      </c>
      <c r="C11" s="111">
        <v>15805</v>
      </c>
      <c r="D11" s="111">
        <v>16311</v>
      </c>
      <c r="E11" s="779">
        <v>16833</v>
      </c>
      <c r="F11" s="779">
        <v>17373</v>
      </c>
      <c r="G11" s="111">
        <v>17563.749</v>
      </c>
      <c r="H11" s="111">
        <v>18005.268</v>
      </c>
      <c r="I11" s="111">
        <v>18449.828000000001</v>
      </c>
      <c r="J11" s="111">
        <v>18898.440999999999</v>
      </c>
      <c r="K11" s="111">
        <v>19351.892</v>
      </c>
      <c r="L11" s="779">
        <v>19810</v>
      </c>
      <c r="M11" s="780">
        <v>20271</v>
      </c>
      <c r="O11" s="50"/>
    </row>
    <row r="12" spans="1:21" ht="14.4">
      <c r="A12" s="777" t="s">
        <v>176</v>
      </c>
      <c r="B12" s="778">
        <v>1254</v>
      </c>
      <c r="C12" s="778">
        <v>1255</v>
      </c>
      <c r="D12" s="778">
        <v>1256</v>
      </c>
      <c r="E12" s="778">
        <v>1256</v>
      </c>
      <c r="F12" s="778">
        <v>1257</v>
      </c>
      <c r="G12" s="778">
        <v>1257</v>
      </c>
      <c r="H12" s="778">
        <v>1256</v>
      </c>
      <c r="I12" s="778">
        <v>1256</v>
      </c>
      <c r="J12" s="778">
        <v>1255</v>
      </c>
      <c r="K12" s="778">
        <v>1251</v>
      </c>
      <c r="L12" s="778">
        <v>1248</v>
      </c>
      <c r="M12" s="782">
        <v>1245</v>
      </c>
      <c r="O12" s="50"/>
    </row>
    <row r="13" spans="1:21" ht="14.4">
      <c r="A13" s="777" t="s">
        <v>177</v>
      </c>
      <c r="B13" s="111">
        <v>24366.112000000001</v>
      </c>
      <c r="C13" s="111">
        <v>25041.921999999999</v>
      </c>
      <c r="D13" s="111">
        <v>25727.911</v>
      </c>
      <c r="E13" s="111">
        <v>26423.623</v>
      </c>
      <c r="F13" s="111">
        <v>27910</v>
      </c>
      <c r="G13" s="111">
        <v>28586</v>
      </c>
      <c r="H13" s="111">
        <v>29318</v>
      </c>
      <c r="I13" s="111">
        <v>30066</v>
      </c>
      <c r="J13" s="111">
        <v>30832</v>
      </c>
      <c r="K13" s="111">
        <v>31616</v>
      </c>
      <c r="L13" s="111">
        <v>32419</v>
      </c>
      <c r="M13" s="230">
        <v>33243</v>
      </c>
      <c r="O13" s="50"/>
    </row>
    <row r="14" spans="1:21" ht="14.4">
      <c r="A14" s="777" t="s">
        <v>178</v>
      </c>
      <c r="B14" s="778">
        <v>2196</v>
      </c>
      <c r="C14" s="111">
        <v>2238</v>
      </c>
      <c r="D14" s="111">
        <v>2281</v>
      </c>
      <c r="E14" s="111">
        <v>2459</v>
      </c>
      <c r="F14" s="111">
        <v>2369</v>
      </c>
      <c r="G14" s="111">
        <v>2414</v>
      </c>
      <c r="H14" s="111">
        <v>2459</v>
      </c>
      <c r="I14" s="111">
        <v>2504</v>
      </c>
      <c r="J14" s="111">
        <v>2666.4358614443699</v>
      </c>
      <c r="K14" s="111">
        <v>2838.8445561645904</v>
      </c>
      <c r="L14" s="111">
        <v>3022.4009999999998</v>
      </c>
      <c r="M14" s="230">
        <v>3030</v>
      </c>
      <c r="O14" s="50"/>
    </row>
    <row r="15" spans="1:21" ht="14.4">
      <c r="A15" s="777" t="s">
        <v>179</v>
      </c>
      <c r="B15" s="778">
        <v>89.948999999999998</v>
      </c>
      <c r="C15" s="111">
        <v>91.358999999999995</v>
      </c>
      <c r="D15" s="111">
        <v>93.418999999999997</v>
      </c>
      <c r="E15" s="111">
        <v>94.677000000000007</v>
      </c>
      <c r="F15" s="111">
        <v>95.843000000000004</v>
      </c>
      <c r="G15" s="111">
        <v>96.762</v>
      </c>
      <c r="H15" s="111">
        <v>97.625</v>
      </c>
      <c r="I15" s="111">
        <v>98.462000000000003</v>
      </c>
      <c r="J15" s="111">
        <v>99.257999999999996</v>
      </c>
      <c r="K15" s="111">
        <v>120</v>
      </c>
      <c r="L15" s="111">
        <v>120</v>
      </c>
      <c r="M15" s="783">
        <v>119.773</v>
      </c>
      <c r="O15" s="50"/>
    </row>
    <row r="16" spans="1:21" ht="14.4">
      <c r="A16" s="777" t="s">
        <v>180</v>
      </c>
      <c r="B16" s="111">
        <v>53960.767999999996</v>
      </c>
      <c r="C16" s="111">
        <v>54837.001000000004</v>
      </c>
      <c r="D16" s="111">
        <v>55669.436000000002</v>
      </c>
      <c r="E16" s="111">
        <v>56436.023000000001</v>
      </c>
      <c r="F16" s="111">
        <v>57210.747000000003</v>
      </c>
      <c r="G16" s="111">
        <v>58038.876000000004</v>
      </c>
      <c r="H16" s="111">
        <v>58889.764999999999</v>
      </c>
      <c r="I16" s="111">
        <v>59694.267999999996</v>
      </c>
      <c r="J16" s="111">
        <v>60234.724999999999</v>
      </c>
      <c r="K16" s="111">
        <v>60867.031000000003</v>
      </c>
      <c r="L16" s="111">
        <v>61578.350000000006</v>
      </c>
      <c r="M16" s="230">
        <v>62328.654000000002</v>
      </c>
      <c r="O16" s="50"/>
    </row>
    <row r="17" spans="1:21" ht="14.4">
      <c r="A17" s="777" t="s">
        <v>181</v>
      </c>
      <c r="B17" s="778">
        <v>46356</v>
      </c>
      <c r="C17" s="778">
        <v>47831</v>
      </c>
      <c r="D17" s="778">
        <v>49359</v>
      </c>
      <c r="E17" s="778">
        <v>50942</v>
      </c>
      <c r="F17" s="778">
        <v>52555</v>
      </c>
      <c r="G17" s="778">
        <v>54199</v>
      </c>
      <c r="H17" s="778">
        <v>55891</v>
      </c>
      <c r="I17" s="778">
        <v>57638</v>
      </c>
      <c r="J17" s="778">
        <v>59442</v>
      </c>
      <c r="K17" s="778">
        <v>61741.120000000003</v>
      </c>
      <c r="L17" s="778">
        <v>64416.042000000001</v>
      </c>
      <c r="M17" s="782">
        <v>66278.275999999998</v>
      </c>
      <c r="O17" s="50"/>
    </row>
    <row r="18" spans="1:21" ht="14.4">
      <c r="A18" s="777" t="s">
        <v>182</v>
      </c>
      <c r="B18" s="778">
        <v>14580.29</v>
      </c>
      <c r="C18" s="779">
        <v>15023.315000000001</v>
      </c>
      <c r="D18" s="779">
        <v>15473.905000000001</v>
      </c>
      <c r="E18" s="779">
        <v>15933.883</v>
      </c>
      <c r="F18" s="779">
        <v>16405.228999999999</v>
      </c>
      <c r="G18" s="779">
        <v>16887.72</v>
      </c>
      <c r="H18" s="779">
        <v>17381.168000000001</v>
      </c>
      <c r="I18" s="779">
        <v>17885.421999999999</v>
      </c>
      <c r="J18" s="779">
        <v>18400.556</v>
      </c>
      <c r="K18" s="779">
        <v>19693.422999999999</v>
      </c>
      <c r="L18" s="111">
        <f>K18*1.052</f>
        <v>20717.480995999998</v>
      </c>
      <c r="M18" s="230">
        <f>L18*1.052</f>
        <v>21794.790007791999</v>
      </c>
      <c r="O18" s="50"/>
    </row>
    <row r="19" spans="1:21" ht="14.4">
      <c r="A19" s="777" t="s">
        <v>183</v>
      </c>
      <c r="B19" s="778">
        <v>13257.248934999998</v>
      </c>
      <c r="C19" s="779">
        <v>13456.107669024996</v>
      </c>
      <c r="D19" s="779">
        <v>13657.949284060371</v>
      </c>
      <c r="E19" s="779">
        <v>13862.818523321275</v>
      </c>
      <c r="F19" s="779">
        <v>14070.760801171093</v>
      </c>
      <c r="G19" s="779">
        <v>14281.822213188658</v>
      </c>
      <c r="H19" s="779">
        <v>14496.049546386486</v>
      </c>
      <c r="I19" s="779">
        <v>14713.490289582282</v>
      </c>
      <c r="J19" s="779">
        <v>14934.192643926015</v>
      </c>
      <c r="K19" s="111">
        <v>15178.957</v>
      </c>
      <c r="L19" s="111">
        <v>15427.518</v>
      </c>
      <c r="M19" s="780">
        <v>15675.157999999999</v>
      </c>
      <c r="O19" s="50"/>
    </row>
    <row r="20" spans="1:21" thickBot="1">
      <c r="A20" s="784" t="s">
        <v>184</v>
      </c>
      <c r="B20" s="785">
        <f>SUM(B4:B19)</f>
        <v>304616.46793499996</v>
      </c>
      <c r="C20" s="785">
        <f t="shared" ref="C20:M20" si="0">SUM(C4:C19)</f>
        <v>313046.00466902502</v>
      </c>
      <c r="D20" s="785">
        <f t="shared" si="0"/>
        <v>320590.52028406039</v>
      </c>
      <c r="E20" s="785">
        <f t="shared" si="0"/>
        <v>330717.72452332126</v>
      </c>
      <c r="F20" s="785">
        <f t="shared" si="0"/>
        <v>339937.57980117103</v>
      </c>
      <c r="G20" s="785">
        <f t="shared" si="0"/>
        <v>349803.9662131886</v>
      </c>
      <c r="H20" s="785">
        <f t="shared" si="0"/>
        <v>359151.60354638647</v>
      </c>
      <c r="I20" s="785">
        <f t="shared" si="0"/>
        <v>368765.09428958228</v>
      </c>
      <c r="J20" s="785">
        <f t="shared" si="0"/>
        <v>378763.6705053703</v>
      </c>
      <c r="K20" s="785">
        <f t="shared" si="0"/>
        <v>389852.97155616456</v>
      </c>
      <c r="L20" s="785">
        <f t="shared" si="0"/>
        <v>401391.74799600005</v>
      </c>
      <c r="M20" s="786">
        <f t="shared" si="0"/>
        <v>412435.93600779201</v>
      </c>
      <c r="O20" s="50"/>
    </row>
    <row r="21" spans="1:21" ht="14.4">
      <c r="A21" s="506"/>
      <c r="B21" s="505"/>
      <c r="C21" s="505"/>
      <c r="D21" s="505"/>
      <c r="E21" s="505"/>
      <c r="F21" s="505"/>
      <c r="G21" s="505"/>
      <c r="H21" s="505"/>
      <c r="I21" s="505"/>
      <c r="J21" s="505"/>
      <c r="K21" s="505"/>
    </row>
    <row r="22" spans="1:21" ht="15" customHeight="1">
      <c r="A22" s="136" t="s">
        <v>185</v>
      </c>
      <c r="B22" s="24"/>
      <c r="C22" s="34"/>
      <c r="D22" s="34"/>
      <c r="E22" s="34"/>
      <c r="F22" s="34"/>
      <c r="G22" s="34"/>
      <c r="H22" s="34"/>
      <c r="I22" s="34"/>
      <c r="J22" s="34"/>
      <c r="K22" s="787"/>
      <c r="L22" s="34"/>
      <c r="M22" s="34"/>
      <c r="N22" s="34"/>
      <c r="O22" s="34"/>
      <c r="P22" s="34"/>
      <c r="Q22" s="34"/>
      <c r="R22" s="34"/>
      <c r="S22" s="34"/>
      <c r="T22" s="34"/>
      <c r="U22" s="24"/>
    </row>
    <row r="23" spans="1:21" ht="14.4">
      <c r="A23" s="142" t="s">
        <v>765</v>
      </c>
      <c r="B23" s="24"/>
      <c r="C23" s="28"/>
      <c r="D23" s="28"/>
      <c r="E23" s="28"/>
      <c r="F23" s="28"/>
      <c r="G23" s="788"/>
      <c r="H23" s="788"/>
      <c r="I23" s="788"/>
      <c r="J23" s="788"/>
      <c r="K23" s="788"/>
      <c r="L23" s="789"/>
      <c r="M23" s="789"/>
      <c r="N23" s="28"/>
      <c r="O23" s="28"/>
      <c r="P23" s="28"/>
      <c r="Q23" s="28"/>
      <c r="R23" s="28"/>
      <c r="S23" s="28"/>
      <c r="T23" s="28"/>
      <c r="U23" s="24"/>
    </row>
  </sheetData>
  <hyperlinks>
    <hyperlink ref="O3" location="'TC1'!A1" display="Back to Content Page" xr:uid="{00000000-0004-0000-0A00-000000000000}"/>
  </hyperlinks>
  <pageMargins left="0.7" right="0.7" top="0.75" bottom="0.75" header="0.3" footer="0.3"/>
  <pageSetup scale="55" orientation="landscape" r:id="rId1"/>
  <headerFooter>
    <oddFooter>&amp;C&amp;P</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M29"/>
  <sheetViews>
    <sheetView zoomScaleNormal="100" workbookViewId="0">
      <selection activeCell="P10" sqref="P10"/>
    </sheetView>
  </sheetViews>
  <sheetFormatPr defaultColWidth="9.21875" defaultRowHeight="15" customHeight="1"/>
  <cols>
    <col min="1" max="1" width="34.77734375" customWidth="1"/>
    <col min="2" max="13" width="7" customWidth="1"/>
  </cols>
  <sheetData>
    <row r="1" spans="1:13" ht="14.55" customHeight="1">
      <c r="A1" s="1034" t="s">
        <v>606</v>
      </c>
      <c r="B1" s="1034"/>
      <c r="C1" s="1034"/>
      <c r="D1" s="1034"/>
      <c r="E1" s="1034"/>
      <c r="F1" s="1034"/>
      <c r="G1" s="1034"/>
      <c r="H1" s="1034"/>
      <c r="I1" s="1034"/>
      <c r="J1" s="1034"/>
      <c r="K1" s="1034"/>
      <c r="L1" s="1034"/>
      <c r="M1" s="547"/>
    </row>
    <row r="2" spans="1:13" ht="24" customHeight="1">
      <c r="A2" s="1034"/>
      <c r="B2" s="1034"/>
      <c r="C2" s="1034"/>
      <c r="D2" s="1034"/>
      <c r="E2" s="1034"/>
      <c r="F2" s="1034"/>
      <c r="G2" s="1034"/>
      <c r="H2" s="1034"/>
      <c r="I2" s="1034"/>
      <c r="J2" s="1034"/>
      <c r="K2" s="1034"/>
      <c r="L2" s="1034"/>
      <c r="M2" s="547"/>
    </row>
    <row r="3" spans="1:13" ht="14.4">
      <c r="A3" s="609" t="s">
        <v>564</v>
      </c>
      <c r="B3" s="1073">
        <v>2000</v>
      </c>
      <c r="C3" s="1074">
        <v>2005</v>
      </c>
      <c r="D3" s="1074">
        <v>2010</v>
      </c>
      <c r="E3" s="1074">
        <v>2015</v>
      </c>
      <c r="F3" s="1074">
        <v>2016</v>
      </c>
      <c r="G3" s="1074">
        <v>2017</v>
      </c>
      <c r="H3" s="1074">
        <v>2018</v>
      </c>
      <c r="I3" s="1074">
        <v>2019</v>
      </c>
      <c r="J3" s="1074">
        <v>2020</v>
      </c>
      <c r="K3" s="1075">
        <v>2021</v>
      </c>
      <c r="M3" s="856" t="s">
        <v>166</v>
      </c>
    </row>
    <row r="4" spans="1:13" ht="14.4">
      <c r="A4" s="398" t="s">
        <v>167</v>
      </c>
      <c r="B4" s="1076">
        <v>24</v>
      </c>
      <c r="C4" s="672">
        <v>21.3</v>
      </c>
      <c r="D4" s="672">
        <v>18.100000000000001</v>
      </c>
      <c r="E4" s="675">
        <v>23.2</v>
      </c>
      <c r="F4" s="675">
        <v>23</v>
      </c>
      <c r="G4" s="675">
        <v>22.9</v>
      </c>
      <c r="H4" s="675">
        <v>24</v>
      </c>
      <c r="I4" s="675">
        <v>24.6</v>
      </c>
      <c r="J4" s="675">
        <v>25.3</v>
      </c>
      <c r="K4" s="1077">
        <v>24.7</v>
      </c>
    </row>
    <row r="5" spans="1:13" ht="14.4">
      <c r="A5" s="398" t="s">
        <v>168</v>
      </c>
      <c r="B5" s="1076">
        <v>23.1</v>
      </c>
      <c r="C5" s="672">
        <v>23.7</v>
      </c>
      <c r="D5" s="672">
        <v>22.2</v>
      </c>
      <c r="E5" s="675">
        <v>23.1</v>
      </c>
      <c r="F5" s="675">
        <v>22.8</v>
      </c>
      <c r="G5" s="675">
        <v>22.1</v>
      </c>
      <c r="H5" s="675">
        <v>20.9</v>
      </c>
      <c r="I5" s="675">
        <v>19.5</v>
      </c>
      <c r="J5" s="675">
        <v>21.2</v>
      </c>
      <c r="K5" s="1077">
        <v>19</v>
      </c>
      <c r="L5" s="48"/>
    </row>
    <row r="6" spans="1:13" ht="14.4">
      <c r="A6" s="398" t="s">
        <v>188</v>
      </c>
      <c r="B6" s="1076">
        <v>25.9</v>
      </c>
      <c r="C6" s="672">
        <v>24.6</v>
      </c>
      <c r="D6" s="672">
        <v>23.5</v>
      </c>
      <c r="E6" s="675">
        <v>21.2</v>
      </c>
      <c r="F6" s="675">
        <v>21.1</v>
      </c>
      <c r="G6" s="675">
        <v>20.8</v>
      </c>
      <c r="H6" s="675">
        <v>20.5</v>
      </c>
      <c r="I6" s="675">
        <v>20.3</v>
      </c>
      <c r="J6" s="675">
        <v>21</v>
      </c>
      <c r="K6" s="1077">
        <v>20.2</v>
      </c>
      <c r="L6" s="48"/>
    </row>
    <row r="7" spans="1:13" ht="14.4">
      <c r="A7" s="398" t="s">
        <v>189</v>
      </c>
      <c r="B7" s="1076">
        <v>22.7</v>
      </c>
      <c r="C7" s="672">
        <v>21.3</v>
      </c>
      <c r="D7" s="672">
        <v>20.100000000000001</v>
      </c>
      <c r="E7" s="675">
        <v>25.2</v>
      </c>
      <c r="F7" s="675">
        <v>25.1</v>
      </c>
      <c r="G7" s="675">
        <v>25.2</v>
      </c>
      <c r="H7" s="675">
        <v>25.1</v>
      </c>
      <c r="I7" s="675">
        <v>24.7</v>
      </c>
      <c r="J7" s="675">
        <v>25.5</v>
      </c>
      <c r="K7" s="1077">
        <v>25.1</v>
      </c>
    </row>
    <row r="8" spans="1:13" ht="14.4">
      <c r="A8" s="398" t="s">
        <v>172</v>
      </c>
      <c r="B8" s="1076">
        <v>27.2</v>
      </c>
      <c r="C8" s="672">
        <v>27.3</v>
      </c>
      <c r="D8" s="672">
        <v>26.6</v>
      </c>
      <c r="E8" s="675">
        <v>34.5</v>
      </c>
      <c r="F8" s="675">
        <v>35.200000000000003</v>
      </c>
      <c r="G8" s="675">
        <v>35.6</v>
      </c>
      <c r="H8" s="675">
        <v>35.700000000000003</v>
      </c>
      <c r="I8" s="675">
        <v>35.1</v>
      </c>
      <c r="J8" s="675">
        <v>35.1</v>
      </c>
      <c r="K8" s="1077">
        <v>32.299999999999997</v>
      </c>
    </row>
    <row r="9" spans="1:13" ht="14.4">
      <c r="A9" s="398" t="s">
        <v>173</v>
      </c>
      <c r="B9" s="1076">
        <v>26.6</v>
      </c>
      <c r="C9" s="672">
        <v>26.5</v>
      </c>
      <c r="D9" s="672">
        <v>27</v>
      </c>
      <c r="E9" s="675">
        <v>38</v>
      </c>
      <c r="F9" s="675">
        <v>38</v>
      </c>
      <c r="G9" s="675">
        <v>36.9</v>
      </c>
      <c r="H9" s="675">
        <v>36.9</v>
      </c>
      <c r="I9" s="675">
        <v>36.9</v>
      </c>
      <c r="J9" s="675">
        <v>37.5</v>
      </c>
      <c r="K9" s="1077">
        <v>36.299999999999997</v>
      </c>
    </row>
    <row r="10" spans="1:13" ht="14.4">
      <c r="A10" s="398" t="s">
        <v>174</v>
      </c>
      <c r="B10" s="1076">
        <v>27.2</v>
      </c>
      <c r="C10" s="672">
        <v>25.4</v>
      </c>
      <c r="D10" s="672">
        <v>24.5</v>
      </c>
      <c r="E10" s="675">
        <v>26.8</v>
      </c>
      <c r="F10" s="675">
        <v>26.9</v>
      </c>
      <c r="G10" s="675">
        <v>26.6</v>
      </c>
      <c r="H10" s="675">
        <v>26.5</v>
      </c>
      <c r="I10" s="675">
        <v>26.5</v>
      </c>
      <c r="J10" s="675">
        <v>27</v>
      </c>
      <c r="K10" s="1077">
        <v>25.9</v>
      </c>
    </row>
    <row r="11" spans="1:13" ht="14.4">
      <c r="A11" s="398" t="s">
        <v>175</v>
      </c>
      <c r="B11" s="1076">
        <v>21</v>
      </c>
      <c r="C11" s="672">
        <v>19.399999999999999</v>
      </c>
      <c r="D11" s="672">
        <v>17.5</v>
      </c>
      <c r="E11" s="675">
        <v>24.6</v>
      </c>
      <c r="F11" s="675">
        <v>25.1</v>
      </c>
      <c r="G11" s="675">
        <v>25.8</v>
      </c>
      <c r="H11" s="675">
        <v>26</v>
      </c>
      <c r="I11" s="675">
        <v>26.1</v>
      </c>
      <c r="J11" s="675">
        <v>26.1</v>
      </c>
      <c r="K11" s="1077">
        <v>24.9</v>
      </c>
    </row>
    <row r="12" spans="1:13" ht="14.4">
      <c r="A12" s="398" t="s">
        <v>176</v>
      </c>
      <c r="B12" s="1076">
        <v>29.7</v>
      </c>
      <c r="C12" s="672">
        <v>27.2</v>
      </c>
      <c r="D12" s="672">
        <v>24.1</v>
      </c>
      <c r="E12" s="675">
        <v>23.4</v>
      </c>
      <c r="F12" s="675">
        <v>22.9</v>
      </c>
      <c r="G12" s="675">
        <v>22.9</v>
      </c>
      <c r="H12" s="675">
        <v>23</v>
      </c>
      <c r="I12" s="675">
        <v>22.8</v>
      </c>
      <c r="J12" s="675">
        <v>22.8</v>
      </c>
      <c r="K12" s="1077">
        <v>21.7</v>
      </c>
    </row>
    <row r="13" spans="1:13" ht="14.4">
      <c r="A13" s="398" t="s">
        <v>177</v>
      </c>
      <c r="B13" s="1076">
        <v>27.3</v>
      </c>
      <c r="C13" s="672">
        <v>22.7</v>
      </c>
      <c r="D13" s="672">
        <v>20.3</v>
      </c>
      <c r="E13" s="675">
        <v>29.6</v>
      </c>
      <c r="F13" s="675">
        <v>30.2</v>
      </c>
      <c r="G13" s="675">
        <v>30.3</v>
      </c>
      <c r="H13" s="675">
        <v>29.8</v>
      </c>
      <c r="I13" s="675">
        <v>28.7</v>
      </c>
      <c r="J13" s="675">
        <v>28.8</v>
      </c>
      <c r="K13" s="1077">
        <v>26.6</v>
      </c>
    </row>
    <row r="14" spans="1:13" ht="14.4">
      <c r="A14" s="398" t="s">
        <v>278</v>
      </c>
      <c r="B14" s="1076">
        <v>25.6</v>
      </c>
      <c r="C14" s="672">
        <v>24.3</v>
      </c>
      <c r="D14" s="672">
        <v>23.2</v>
      </c>
      <c r="E14" s="675">
        <v>23.7</v>
      </c>
      <c r="F14" s="675">
        <v>23.4</v>
      </c>
      <c r="G14" s="675">
        <v>23.2</v>
      </c>
      <c r="H14" s="675">
        <v>23.1</v>
      </c>
      <c r="I14" s="675">
        <v>22.8</v>
      </c>
      <c r="J14" s="675">
        <v>23.6</v>
      </c>
      <c r="K14" s="1077">
        <v>23.1</v>
      </c>
    </row>
    <row r="15" spans="1:13" ht="14.4">
      <c r="A15" s="398" t="s">
        <v>179</v>
      </c>
      <c r="B15" s="1076">
        <v>24.1</v>
      </c>
      <c r="C15" s="672">
        <v>23.4</v>
      </c>
      <c r="D15" s="672">
        <v>22.8</v>
      </c>
      <c r="E15" s="675">
        <v>21.6</v>
      </c>
      <c r="F15" s="675">
        <v>21.9</v>
      </c>
      <c r="G15" s="675">
        <v>21.6</v>
      </c>
      <c r="H15" s="675">
        <v>21.7</v>
      </c>
      <c r="I15" s="675">
        <v>21.8</v>
      </c>
      <c r="J15" s="675">
        <v>16.8</v>
      </c>
      <c r="K15" s="1077">
        <v>15.6</v>
      </c>
    </row>
    <row r="16" spans="1:13" ht="14.4">
      <c r="A16" s="398" t="s">
        <v>180</v>
      </c>
      <c r="B16" s="1076">
        <v>29.4</v>
      </c>
      <c r="C16" s="672">
        <v>28.7</v>
      </c>
      <c r="D16" s="672">
        <v>28.2</v>
      </c>
      <c r="E16" s="675">
        <v>24.6</v>
      </c>
      <c r="F16" s="675">
        <v>24.1</v>
      </c>
      <c r="G16" s="675">
        <v>23</v>
      </c>
      <c r="H16" s="675">
        <v>22.6</v>
      </c>
      <c r="I16" s="675">
        <v>21.6</v>
      </c>
      <c r="J16" s="675">
        <v>23.1</v>
      </c>
      <c r="K16" s="1077">
        <v>22.7</v>
      </c>
    </row>
    <row r="17" spans="1:12" ht="14.4">
      <c r="A17" s="398" t="s">
        <v>190</v>
      </c>
      <c r="B17" s="1076">
        <v>21.2</v>
      </c>
      <c r="C17" s="672">
        <v>18.8</v>
      </c>
      <c r="D17" s="672">
        <v>17.899999999999999</v>
      </c>
      <c r="E17" s="675">
        <v>17.399999999999999</v>
      </c>
      <c r="F17" s="675">
        <v>17.600000000000001</v>
      </c>
      <c r="G17" s="675">
        <v>17.7</v>
      </c>
      <c r="H17" s="675">
        <v>18.100000000000001</v>
      </c>
      <c r="I17" s="675">
        <v>18.399999999999999</v>
      </c>
      <c r="J17" s="675">
        <v>17.899999999999999</v>
      </c>
      <c r="K17" s="1077">
        <v>18.8</v>
      </c>
    </row>
    <row r="18" spans="1:12" ht="14.4">
      <c r="A18" s="398" t="s">
        <v>182</v>
      </c>
      <c r="B18" s="1076">
        <v>23.2</v>
      </c>
      <c r="C18" s="672">
        <v>21.1</v>
      </c>
      <c r="D18" s="672">
        <v>19.899999999999999</v>
      </c>
      <c r="E18" s="675">
        <v>22.7</v>
      </c>
      <c r="F18" s="675">
        <v>23.1</v>
      </c>
      <c r="G18" s="675">
        <v>22.9</v>
      </c>
      <c r="H18" s="675">
        <v>22.7</v>
      </c>
      <c r="I18" s="675">
        <v>23.2</v>
      </c>
      <c r="J18" s="675">
        <v>24.1</v>
      </c>
      <c r="K18" s="1077">
        <v>23.6</v>
      </c>
    </row>
    <row r="19" spans="1:12" ht="14.4">
      <c r="A19" s="533" t="s">
        <v>279</v>
      </c>
      <c r="B19" s="1078">
        <v>21.6</v>
      </c>
      <c r="C19" s="1079">
        <v>22.5</v>
      </c>
      <c r="D19" s="1079">
        <v>21.1</v>
      </c>
      <c r="E19" s="1080">
        <v>33.5</v>
      </c>
      <c r="F19" s="1080">
        <v>33.700000000000003</v>
      </c>
      <c r="G19" s="1080">
        <v>33.4</v>
      </c>
      <c r="H19" s="1080">
        <v>33.6</v>
      </c>
      <c r="I19" s="1080">
        <v>32.700000000000003</v>
      </c>
      <c r="J19" s="1080">
        <v>33</v>
      </c>
      <c r="K19" s="1081">
        <v>31.2</v>
      </c>
    </row>
    <row r="20" spans="1:12" ht="14.4">
      <c r="A20" s="137"/>
      <c r="B20" s="24"/>
      <c r="C20" s="24"/>
      <c r="D20" s="24"/>
      <c r="E20" s="24"/>
      <c r="F20" s="24"/>
      <c r="G20" s="24"/>
      <c r="H20" s="24"/>
      <c r="I20" s="24"/>
    </row>
    <row r="21" spans="1:12" ht="14.7" customHeight="1">
      <c r="A21" s="136" t="s">
        <v>567</v>
      </c>
      <c r="B21" s="28"/>
      <c r="C21" s="28"/>
      <c r="D21" s="28"/>
      <c r="E21" s="28"/>
      <c r="F21" s="28"/>
      <c r="G21" s="28"/>
      <c r="H21" s="28"/>
      <c r="I21" s="28"/>
    </row>
    <row r="22" spans="1:12" ht="14.55" customHeight="1">
      <c r="A22" s="874" t="s">
        <v>536</v>
      </c>
      <c r="B22" s="874"/>
      <c r="C22" s="874"/>
      <c r="D22" s="874"/>
      <c r="E22" s="874"/>
      <c r="F22" s="874"/>
      <c r="G22" s="874"/>
      <c r="H22" s="874"/>
      <c r="I22" s="874"/>
      <c r="J22" s="874"/>
      <c r="K22" s="874"/>
      <c r="L22" s="874"/>
    </row>
    <row r="23" spans="1:12" ht="15" customHeight="1">
      <c r="A23" s="874"/>
      <c r="B23" s="874"/>
      <c r="C23" s="874"/>
      <c r="D23" s="874"/>
      <c r="E23" s="874"/>
      <c r="F23" s="874"/>
      <c r="G23" s="874"/>
      <c r="H23" s="874"/>
      <c r="I23" s="874"/>
      <c r="J23" s="874"/>
      <c r="K23" s="874"/>
      <c r="L23" s="874"/>
    </row>
    <row r="24" spans="1:12" ht="15" customHeight="1">
      <c r="A24" s="874"/>
      <c r="B24" s="874"/>
      <c r="C24" s="874"/>
      <c r="D24" s="874"/>
      <c r="E24" s="874"/>
      <c r="F24" s="874"/>
      <c r="G24" s="874"/>
      <c r="H24" s="874"/>
      <c r="I24" s="874"/>
      <c r="J24" s="874"/>
      <c r="K24" s="874"/>
      <c r="L24" s="874"/>
    </row>
    <row r="25" spans="1:12" ht="30.6" customHeight="1">
      <c r="A25" s="874" t="s">
        <v>607</v>
      </c>
      <c r="B25" s="874"/>
      <c r="C25" s="874"/>
      <c r="D25" s="874"/>
      <c r="E25" s="874"/>
      <c r="F25" s="874"/>
      <c r="G25" s="874"/>
      <c r="H25" s="874"/>
      <c r="I25" s="874"/>
      <c r="J25" s="874"/>
      <c r="K25" s="874"/>
      <c r="L25" s="874"/>
    </row>
    <row r="26" spans="1:12" ht="14.7" customHeight="1">
      <c r="A26" s="145" t="s">
        <v>565</v>
      </c>
      <c r="B26" s="138"/>
      <c r="C26" s="138"/>
      <c r="D26" s="138"/>
      <c r="E26" s="138"/>
      <c r="F26" s="138"/>
      <c r="G26" s="138"/>
      <c r="H26" s="138"/>
      <c r="I26" s="138"/>
    </row>
    <row r="27" spans="1:12" ht="32.25" customHeight="1">
      <c r="A27" s="874" t="s">
        <v>608</v>
      </c>
      <c r="B27" s="874"/>
      <c r="C27" s="874"/>
      <c r="D27" s="874"/>
      <c r="E27" s="874"/>
      <c r="F27" s="874"/>
      <c r="G27" s="874"/>
      <c r="H27" s="874"/>
      <c r="I27" s="874"/>
    </row>
    <row r="28" spans="1:12" ht="14.4">
      <c r="A28" s="138"/>
      <c r="B28" s="138"/>
      <c r="C28" s="138"/>
      <c r="D28" s="138"/>
      <c r="E28" s="138"/>
      <c r="F28" s="138"/>
      <c r="G28" s="138"/>
      <c r="H28" s="138"/>
      <c r="I28" s="138"/>
    </row>
    <row r="29" spans="1:12" ht="26.25" customHeight="1">
      <c r="A29" s="138"/>
      <c r="B29" s="138"/>
      <c r="C29" s="138"/>
      <c r="D29" s="138"/>
      <c r="E29" s="138"/>
      <c r="F29" s="138"/>
      <c r="G29" s="138"/>
      <c r="H29" s="138"/>
      <c r="I29" s="138"/>
    </row>
  </sheetData>
  <mergeCells count="4">
    <mergeCell ref="A27:I27"/>
    <mergeCell ref="A1:L2"/>
    <mergeCell ref="A22:L24"/>
    <mergeCell ref="A25:L25"/>
  </mergeCells>
  <hyperlinks>
    <hyperlink ref="M3" location="'TC2'!A1" display="Back to Content Page" xr:uid="{2A6B506C-C325-452E-82B8-CF42034B5322}"/>
  </hyperlinks>
  <pageMargins left="0.7" right="0.7" top="0.75" bottom="0.75" header="0.3" footer="0.3"/>
  <pageSetup scale="98" orientation="landscape" r:id="rId1"/>
  <headerFooter>
    <oddFooter>&amp;C&amp;P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S24"/>
  <sheetViews>
    <sheetView zoomScaleNormal="100" workbookViewId="0">
      <selection activeCell="S3" sqref="S3"/>
    </sheetView>
  </sheetViews>
  <sheetFormatPr defaultColWidth="9.21875" defaultRowHeight="15" customHeight="1"/>
  <cols>
    <col min="1" max="1" width="34.77734375" customWidth="1"/>
    <col min="2" max="16" width="7" customWidth="1"/>
  </cols>
  <sheetData>
    <row r="1" spans="1:19" ht="14.4">
      <c r="A1" s="32" t="s">
        <v>609</v>
      </c>
      <c r="B1" s="24"/>
      <c r="C1" s="24"/>
      <c r="D1" s="24"/>
      <c r="E1" s="24"/>
      <c r="F1" s="24"/>
      <c r="G1" s="24"/>
      <c r="H1" s="24"/>
      <c r="I1" s="24"/>
      <c r="J1" s="24"/>
    </row>
    <row r="2" spans="1:19" ht="14.4">
      <c r="A2" s="24"/>
      <c r="B2" s="24"/>
      <c r="C2" s="24"/>
      <c r="D2" s="24"/>
      <c r="E2" s="24"/>
      <c r="F2" s="24"/>
      <c r="G2" s="24"/>
      <c r="H2" s="24"/>
      <c r="I2" s="24"/>
      <c r="J2" s="24"/>
    </row>
    <row r="3" spans="1:19" ht="14.4">
      <c r="A3" s="609" t="s">
        <v>564</v>
      </c>
      <c r="B3" s="632">
        <v>2010</v>
      </c>
      <c r="C3" s="633">
        <v>2011</v>
      </c>
      <c r="D3" s="633">
        <v>2012</v>
      </c>
      <c r="E3" s="633">
        <v>2013</v>
      </c>
      <c r="F3" s="633">
        <v>2014</v>
      </c>
      <c r="G3" s="633">
        <v>2015</v>
      </c>
      <c r="H3" s="633">
        <v>2016</v>
      </c>
      <c r="I3" s="633">
        <v>2017</v>
      </c>
      <c r="J3" s="633">
        <v>2018</v>
      </c>
      <c r="K3" s="633">
        <v>2019</v>
      </c>
      <c r="L3" s="633">
        <v>2020</v>
      </c>
      <c r="M3" s="633">
        <v>2021</v>
      </c>
      <c r="N3" s="633">
        <v>2022</v>
      </c>
      <c r="O3" s="633">
        <v>2023</v>
      </c>
      <c r="P3" s="673">
        <v>2024</v>
      </c>
      <c r="S3" s="856" t="s">
        <v>166</v>
      </c>
    </row>
    <row r="4" spans="1:19" ht="14.4">
      <c r="A4" s="398" t="s">
        <v>167</v>
      </c>
      <c r="B4" s="676"/>
      <c r="C4" s="675"/>
      <c r="D4" s="675"/>
      <c r="E4" s="675"/>
      <c r="F4" s="675"/>
      <c r="G4" s="675"/>
      <c r="H4" s="675">
        <v>12.5</v>
      </c>
      <c r="I4" s="675"/>
      <c r="J4" s="675"/>
      <c r="K4" s="675"/>
      <c r="L4" s="675"/>
      <c r="M4" s="675"/>
      <c r="N4" s="675"/>
      <c r="O4" s="672">
        <v>17.100000000000001</v>
      </c>
      <c r="P4" s="674">
        <v>17.100000000000001</v>
      </c>
      <c r="R4" s="48"/>
    </row>
    <row r="5" spans="1:19" ht="14.4">
      <c r="A5" s="398" t="s">
        <v>168</v>
      </c>
      <c r="B5" s="676"/>
      <c r="C5" s="675"/>
      <c r="D5" s="675"/>
      <c r="E5" s="675"/>
      <c r="F5" s="675"/>
      <c r="G5" s="675"/>
      <c r="H5" s="675"/>
      <c r="I5" s="675"/>
      <c r="J5" s="675"/>
      <c r="K5" s="675"/>
      <c r="L5" s="675"/>
      <c r="M5" s="675"/>
      <c r="N5" s="675"/>
      <c r="O5" s="672"/>
      <c r="P5" s="674"/>
      <c r="Q5" s="48"/>
    </row>
    <row r="6" spans="1:19" ht="14.4">
      <c r="A6" s="398" t="s">
        <v>188</v>
      </c>
      <c r="B6" s="676"/>
      <c r="C6" s="675"/>
      <c r="D6" s="675">
        <v>9.9</v>
      </c>
      <c r="E6" s="675"/>
      <c r="F6" s="675"/>
      <c r="G6" s="675"/>
      <c r="H6" s="675"/>
      <c r="I6" s="675"/>
      <c r="J6" s="675"/>
      <c r="K6" s="675"/>
      <c r="L6" s="675"/>
      <c r="M6" s="675"/>
      <c r="N6" s="679">
        <v>6</v>
      </c>
      <c r="O6" s="672"/>
      <c r="P6" s="674"/>
      <c r="Q6" s="48"/>
    </row>
    <row r="7" spans="1:19" ht="14.4">
      <c r="A7" s="398" t="s">
        <v>189</v>
      </c>
      <c r="B7" s="735">
        <v>6.2341508230000002</v>
      </c>
      <c r="C7" s="679"/>
      <c r="D7" s="679"/>
      <c r="E7" s="679"/>
      <c r="F7" s="679">
        <v>8.1</v>
      </c>
      <c r="G7" s="679"/>
      <c r="H7" s="679"/>
      <c r="I7" s="679"/>
      <c r="J7" s="679">
        <v>16.102741318980001</v>
      </c>
      <c r="K7" s="679"/>
      <c r="L7" s="679"/>
      <c r="M7" s="679"/>
      <c r="N7" s="679"/>
      <c r="O7" s="679"/>
      <c r="P7" s="680"/>
    </row>
    <row r="8" spans="1:19" ht="14.4">
      <c r="A8" s="398" t="s">
        <v>172</v>
      </c>
      <c r="B8" s="735">
        <v>47.958906390000003</v>
      </c>
      <c r="C8" s="679"/>
      <c r="D8" s="679"/>
      <c r="E8" s="679"/>
      <c r="F8" s="679">
        <v>50.967149810000002</v>
      </c>
      <c r="G8" s="679"/>
      <c r="H8" s="679"/>
      <c r="I8" s="679"/>
      <c r="J8" s="679"/>
      <c r="K8" s="679"/>
      <c r="L8" s="679"/>
      <c r="M8" s="679"/>
      <c r="N8" s="679">
        <v>42.9</v>
      </c>
      <c r="O8" s="679"/>
      <c r="P8" s="680"/>
    </row>
    <row r="9" spans="1:19" ht="14.4">
      <c r="A9" s="398" t="s">
        <v>173</v>
      </c>
      <c r="B9" s="735"/>
      <c r="C9" s="679">
        <v>43.792484395755899</v>
      </c>
      <c r="D9" s="679"/>
      <c r="E9" s="679"/>
      <c r="F9" s="679">
        <v>48.5</v>
      </c>
      <c r="G9" s="679"/>
      <c r="H9" s="679"/>
      <c r="I9" s="679"/>
      <c r="J9" s="679">
        <v>51.226570629999998</v>
      </c>
      <c r="K9" s="679"/>
      <c r="L9" s="679"/>
      <c r="M9" s="679"/>
      <c r="N9" s="679"/>
      <c r="O9" s="679"/>
      <c r="P9" s="680">
        <v>53.2</v>
      </c>
    </row>
    <row r="10" spans="1:19" ht="14.4">
      <c r="A10" s="398" t="s">
        <v>174</v>
      </c>
      <c r="B10" s="735"/>
      <c r="C10" s="679"/>
      <c r="D10" s="679"/>
      <c r="E10" s="679">
        <v>26.9</v>
      </c>
      <c r="F10" s="679"/>
      <c r="G10" s="679"/>
      <c r="H10" s="679"/>
      <c r="I10" s="679">
        <v>33.1</v>
      </c>
      <c r="J10" s="679">
        <v>33.071285000000003</v>
      </c>
      <c r="K10" s="679"/>
      <c r="L10" s="679"/>
      <c r="M10" s="679">
        <v>34.1</v>
      </c>
      <c r="N10" s="679"/>
      <c r="O10" s="679"/>
      <c r="P10" s="680"/>
    </row>
    <row r="11" spans="1:19" ht="14.4">
      <c r="A11" s="398" t="s">
        <v>175</v>
      </c>
      <c r="B11" s="735">
        <v>32.6</v>
      </c>
      <c r="C11" s="679"/>
      <c r="D11" s="679"/>
      <c r="E11" s="679"/>
      <c r="F11" s="679">
        <v>44.234807719999999</v>
      </c>
      <c r="G11" s="679"/>
      <c r="H11" s="679">
        <v>45.2</v>
      </c>
      <c r="I11" s="679"/>
      <c r="J11" s="679"/>
      <c r="K11" s="679"/>
      <c r="L11" s="679">
        <v>48.885734848302</v>
      </c>
      <c r="M11" s="679"/>
      <c r="N11" s="679"/>
      <c r="O11" s="679"/>
      <c r="P11" s="680"/>
    </row>
    <row r="12" spans="1:19" ht="14.4">
      <c r="A12" s="398" t="s">
        <v>176</v>
      </c>
      <c r="B12" s="735"/>
      <c r="C12" s="679"/>
      <c r="D12" s="679"/>
      <c r="E12" s="679"/>
      <c r="F12" s="679">
        <v>20.2</v>
      </c>
      <c r="G12" s="679"/>
      <c r="H12" s="679"/>
      <c r="I12" s="679"/>
      <c r="J12" s="679"/>
      <c r="K12" s="679"/>
      <c r="L12" s="679"/>
      <c r="M12" s="679"/>
      <c r="N12" s="679"/>
      <c r="O12" s="679"/>
      <c r="P12" s="680"/>
    </row>
    <row r="13" spans="1:19" ht="14.4">
      <c r="A13" s="398" t="s">
        <v>177</v>
      </c>
      <c r="B13" s="676"/>
      <c r="C13" s="675">
        <v>12.3</v>
      </c>
      <c r="D13" s="675"/>
      <c r="E13" s="675"/>
      <c r="F13" s="675"/>
      <c r="G13" s="675">
        <v>27.4</v>
      </c>
      <c r="H13" s="675"/>
      <c r="I13" s="675"/>
      <c r="J13" s="675"/>
      <c r="K13" s="675"/>
      <c r="L13" s="675"/>
      <c r="M13" s="675"/>
      <c r="N13" s="675">
        <v>25.8</v>
      </c>
      <c r="O13" s="672"/>
      <c r="P13" s="674"/>
    </row>
    <row r="14" spans="1:19" ht="14.4">
      <c r="A14" s="398" t="s">
        <v>278</v>
      </c>
      <c r="B14" s="676"/>
      <c r="C14" s="675"/>
      <c r="D14" s="675"/>
      <c r="E14" s="675">
        <v>49.7</v>
      </c>
      <c r="F14" s="675"/>
      <c r="G14" s="675"/>
      <c r="H14" s="675"/>
      <c r="I14" s="675"/>
      <c r="J14" s="675"/>
      <c r="K14" s="675"/>
      <c r="L14" s="675"/>
      <c r="M14" s="675"/>
      <c r="N14" s="675"/>
      <c r="O14" s="675"/>
      <c r="P14" s="734"/>
    </row>
    <row r="15" spans="1:19" ht="14.4">
      <c r="A15" s="398" t="s">
        <v>179</v>
      </c>
      <c r="B15" s="676"/>
      <c r="C15" s="675"/>
      <c r="D15" s="675"/>
      <c r="E15" s="675"/>
      <c r="F15" s="675"/>
      <c r="G15" s="675"/>
      <c r="H15" s="675"/>
      <c r="I15" s="675"/>
      <c r="J15" s="675"/>
      <c r="K15" s="675"/>
      <c r="L15" s="675"/>
      <c r="M15" s="675"/>
      <c r="N15" s="675"/>
      <c r="O15" s="675"/>
      <c r="P15" s="734"/>
    </row>
    <row r="16" spans="1:19" ht="14.4">
      <c r="A16" s="398" t="s">
        <v>180</v>
      </c>
      <c r="B16" s="676"/>
      <c r="C16" s="675"/>
      <c r="D16" s="675"/>
      <c r="E16" s="675"/>
      <c r="F16" s="675"/>
      <c r="G16" s="675"/>
      <c r="H16" s="675">
        <v>47.9</v>
      </c>
      <c r="I16" s="675"/>
      <c r="J16" s="675"/>
      <c r="K16" s="675"/>
      <c r="L16" s="675"/>
      <c r="M16" s="675"/>
      <c r="N16" s="675"/>
      <c r="O16" s="675"/>
      <c r="P16" s="734"/>
    </row>
    <row r="17" spans="1:16" ht="14.4">
      <c r="A17" s="398" t="s">
        <v>190</v>
      </c>
      <c r="B17" s="676">
        <v>23.6</v>
      </c>
      <c r="C17" s="675"/>
      <c r="D17" s="675"/>
      <c r="E17" s="675"/>
      <c r="F17" s="675"/>
      <c r="G17" s="679">
        <v>55.1</v>
      </c>
      <c r="H17" s="675"/>
      <c r="I17" s="675"/>
      <c r="J17" s="675"/>
      <c r="K17" s="675"/>
      <c r="L17" s="675"/>
      <c r="M17" s="675"/>
      <c r="N17" s="679">
        <v>53.9</v>
      </c>
      <c r="O17" s="679">
        <v>53.9</v>
      </c>
      <c r="P17" s="680">
        <v>53.9</v>
      </c>
    </row>
    <row r="18" spans="1:16" ht="14.4">
      <c r="A18" s="398" t="s">
        <v>182</v>
      </c>
      <c r="B18" s="676"/>
      <c r="C18" s="675"/>
      <c r="D18" s="675"/>
      <c r="E18" s="675"/>
      <c r="F18" s="675">
        <v>32.5</v>
      </c>
      <c r="G18" s="675"/>
      <c r="H18" s="675"/>
      <c r="I18" s="675"/>
      <c r="J18" s="675">
        <v>34.1</v>
      </c>
      <c r="K18" s="675"/>
      <c r="L18" s="675"/>
      <c r="M18" s="675"/>
      <c r="N18" s="675"/>
      <c r="O18" s="675"/>
      <c r="P18" s="734"/>
    </row>
    <row r="19" spans="1:16" ht="14.4">
      <c r="A19" s="533" t="s">
        <v>279</v>
      </c>
      <c r="B19" s="677"/>
      <c r="C19" s="678">
        <v>40.5</v>
      </c>
      <c r="D19" s="678"/>
      <c r="E19" s="678"/>
      <c r="F19" s="737">
        <v>49.151484840000002</v>
      </c>
      <c r="G19" s="678">
        <v>47.9</v>
      </c>
      <c r="H19" s="678"/>
      <c r="I19" s="678"/>
      <c r="J19" s="678"/>
      <c r="K19" s="678"/>
      <c r="L19" s="678"/>
      <c r="M19" s="678"/>
      <c r="N19" s="678"/>
      <c r="O19" s="678"/>
      <c r="P19" s="736"/>
    </row>
    <row r="20" spans="1:16" ht="14.4">
      <c r="A20" s="137"/>
      <c r="B20" s="24"/>
      <c r="C20" s="24"/>
      <c r="D20" s="24"/>
      <c r="E20" s="24"/>
      <c r="F20" s="24"/>
      <c r="G20" s="24"/>
      <c r="H20" s="24"/>
      <c r="I20" s="24"/>
      <c r="J20" s="24"/>
    </row>
    <row r="21" spans="1:16" ht="14.7" customHeight="1">
      <c r="A21" s="136" t="s">
        <v>567</v>
      </c>
      <c r="B21" s="28"/>
      <c r="C21" s="28"/>
      <c r="D21" s="28"/>
      <c r="E21" s="28"/>
      <c r="F21" s="28"/>
      <c r="G21" s="28"/>
      <c r="H21" s="28"/>
      <c r="I21" s="28"/>
      <c r="J21" s="28"/>
    </row>
    <row r="22" spans="1:16" ht="30" customHeight="1">
      <c r="A22" s="874" t="s">
        <v>524</v>
      </c>
      <c r="B22" s="874"/>
      <c r="C22" s="874"/>
      <c r="D22" s="874"/>
      <c r="E22" s="874"/>
      <c r="F22" s="874"/>
      <c r="G22" s="874"/>
      <c r="H22" s="874"/>
      <c r="I22" s="874"/>
      <c r="J22" s="874"/>
      <c r="K22" s="874"/>
      <c r="L22" s="874"/>
      <c r="M22" s="874"/>
      <c r="N22" s="874"/>
      <c r="O22" s="874"/>
      <c r="P22" s="151"/>
    </row>
    <row r="23" spans="1:16" ht="14.7" customHeight="1">
      <c r="A23" s="138"/>
      <c r="B23" s="138"/>
      <c r="C23" s="138"/>
      <c r="D23" s="138"/>
      <c r="E23" s="138"/>
      <c r="F23" s="138"/>
      <c r="G23" s="138"/>
      <c r="H23" s="138"/>
      <c r="I23" s="138"/>
      <c r="J23" s="138"/>
    </row>
    <row r="24" spans="1:16" ht="14.4">
      <c r="A24" s="142" t="s">
        <v>610</v>
      </c>
    </row>
  </sheetData>
  <mergeCells count="1">
    <mergeCell ref="A22:O22"/>
  </mergeCells>
  <hyperlinks>
    <hyperlink ref="S3" location="'TC2'!A1" display="Back to Content Page" xr:uid="{75BEAEAA-8B89-46F4-9F44-8AE5EC4A2AA6}"/>
  </hyperlinks>
  <pageMargins left="0.7" right="0.7" top="0.75" bottom="0.75" header="0.3" footer="0.3"/>
  <pageSetup orientation="landscape" r:id="rId1"/>
  <headerFooter>
    <oddFooter>&amp;C&amp;P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S23"/>
  <sheetViews>
    <sheetView zoomScaleNormal="100" workbookViewId="0"/>
  </sheetViews>
  <sheetFormatPr defaultColWidth="9.21875" defaultRowHeight="15" customHeight="1"/>
  <cols>
    <col min="1" max="1" width="34.77734375" customWidth="1"/>
    <col min="2" max="16" width="7" customWidth="1"/>
  </cols>
  <sheetData>
    <row r="1" spans="1:19" ht="14.4">
      <c r="A1" s="32" t="s">
        <v>611</v>
      </c>
      <c r="B1" s="24"/>
      <c r="C1" s="24"/>
      <c r="D1" s="24"/>
      <c r="E1" s="24"/>
      <c r="F1" s="24"/>
      <c r="G1" s="24"/>
      <c r="H1" s="24"/>
      <c r="I1" s="24"/>
      <c r="J1" s="24"/>
      <c r="K1" s="24"/>
    </row>
    <row r="2" spans="1:19" ht="14.4">
      <c r="A2" s="24"/>
      <c r="B2" s="24"/>
      <c r="C2" s="24"/>
      <c r="D2" s="24"/>
      <c r="E2" s="24"/>
      <c r="F2" s="24"/>
      <c r="G2" s="24"/>
      <c r="H2" s="24"/>
      <c r="I2" s="24"/>
      <c r="J2" s="24"/>
      <c r="K2" s="24"/>
    </row>
    <row r="3" spans="1:19" ht="14.4">
      <c r="A3" s="609" t="s">
        <v>564</v>
      </c>
      <c r="B3" s="632">
        <v>2010</v>
      </c>
      <c r="C3" s="633">
        <v>2011</v>
      </c>
      <c r="D3" s="633">
        <v>2012</v>
      </c>
      <c r="E3" s="633">
        <v>2013</v>
      </c>
      <c r="F3" s="633">
        <v>2014</v>
      </c>
      <c r="G3" s="633">
        <v>2015</v>
      </c>
      <c r="H3" s="633">
        <v>2016</v>
      </c>
      <c r="I3" s="633">
        <v>2017</v>
      </c>
      <c r="J3" s="633">
        <v>2018</v>
      </c>
      <c r="K3" s="633">
        <v>2019</v>
      </c>
      <c r="L3" s="633">
        <v>2020</v>
      </c>
      <c r="M3" s="633">
        <v>2021</v>
      </c>
      <c r="N3" s="633">
        <v>2022</v>
      </c>
      <c r="O3" s="633">
        <v>2023</v>
      </c>
      <c r="P3" s="673">
        <v>2024</v>
      </c>
      <c r="S3" s="856" t="s">
        <v>166</v>
      </c>
    </row>
    <row r="4" spans="1:19" ht="14.4">
      <c r="A4" s="398" t="s">
        <v>167</v>
      </c>
      <c r="B4" s="676"/>
      <c r="C4" s="675"/>
      <c r="D4" s="675"/>
      <c r="E4" s="675"/>
      <c r="F4" s="675"/>
      <c r="G4" s="675"/>
      <c r="H4" s="675">
        <v>24.3</v>
      </c>
      <c r="I4" s="675"/>
      <c r="J4" s="675"/>
      <c r="K4" s="675"/>
      <c r="L4" s="675"/>
      <c r="M4" s="675"/>
      <c r="N4" s="675"/>
      <c r="O4" s="675"/>
      <c r="P4" s="734"/>
      <c r="R4" s="48"/>
    </row>
    <row r="5" spans="1:19" ht="14.4">
      <c r="A5" s="398" t="s">
        <v>168</v>
      </c>
      <c r="B5" s="676"/>
      <c r="C5" s="675"/>
      <c r="D5" s="675"/>
      <c r="E5" s="675"/>
      <c r="F5" s="675"/>
      <c r="G5" s="675"/>
      <c r="H5" s="675"/>
      <c r="I5" s="675"/>
      <c r="J5" s="675"/>
      <c r="K5" s="675"/>
      <c r="L5" s="675"/>
      <c r="M5" s="675"/>
      <c r="N5" s="675"/>
      <c r="O5" s="675"/>
      <c r="P5" s="734"/>
      <c r="Q5" s="48"/>
    </row>
    <row r="6" spans="1:19" ht="14.4">
      <c r="A6" s="398" t="s">
        <v>188</v>
      </c>
      <c r="B6" s="676"/>
      <c r="C6" s="675"/>
      <c r="D6" s="675">
        <v>27.4</v>
      </c>
      <c r="E6" s="675"/>
      <c r="F6" s="675"/>
      <c r="G6" s="675"/>
      <c r="H6" s="675"/>
      <c r="I6" s="675"/>
      <c r="J6" s="675"/>
      <c r="K6" s="675"/>
      <c r="L6" s="675"/>
      <c r="M6" s="675"/>
      <c r="N6" s="675"/>
      <c r="O6" s="675"/>
      <c r="P6" s="734"/>
      <c r="Q6" s="48"/>
    </row>
    <row r="7" spans="1:19" ht="14.4">
      <c r="A7" s="398" t="s">
        <v>189</v>
      </c>
      <c r="B7" s="676"/>
      <c r="C7" s="675"/>
      <c r="D7" s="675"/>
      <c r="E7" s="675"/>
      <c r="F7" s="675">
        <v>16.3</v>
      </c>
      <c r="G7" s="675"/>
      <c r="H7" s="675"/>
      <c r="I7" s="675"/>
      <c r="J7" s="675"/>
      <c r="K7" s="675"/>
      <c r="L7" s="675"/>
      <c r="M7" s="675"/>
      <c r="N7" s="675"/>
      <c r="O7" s="675"/>
      <c r="P7" s="734"/>
    </row>
    <row r="8" spans="1:19" ht="14.4">
      <c r="A8" s="398" t="s">
        <v>172</v>
      </c>
      <c r="B8" s="676"/>
      <c r="C8" s="675"/>
      <c r="D8" s="675"/>
      <c r="E8" s="675"/>
      <c r="F8" s="675"/>
      <c r="G8" s="675"/>
      <c r="H8" s="675"/>
      <c r="I8" s="675"/>
      <c r="J8" s="675"/>
      <c r="K8" s="675"/>
      <c r="L8" s="675"/>
      <c r="M8" s="675"/>
      <c r="N8" s="675"/>
      <c r="O8" s="675"/>
      <c r="P8" s="734"/>
    </row>
    <row r="9" spans="1:19" ht="14.4">
      <c r="A9" s="398" t="s">
        <v>173</v>
      </c>
      <c r="B9" s="676"/>
      <c r="C9" s="675"/>
      <c r="D9" s="675"/>
      <c r="E9" s="675"/>
      <c r="F9" s="675">
        <v>76.099999999999994</v>
      </c>
      <c r="G9" s="675"/>
      <c r="H9" s="675"/>
      <c r="I9" s="675"/>
      <c r="J9" s="675"/>
      <c r="K9" s="675"/>
      <c r="L9" s="675"/>
      <c r="M9" s="675"/>
      <c r="N9" s="675"/>
      <c r="O9" s="675"/>
      <c r="P9" s="734">
        <v>81.7</v>
      </c>
    </row>
    <row r="10" spans="1:19" ht="14.4">
      <c r="A10" s="398" t="s">
        <v>174</v>
      </c>
      <c r="B10" s="676"/>
      <c r="C10" s="675"/>
      <c r="D10" s="675"/>
      <c r="E10" s="675"/>
      <c r="F10" s="675"/>
      <c r="G10" s="675"/>
      <c r="H10" s="675"/>
      <c r="I10" s="675"/>
      <c r="J10" s="675"/>
      <c r="K10" s="675"/>
      <c r="L10" s="675"/>
      <c r="M10" s="675">
        <v>66.400000000000006</v>
      </c>
      <c r="N10" s="675"/>
      <c r="O10" s="675"/>
      <c r="P10" s="734"/>
    </row>
    <row r="11" spans="1:19" ht="14.4">
      <c r="A11" s="398" t="s">
        <v>175</v>
      </c>
      <c r="B11" s="676">
        <v>58.4</v>
      </c>
      <c r="C11" s="675"/>
      <c r="D11" s="675"/>
      <c r="E11" s="675"/>
      <c r="F11" s="675"/>
      <c r="G11" s="675"/>
      <c r="H11" s="675">
        <v>74.599999999999994</v>
      </c>
      <c r="I11" s="675"/>
      <c r="J11" s="675"/>
      <c r="K11" s="675"/>
      <c r="L11" s="675"/>
      <c r="M11" s="675"/>
      <c r="N11" s="675"/>
      <c r="O11" s="675"/>
      <c r="P11" s="734"/>
    </row>
    <row r="12" spans="1:19" ht="14.4">
      <c r="A12" s="398" t="s">
        <v>176</v>
      </c>
      <c r="B12" s="676"/>
      <c r="C12" s="675"/>
      <c r="D12" s="675"/>
      <c r="E12" s="675"/>
      <c r="F12" s="675"/>
      <c r="G12" s="675"/>
      <c r="H12" s="675"/>
      <c r="I12" s="675"/>
      <c r="J12" s="675"/>
      <c r="K12" s="675"/>
      <c r="L12" s="675"/>
      <c r="M12" s="675"/>
      <c r="N12" s="675"/>
      <c r="O12" s="675"/>
      <c r="P12" s="734"/>
    </row>
    <row r="13" spans="1:19" ht="14.4">
      <c r="A13" s="398" t="s">
        <v>177</v>
      </c>
      <c r="B13" s="676"/>
      <c r="C13" s="675">
        <v>31.9</v>
      </c>
      <c r="D13" s="675"/>
      <c r="E13" s="675"/>
      <c r="F13" s="675"/>
      <c r="G13" s="675">
        <v>50.4</v>
      </c>
      <c r="H13" s="675"/>
      <c r="I13" s="675"/>
      <c r="J13" s="675"/>
      <c r="K13" s="675"/>
      <c r="L13" s="675"/>
      <c r="M13" s="675"/>
      <c r="N13" s="675"/>
      <c r="O13" s="675">
        <v>48</v>
      </c>
      <c r="P13" s="734"/>
    </row>
    <row r="14" spans="1:19" ht="14.4">
      <c r="A14" s="398" t="s">
        <v>278</v>
      </c>
      <c r="B14" s="676"/>
      <c r="C14" s="675"/>
      <c r="D14" s="675"/>
      <c r="E14" s="675">
        <v>75</v>
      </c>
      <c r="F14" s="675"/>
      <c r="G14" s="675"/>
      <c r="H14" s="675"/>
      <c r="I14" s="675"/>
      <c r="J14" s="675"/>
      <c r="K14" s="675"/>
      <c r="L14" s="675"/>
      <c r="M14" s="675"/>
      <c r="N14" s="675"/>
      <c r="O14" s="675"/>
      <c r="P14" s="734"/>
    </row>
    <row r="15" spans="1:19" ht="14.4">
      <c r="A15" s="398" t="s">
        <v>179</v>
      </c>
      <c r="B15" s="676"/>
      <c r="C15" s="675"/>
      <c r="D15" s="675"/>
      <c r="E15" s="675"/>
      <c r="F15" s="675"/>
      <c r="G15" s="675"/>
      <c r="H15" s="675"/>
      <c r="I15" s="675"/>
      <c r="J15" s="675"/>
      <c r="K15" s="675"/>
      <c r="L15" s="675"/>
      <c r="M15" s="675"/>
      <c r="N15" s="675"/>
      <c r="O15" s="675"/>
      <c r="P15" s="734"/>
    </row>
    <row r="16" spans="1:19" ht="14.4">
      <c r="A16" s="398" t="s">
        <v>180</v>
      </c>
      <c r="B16" s="676"/>
      <c r="C16" s="675"/>
      <c r="D16" s="675"/>
      <c r="E16" s="675"/>
      <c r="F16" s="675"/>
      <c r="G16" s="675"/>
      <c r="H16" s="675">
        <v>77.8</v>
      </c>
      <c r="I16" s="675"/>
      <c r="J16" s="675"/>
      <c r="K16" s="675"/>
      <c r="L16" s="675"/>
      <c r="M16" s="675"/>
      <c r="N16" s="675"/>
      <c r="O16" s="675"/>
      <c r="P16" s="734"/>
    </row>
    <row r="17" spans="1:16" ht="14.4">
      <c r="A17" s="398" t="s">
        <v>190</v>
      </c>
      <c r="B17" s="676">
        <v>48.3</v>
      </c>
      <c r="C17" s="675"/>
      <c r="D17" s="675"/>
      <c r="E17" s="675"/>
      <c r="F17" s="675"/>
      <c r="G17" s="675"/>
      <c r="H17" s="675">
        <v>52.9</v>
      </c>
      <c r="I17" s="675"/>
      <c r="J17" s="675"/>
      <c r="K17" s="675"/>
      <c r="L17" s="675"/>
      <c r="M17" s="675"/>
      <c r="N17" s="675">
        <v>53.1</v>
      </c>
      <c r="O17" s="675"/>
      <c r="P17" s="734"/>
    </row>
    <row r="18" spans="1:16" ht="14.4">
      <c r="A18" s="398" t="s">
        <v>182</v>
      </c>
      <c r="B18" s="676"/>
      <c r="C18" s="675"/>
      <c r="D18" s="675"/>
      <c r="E18" s="675"/>
      <c r="F18" s="675">
        <v>63.8</v>
      </c>
      <c r="G18" s="675"/>
      <c r="H18" s="675"/>
      <c r="I18" s="675"/>
      <c r="J18" s="675">
        <v>68.5</v>
      </c>
      <c r="K18" s="675"/>
      <c r="L18" s="675"/>
      <c r="M18" s="675"/>
      <c r="N18" s="675"/>
      <c r="O18" s="675"/>
      <c r="P18" s="734"/>
    </row>
    <row r="19" spans="1:16" ht="14.4">
      <c r="A19" s="533" t="s">
        <v>279</v>
      </c>
      <c r="B19" s="677"/>
      <c r="C19" s="678">
        <v>78.3</v>
      </c>
      <c r="D19" s="678"/>
      <c r="E19" s="678"/>
      <c r="F19" s="678"/>
      <c r="G19" s="678">
        <v>85.2</v>
      </c>
      <c r="H19" s="678"/>
      <c r="I19" s="678"/>
      <c r="J19" s="678"/>
      <c r="K19" s="678"/>
      <c r="L19" s="678"/>
      <c r="M19" s="678"/>
      <c r="N19" s="678"/>
      <c r="O19" s="678"/>
      <c r="P19" s="736"/>
    </row>
    <row r="20" spans="1:16" ht="14.4">
      <c r="A20" s="137"/>
      <c r="B20" s="24"/>
      <c r="C20" s="24"/>
      <c r="D20" s="24"/>
      <c r="E20" s="24"/>
      <c r="F20" s="24"/>
      <c r="G20" s="24"/>
      <c r="H20" s="24"/>
      <c r="I20" s="24"/>
      <c r="J20" s="24"/>
      <c r="K20" s="24"/>
    </row>
    <row r="21" spans="1:16" ht="14.7" customHeight="1">
      <c r="A21" s="136" t="s">
        <v>567</v>
      </c>
      <c r="B21" s="28"/>
      <c r="C21" s="28"/>
      <c r="D21" s="28"/>
      <c r="E21" s="28"/>
      <c r="F21" s="28"/>
      <c r="G21" s="28"/>
      <c r="H21" s="28"/>
      <c r="I21" s="28"/>
      <c r="J21" s="28"/>
      <c r="K21" s="28"/>
    </row>
    <row r="22" spans="1:16" s="137" customFormat="1" ht="14.7" customHeight="1">
      <c r="A22" s="137" t="s">
        <v>524</v>
      </c>
    </row>
    <row r="23" spans="1:16" ht="14.7" customHeight="1"/>
  </sheetData>
  <hyperlinks>
    <hyperlink ref="S3" location="'TC2'!A1" display="Back to Content Page" xr:uid="{646379CF-312B-41D3-8C5A-FE615C1EBD85}"/>
  </hyperlinks>
  <pageMargins left="0.7" right="0.7" top="0.75" bottom="0.75" header="0.3" footer="0.3"/>
  <pageSetup orientation="landscape" r:id="rId1"/>
  <headerFooter>
    <oddFooter>&amp;C&amp;P</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B8:R10"/>
  <sheetViews>
    <sheetView workbookViewId="0">
      <selection activeCell="A15" sqref="A15"/>
    </sheetView>
  </sheetViews>
  <sheetFormatPr defaultColWidth="9.21875" defaultRowHeight="14.4"/>
  <cols>
    <col min="4" max="4" width="9.77734375" customWidth="1"/>
  </cols>
  <sheetData>
    <row r="8" spans="2:18" ht="58.8">
      <c r="B8" s="863" t="s">
        <v>612</v>
      </c>
      <c r="C8" s="863"/>
      <c r="D8" s="863"/>
      <c r="E8" s="863"/>
      <c r="F8" s="863"/>
      <c r="G8" s="863"/>
      <c r="H8" s="863"/>
      <c r="I8" s="863"/>
      <c r="J8" s="863"/>
      <c r="K8" s="127"/>
      <c r="L8" s="127"/>
      <c r="M8" s="127"/>
      <c r="N8" s="127"/>
      <c r="O8" s="127"/>
      <c r="P8" s="127"/>
      <c r="Q8" s="127"/>
      <c r="R8" s="127"/>
    </row>
    <row r="9" spans="2:18" ht="58.8">
      <c r="B9" s="863" t="s">
        <v>613</v>
      </c>
      <c r="C9" s="863"/>
      <c r="D9" s="863"/>
      <c r="E9" s="863"/>
      <c r="F9" s="863"/>
      <c r="G9" s="863"/>
      <c r="H9" s="863"/>
      <c r="I9" s="863"/>
      <c r="J9" s="863"/>
      <c r="K9" s="128"/>
      <c r="L9" s="128"/>
      <c r="M9" s="128"/>
      <c r="N9" s="128"/>
      <c r="O9" s="128"/>
      <c r="P9" s="128"/>
      <c r="Q9" s="128"/>
      <c r="R9" s="128"/>
    </row>
    <row r="10" spans="2:18" ht="58.8">
      <c r="B10" s="863" t="s">
        <v>614</v>
      </c>
      <c r="C10" s="863"/>
      <c r="D10" s="863"/>
      <c r="E10" s="863"/>
      <c r="F10" s="863"/>
      <c r="G10" s="863"/>
      <c r="H10" s="863"/>
      <c r="I10" s="863"/>
      <c r="J10" s="863"/>
      <c r="K10" s="127"/>
      <c r="L10" s="127"/>
      <c r="M10" s="127"/>
      <c r="N10" s="127"/>
      <c r="O10" s="127"/>
      <c r="P10" s="127"/>
      <c r="Q10" s="127"/>
      <c r="R10" s="127"/>
    </row>
  </sheetData>
  <mergeCells count="3">
    <mergeCell ref="B8:J8"/>
    <mergeCell ref="B9:J9"/>
    <mergeCell ref="B10:J10"/>
  </mergeCells>
  <printOptions horizontalCentered="1" verticalCentered="1"/>
  <pageMargins left="0.7" right="0.7" top="0.75" bottom="0.75" header="0.3" footer="0.3"/>
  <pageSetup orientation="landscape" r:id="rId1"/>
  <headerFooter>
    <oddFooter>&amp;C&amp;P</oddFooter>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T134"/>
  <sheetViews>
    <sheetView topLeftCell="B1" zoomScale="95" zoomScaleNormal="95" workbookViewId="0">
      <selection activeCell="T6" sqref="T6"/>
    </sheetView>
  </sheetViews>
  <sheetFormatPr defaultColWidth="9.21875" defaultRowHeight="14.4"/>
  <cols>
    <col min="1" max="1" width="33.77734375" customWidth="1"/>
    <col min="2" max="2" width="7.77734375" customWidth="1"/>
    <col min="3" max="16" width="7" customWidth="1"/>
  </cols>
  <sheetData>
    <row r="1" spans="1:20">
      <c r="A1" s="29" t="s">
        <v>780</v>
      </c>
      <c r="B1" s="15"/>
      <c r="C1" s="24"/>
      <c r="D1" s="24"/>
      <c r="E1" s="24"/>
      <c r="F1" s="24"/>
      <c r="G1" s="24"/>
      <c r="H1" s="24"/>
      <c r="I1" s="24"/>
      <c r="J1" s="24"/>
    </row>
    <row r="2" spans="1:20" ht="15" thickBot="1">
      <c r="A2" s="24"/>
      <c r="B2" s="15"/>
      <c r="C2" s="24"/>
      <c r="D2" s="24"/>
      <c r="E2" s="24"/>
      <c r="F2" s="24"/>
      <c r="G2" s="24"/>
      <c r="H2" s="24"/>
      <c r="I2" s="24"/>
      <c r="J2" s="24"/>
    </row>
    <row r="3" spans="1:20">
      <c r="A3" s="325" t="s">
        <v>564</v>
      </c>
      <c r="B3" s="217" t="s">
        <v>615</v>
      </c>
      <c r="C3" s="326">
        <v>2009</v>
      </c>
      <c r="D3" s="326">
        <v>2010</v>
      </c>
      <c r="E3" s="326">
        <v>2011</v>
      </c>
      <c r="F3" s="159">
        <v>2012</v>
      </c>
      <c r="G3" s="195">
        <v>2013</v>
      </c>
      <c r="H3" s="195">
        <v>2014</v>
      </c>
      <c r="I3" s="195">
        <v>2015</v>
      </c>
      <c r="J3" s="195">
        <v>2016</v>
      </c>
      <c r="K3" s="195">
        <v>2017</v>
      </c>
      <c r="L3" s="195">
        <v>2018</v>
      </c>
      <c r="M3" s="195">
        <v>2019</v>
      </c>
      <c r="N3" s="195">
        <v>2020</v>
      </c>
      <c r="O3" s="195">
        <v>2021</v>
      </c>
      <c r="P3" s="195">
        <v>2022</v>
      </c>
      <c r="Q3" s="195">
        <v>2023</v>
      </c>
      <c r="R3" s="167">
        <v>2024</v>
      </c>
    </row>
    <row r="4" spans="1:20">
      <c r="A4" s="1035" t="s">
        <v>167</v>
      </c>
      <c r="B4" s="118" t="s">
        <v>216</v>
      </c>
      <c r="C4" s="109">
        <v>57.9</v>
      </c>
      <c r="D4" s="109">
        <v>65</v>
      </c>
      <c r="E4" s="109">
        <v>66</v>
      </c>
      <c r="F4" s="109">
        <v>68</v>
      </c>
      <c r="G4" s="109">
        <v>68</v>
      </c>
      <c r="H4" s="109">
        <v>57.2</v>
      </c>
      <c r="I4" s="109">
        <v>66</v>
      </c>
      <c r="J4" s="109">
        <v>66</v>
      </c>
      <c r="K4" s="109"/>
      <c r="L4" s="109">
        <v>66.900000000000006</v>
      </c>
      <c r="M4" s="109">
        <v>66.900000000000006</v>
      </c>
      <c r="N4" s="109"/>
      <c r="O4" s="109"/>
      <c r="P4" s="109"/>
      <c r="Q4" s="109">
        <v>92.2</v>
      </c>
      <c r="R4" s="168">
        <v>92.2</v>
      </c>
    </row>
    <row r="5" spans="1:20">
      <c r="A5" s="1035"/>
      <c r="B5" s="118" t="s">
        <v>217</v>
      </c>
      <c r="C5" s="109">
        <v>23</v>
      </c>
      <c r="D5" s="109">
        <v>35</v>
      </c>
      <c r="E5" s="109">
        <v>35</v>
      </c>
      <c r="F5" s="109">
        <v>34</v>
      </c>
      <c r="G5" s="109">
        <v>34</v>
      </c>
      <c r="H5" s="109">
        <v>22.4</v>
      </c>
      <c r="I5" s="109">
        <v>32.1</v>
      </c>
      <c r="J5" s="109">
        <v>32.1</v>
      </c>
      <c r="K5" s="109"/>
      <c r="L5" s="109">
        <v>29.2</v>
      </c>
      <c r="M5" s="109">
        <v>29.2</v>
      </c>
      <c r="N5" s="109"/>
      <c r="O5" s="109"/>
      <c r="P5" s="109"/>
      <c r="Q5" s="109">
        <v>36.5</v>
      </c>
      <c r="R5" s="168">
        <v>36.5</v>
      </c>
    </row>
    <row r="6" spans="1:20">
      <c r="A6" s="1035"/>
      <c r="B6" s="118" t="s">
        <v>71</v>
      </c>
      <c r="C6" s="109">
        <v>42</v>
      </c>
      <c r="D6" s="109">
        <v>53</v>
      </c>
      <c r="E6" s="109">
        <v>53</v>
      </c>
      <c r="F6" s="109">
        <v>54</v>
      </c>
      <c r="G6" s="109">
        <v>54</v>
      </c>
      <c r="H6" s="109">
        <v>43.6</v>
      </c>
      <c r="I6" s="109">
        <v>53.9</v>
      </c>
      <c r="J6" s="109">
        <v>53.9</v>
      </c>
      <c r="K6" s="109"/>
      <c r="L6" s="109">
        <v>51.6</v>
      </c>
      <c r="M6" s="109">
        <v>51.6</v>
      </c>
      <c r="N6" s="109"/>
      <c r="O6" s="109"/>
      <c r="P6" s="109"/>
      <c r="Q6" s="109">
        <v>69.900000000000006</v>
      </c>
      <c r="R6" s="168">
        <v>69.900000000000006</v>
      </c>
      <c r="T6" s="856" t="s">
        <v>166</v>
      </c>
    </row>
    <row r="7" spans="1:20">
      <c r="A7" s="1035" t="s">
        <v>168</v>
      </c>
      <c r="B7" s="118" t="s">
        <v>216</v>
      </c>
      <c r="C7" s="109">
        <v>99</v>
      </c>
      <c r="D7" s="109">
        <v>99</v>
      </c>
      <c r="E7" s="109">
        <v>99.47</v>
      </c>
      <c r="F7" s="109">
        <v>99.47</v>
      </c>
      <c r="G7" s="109">
        <v>99.04</v>
      </c>
      <c r="H7" s="109">
        <v>99</v>
      </c>
      <c r="I7" s="109">
        <v>99</v>
      </c>
      <c r="J7" s="109">
        <v>99</v>
      </c>
      <c r="K7" s="109">
        <v>99</v>
      </c>
      <c r="L7" s="109">
        <v>99</v>
      </c>
      <c r="M7" s="109"/>
      <c r="N7" s="109"/>
      <c r="O7" s="109"/>
      <c r="P7" s="109"/>
      <c r="Q7" s="109"/>
      <c r="R7" s="168"/>
    </row>
    <row r="8" spans="1:20">
      <c r="A8" s="1035"/>
      <c r="B8" s="118" t="s">
        <v>217</v>
      </c>
      <c r="C8" s="109">
        <v>92</v>
      </c>
      <c r="D8" s="109">
        <v>92</v>
      </c>
      <c r="E8" s="109">
        <v>82.53</v>
      </c>
      <c r="F8" s="109">
        <v>82.53</v>
      </c>
      <c r="G8" s="109">
        <v>94.34</v>
      </c>
      <c r="H8" s="109">
        <v>84</v>
      </c>
      <c r="I8" s="109">
        <v>85</v>
      </c>
      <c r="J8" s="109">
        <v>85</v>
      </c>
      <c r="K8" s="109">
        <v>81.8</v>
      </c>
      <c r="L8" s="109">
        <v>81.8</v>
      </c>
      <c r="M8" s="109"/>
      <c r="N8" s="109"/>
      <c r="O8" s="109"/>
      <c r="P8" s="109"/>
      <c r="Q8" s="109"/>
      <c r="R8" s="168"/>
    </row>
    <row r="9" spans="1:20">
      <c r="A9" s="1035"/>
      <c r="B9" s="118" t="s">
        <v>71</v>
      </c>
      <c r="C9" s="109">
        <v>96</v>
      </c>
      <c r="D9" s="109">
        <v>96</v>
      </c>
      <c r="E9" s="109">
        <v>96.55</v>
      </c>
      <c r="F9" s="109">
        <v>96.55</v>
      </c>
      <c r="G9" s="109">
        <v>97.27</v>
      </c>
      <c r="H9" s="109">
        <v>97</v>
      </c>
      <c r="I9" s="109">
        <v>97</v>
      </c>
      <c r="J9" s="109">
        <v>97</v>
      </c>
      <c r="K9" s="109">
        <v>95</v>
      </c>
      <c r="L9" s="109">
        <v>95</v>
      </c>
      <c r="M9" s="109"/>
      <c r="N9" s="109"/>
      <c r="O9" s="109"/>
      <c r="P9" s="109"/>
      <c r="Q9" s="109"/>
      <c r="R9" s="168"/>
    </row>
    <row r="10" spans="1:20">
      <c r="A10" s="1035" t="s">
        <v>188</v>
      </c>
      <c r="B10" s="118" t="s">
        <v>216</v>
      </c>
      <c r="C10" s="109"/>
      <c r="D10" s="109"/>
      <c r="E10" s="109"/>
      <c r="F10" s="109"/>
      <c r="G10" s="109"/>
      <c r="H10" s="109"/>
      <c r="I10" s="109"/>
      <c r="J10" s="109"/>
      <c r="K10" s="109"/>
      <c r="L10" s="109"/>
      <c r="M10" s="109"/>
      <c r="N10" s="109"/>
      <c r="O10" s="109"/>
      <c r="P10" s="109"/>
      <c r="Q10" s="109"/>
      <c r="R10" s="168"/>
    </row>
    <row r="11" spans="1:20">
      <c r="A11" s="1035"/>
      <c r="B11" s="118" t="s">
        <v>217</v>
      </c>
      <c r="C11" s="109"/>
      <c r="D11" s="109"/>
      <c r="E11" s="109"/>
      <c r="F11" s="109"/>
      <c r="G11" s="109"/>
      <c r="H11" s="109"/>
      <c r="I11" s="109"/>
      <c r="J11" s="109"/>
      <c r="K11" s="109"/>
      <c r="L11" s="109"/>
      <c r="M11" s="109"/>
      <c r="N11" s="109"/>
      <c r="O11" s="109"/>
      <c r="P11" s="109"/>
      <c r="Q11" s="109"/>
      <c r="R11" s="168"/>
    </row>
    <row r="12" spans="1:20">
      <c r="A12" s="1035"/>
      <c r="B12" s="118" t="s">
        <v>71</v>
      </c>
      <c r="C12" s="109"/>
      <c r="D12" s="109"/>
      <c r="E12" s="109"/>
      <c r="F12" s="109"/>
      <c r="G12" s="109"/>
      <c r="H12" s="109"/>
      <c r="I12" s="109"/>
      <c r="J12" s="109"/>
      <c r="K12" s="109"/>
      <c r="L12" s="109"/>
      <c r="M12" s="109"/>
      <c r="N12" s="109"/>
      <c r="O12" s="109"/>
      <c r="P12" s="109"/>
      <c r="Q12" s="109"/>
      <c r="R12" s="168"/>
    </row>
    <row r="13" spans="1:20">
      <c r="A13" s="920" t="s">
        <v>189</v>
      </c>
      <c r="B13" s="118" t="s">
        <v>216</v>
      </c>
      <c r="C13" s="109">
        <v>81</v>
      </c>
      <c r="D13" s="109">
        <v>80</v>
      </c>
      <c r="E13" s="109">
        <v>80</v>
      </c>
      <c r="F13" s="109">
        <v>79</v>
      </c>
      <c r="G13" s="109"/>
      <c r="H13" s="109"/>
      <c r="I13" s="109"/>
      <c r="J13" s="109"/>
      <c r="K13" s="109"/>
      <c r="L13" s="109"/>
      <c r="M13" s="109"/>
      <c r="N13" s="109"/>
      <c r="O13" s="109"/>
      <c r="P13" s="109"/>
      <c r="Q13" s="109"/>
      <c r="R13" s="168"/>
    </row>
    <row r="14" spans="1:20">
      <c r="A14" s="920"/>
      <c r="B14" s="118" t="s">
        <v>217</v>
      </c>
      <c r="C14" s="109">
        <v>29</v>
      </c>
      <c r="D14" s="109">
        <v>29</v>
      </c>
      <c r="E14" s="109">
        <v>29</v>
      </c>
      <c r="F14" s="109">
        <v>29</v>
      </c>
      <c r="G14" s="109"/>
      <c r="H14" s="109"/>
      <c r="I14" s="109"/>
      <c r="J14" s="109"/>
      <c r="K14" s="109"/>
      <c r="L14" s="109"/>
      <c r="M14" s="109"/>
      <c r="N14" s="109"/>
      <c r="O14" s="109"/>
      <c r="P14" s="109"/>
      <c r="Q14" s="109"/>
      <c r="R14" s="168"/>
    </row>
    <row r="15" spans="1:20">
      <c r="A15" s="920"/>
      <c r="B15" s="118" t="s">
        <v>71</v>
      </c>
      <c r="C15" s="109">
        <v>46</v>
      </c>
      <c r="D15" s="109">
        <v>46</v>
      </c>
      <c r="E15" s="109">
        <v>46</v>
      </c>
      <c r="F15" s="109">
        <v>46</v>
      </c>
      <c r="G15" s="109"/>
      <c r="H15" s="109"/>
      <c r="I15" s="109"/>
      <c r="J15" s="109"/>
      <c r="K15" s="109"/>
      <c r="L15" s="109"/>
      <c r="M15" s="109"/>
      <c r="N15" s="109"/>
      <c r="O15" s="109"/>
      <c r="P15" s="109"/>
      <c r="Q15" s="109"/>
      <c r="R15" s="168"/>
    </row>
    <row r="16" spans="1:20">
      <c r="A16" s="920" t="s">
        <v>172</v>
      </c>
      <c r="B16" s="118" t="s">
        <v>216</v>
      </c>
      <c r="C16" s="109">
        <v>91</v>
      </c>
      <c r="D16" s="109">
        <v>91</v>
      </c>
      <c r="E16" s="109">
        <v>93</v>
      </c>
      <c r="F16" s="109">
        <v>94</v>
      </c>
      <c r="G16" s="109">
        <v>94</v>
      </c>
      <c r="H16" s="109">
        <v>94</v>
      </c>
      <c r="I16" s="109">
        <v>96</v>
      </c>
      <c r="J16" s="109">
        <v>96</v>
      </c>
      <c r="K16" s="109"/>
      <c r="L16" s="109"/>
      <c r="M16" s="109"/>
      <c r="N16" s="109"/>
      <c r="O16" s="109"/>
      <c r="P16" s="109"/>
      <c r="Q16" s="109"/>
      <c r="R16" s="168"/>
    </row>
    <row r="17" spans="1:18">
      <c r="A17" s="920"/>
      <c r="B17" s="118" t="s">
        <v>217</v>
      </c>
      <c r="C17" s="109">
        <v>62</v>
      </c>
      <c r="D17" s="109">
        <v>65</v>
      </c>
      <c r="E17" s="109">
        <v>67</v>
      </c>
      <c r="F17" s="109">
        <v>69</v>
      </c>
      <c r="G17" s="109">
        <v>69</v>
      </c>
      <c r="H17" s="109">
        <v>69</v>
      </c>
      <c r="I17" s="109">
        <v>63</v>
      </c>
      <c r="J17" s="109">
        <v>63</v>
      </c>
      <c r="K17" s="109"/>
      <c r="L17" s="109"/>
      <c r="M17" s="109"/>
      <c r="N17" s="109"/>
      <c r="O17" s="109"/>
      <c r="P17" s="109"/>
      <c r="Q17" s="109"/>
      <c r="R17" s="168"/>
    </row>
    <row r="18" spans="1:18">
      <c r="A18" s="920"/>
      <c r="B18" s="118" t="s">
        <v>71</v>
      </c>
      <c r="C18" s="109">
        <v>68</v>
      </c>
      <c r="D18" s="109">
        <v>71</v>
      </c>
      <c r="E18" s="109">
        <v>72</v>
      </c>
      <c r="F18" s="109">
        <v>74</v>
      </c>
      <c r="G18" s="109">
        <v>74</v>
      </c>
      <c r="H18" s="109">
        <v>74</v>
      </c>
      <c r="I18" s="109">
        <v>72</v>
      </c>
      <c r="J18" s="109">
        <v>72</v>
      </c>
      <c r="K18" s="109"/>
      <c r="L18" s="109"/>
      <c r="M18" s="109"/>
      <c r="N18" s="109"/>
      <c r="O18" s="109"/>
      <c r="P18" s="109"/>
      <c r="Q18" s="109"/>
      <c r="R18" s="168"/>
    </row>
    <row r="19" spans="1:18">
      <c r="A19" s="1035" t="s">
        <v>173</v>
      </c>
      <c r="B19" s="118" t="s">
        <v>216</v>
      </c>
      <c r="C19" s="109">
        <v>91</v>
      </c>
      <c r="D19" s="109">
        <v>91</v>
      </c>
      <c r="E19" s="109">
        <v>91</v>
      </c>
      <c r="F19" s="109">
        <v>91</v>
      </c>
      <c r="G19" s="109">
        <v>91</v>
      </c>
      <c r="H19" s="109">
        <v>91</v>
      </c>
      <c r="I19" s="109"/>
      <c r="J19" s="109"/>
      <c r="K19" s="109"/>
      <c r="L19" s="113">
        <v>98.3</v>
      </c>
      <c r="M19" s="109"/>
      <c r="N19" s="109"/>
      <c r="O19" s="109"/>
      <c r="P19" s="109"/>
      <c r="Q19" s="109"/>
      <c r="R19" s="168"/>
    </row>
    <row r="20" spans="1:18">
      <c r="A20" s="1035"/>
      <c r="B20" s="118" t="s">
        <v>217</v>
      </c>
      <c r="C20" s="109">
        <v>73</v>
      </c>
      <c r="D20" s="109">
        <v>73</v>
      </c>
      <c r="E20" s="109">
        <v>73</v>
      </c>
      <c r="F20" s="109">
        <v>73</v>
      </c>
      <c r="G20" s="109">
        <v>73</v>
      </c>
      <c r="H20" s="109">
        <v>73</v>
      </c>
      <c r="I20" s="109"/>
      <c r="J20" s="109"/>
      <c r="K20" s="109"/>
      <c r="L20" s="113">
        <v>83.6</v>
      </c>
      <c r="M20" s="109"/>
      <c r="N20" s="109"/>
      <c r="O20" s="109"/>
      <c r="P20" s="109"/>
      <c r="Q20" s="109"/>
      <c r="R20" s="168"/>
    </row>
    <row r="21" spans="1:18">
      <c r="A21" s="1035"/>
      <c r="B21" s="118" t="s">
        <v>71</v>
      </c>
      <c r="C21" s="109">
        <v>78</v>
      </c>
      <c r="D21" s="109">
        <v>78</v>
      </c>
      <c r="E21" s="109">
        <v>78</v>
      </c>
      <c r="F21" s="109">
        <v>78</v>
      </c>
      <c r="G21" s="109">
        <v>78</v>
      </c>
      <c r="H21" s="109">
        <v>78</v>
      </c>
      <c r="I21" s="109"/>
      <c r="J21" s="109"/>
      <c r="K21" s="109"/>
      <c r="L21" s="113">
        <v>88.9</v>
      </c>
      <c r="M21" s="109"/>
      <c r="N21" s="109"/>
      <c r="O21" s="109"/>
      <c r="P21" s="109"/>
      <c r="Q21" s="109"/>
      <c r="R21" s="168"/>
    </row>
    <row r="22" spans="1:18">
      <c r="A22" s="1035" t="s">
        <v>174</v>
      </c>
      <c r="B22" s="118" t="s">
        <v>216</v>
      </c>
      <c r="C22" s="109">
        <v>77</v>
      </c>
      <c r="D22" s="109">
        <v>77</v>
      </c>
      <c r="E22" s="109">
        <v>78</v>
      </c>
      <c r="F22" s="109">
        <v>78</v>
      </c>
      <c r="G22" s="109"/>
      <c r="H22" s="109"/>
      <c r="I22" s="109">
        <v>81.599999999999994</v>
      </c>
      <c r="J22" s="109"/>
      <c r="K22" s="109"/>
      <c r="L22" s="109">
        <v>65.5</v>
      </c>
      <c r="M22" s="109"/>
      <c r="N22" s="109"/>
      <c r="O22" s="109"/>
      <c r="P22" s="109"/>
      <c r="Q22" s="109"/>
      <c r="R22" s="168"/>
    </row>
    <row r="23" spans="1:18">
      <c r="A23" s="1035"/>
      <c r="B23" s="118" t="s">
        <v>217</v>
      </c>
      <c r="C23" s="109">
        <v>32</v>
      </c>
      <c r="D23" s="109">
        <v>33</v>
      </c>
      <c r="E23" s="109">
        <v>34</v>
      </c>
      <c r="F23" s="109">
        <v>35</v>
      </c>
      <c r="G23" s="109"/>
      <c r="H23" s="109"/>
      <c r="I23" s="109">
        <v>35.299999999999997</v>
      </c>
      <c r="J23" s="109"/>
      <c r="K23" s="109"/>
      <c r="L23" s="109">
        <v>18.600000000000001</v>
      </c>
      <c r="M23" s="109"/>
      <c r="N23" s="109"/>
      <c r="O23" s="109"/>
      <c r="P23" s="109"/>
      <c r="Q23" s="109"/>
      <c r="R23" s="168"/>
    </row>
    <row r="24" spans="1:18">
      <c r="A24" s="1035"/>
      <c r="B24" s="118" t="s">
        <v>71</v>
      </c>
      <c r="C24" s="109">
        <v>46</v>
      </c>
      <c r="D24" s="109">
        <v>47</v>
      </c>
      <c r="E24" s="109">
        <v>48</v>
      </c>
      <c r="F24" s="109">
        <v>50</v>
      </c>
      <c r="G24" s="109"/>
      <c r="H24" s="109"/>
      <c r="I24" s="109">
        <v>51.5</v>
      </c>
      <c r="J24" s="109"/>
      <c r="K24" s="109"/>
      <c r="L24" s="109">
        <v>27.7</v>
      </c>
      <c r="M24" s="109"/>
      <c r="N24" s="109"/>
      <c r="O24" s="109"/>
      <c r="P24" s="109"/>
      <c r="Q24" s="109"/>
      <c r="R24" s="168"/>
    </row>
    <row r="25" spans="1:18">
      <c r="A25" s="1035" t="s">
        <v>175</v>
      </c>
      <c r="B25" s="118" t="s">
        <v>216</v>
      </c>
      <c r="C25" s="109">
        <v>94</v>
      </c>
      <c r="D25" s="109">
        <v>94</v>
      </c>
      <c r="E25" s="109">
        <v>95</v>
      </c>
      <c r="F25" s="109">
        <v>95</v>
      </c>
      <c r="G25" s="109"/>
      <c r="H25" s="109">
        <v>99</v>
      </c>
      <c r="I25" s="109">
        <v>98</v>
      </c>
      <c r="J25" s="109" t="s">
        <v>34</v>
      </c>
      <c r="K25" s="109"/>
      <c r="L25" s="109"/>
      <c r="M25" s="109"/>
      <c r="N25" s="109"/>
      <c r="O25" s="109"/>
      <c r="P25" s="109"/>
      <c r="Q25" s="109"/>
      <c r="R25" s="168"/>
    </row>
    <row r="26" spans="1:18">
      <c r="A26" s="1035"/>
      <c r="B26" s="118" t="s">
        <v>217</v>
      </c>
      <c r="C26" s="109">
        <v>77</v>
      </c>
      <c r="D26" s="109">
        <v>79</v>
      </c>
      <c r="E26" s="109">
        <v>81</v>
      </c>
      <c r="F26" s="109">
        <v>82</v>
      </c>
      <c r="G26" s="109"/>
      <c r="H26" s="109">
        <v>84</v>
      </c>
      <c r="I26" s="109">
        <v>85</v>
      </c>
      <c r="J26" s="109">
        <v>85.1</v>
      </c>
      <c r="K26" s="109"/>
      <c r="L26" s="109"/>
      <c r="M26" s="109"/>
      <c r="N26" s="109"/>
      <c r="O26" s="109"/>
      <c r="P26" s="109"/>
      <c r="Q26" s="109"/>
      <c r="R26" s="168"/>
    </row>
    <row r="27" spans="1:18">
      <c r="A27" s="1035"/>
      <c r="B27" s="118" t="s">
        <v>71</v>
      </c>
      <c r="C27" s="109">
        <v>80</v>
      </c>
      <c r="D27" s="109">
        <v>82</v>
      </c>
      <c r="E27" s="109">
        <v>83</v>
      </c>
      <c r="F27" s="109">
        <v>84</v>
      </c>
      <c r="G27" s="109"/>
      <c r="H27" s="109">
        <v>86</v>
      </c>
      <c r="I27" s="109">
        <v>87</v>
      </c>
      <c r="J27" s="109">
        <v>87</v>
      </c>
      <c r="K27" s="109"/>
      <c r="L27" s="109"/>
      <c r="M27" s="109"/>
      <c r="N27" s="109"/>
      <c r="O27" s="109"/>
      <c r="P27" s="109"/>
      <c r="Q27" s="109"/>
      <c r="R27" s="168"/>
    </row>
    <row r="28" spans="1:18">
      <c r="A28" s="1035" t="s">
        <v>176</v>
      </c>
      <c r="B28" s="118" t="s">
        <v>216</v>
      </c>
      <c r="C28" s="109"/>
      <c r="D28" s="109"/>
      <c r="E28" s="109">
        <v>99.8</v>
      </c>
      <c r="F28" s="109"/>
      <c r="G28" s="109"/>
      <c r="H28" s="109"/>
      <c r="I28" s="109"/>
      <c r="J28" s="109"/>
      <c r="K28" s="109"/>
      <c r="L28" s="109"/>
      <c r="M28" s="113"/>
      <c r="N28" s="113"/>
      <c r="O28" s="113"/>
      <c r="P28" s="109">
        <v>99.8</v>
      </c>
      <c r="Q28" s="109"/>
      <c r="R28" s="168"/>
    </row>
    <row r="29" spans="1:18">
      <c r="A29" s="1035"/>
      <c r="B29" s="118" t="s">
        <v>217</v>
      </c>
      <c r="C29" s="109"/>
      <c r="D29" s="109"/>
      <c r="E29" s="109">
        <v>99.4</v>
      </c>
      <c r="F29" s="109"/>
      <c r="G29" s="109"/>
      <c r="H29" s="109"/>
      <c r="I29" s="109"/>
      <c r="J29" s="109"/>
      <c r="K29" s="109"/>
      <c r="L29" s="109"/>
      <c r="M29" s="113"/>
      <c r="N29" s="113"/>
      <c r="O29" s="113"/>
      <c r="P29" s="109">
        <v>99.7</v>
      </c>
      <c r="Q29" s="109"/>
      <c r="R29" s="168"/>
    </row>
    <row r="30" spans="1:18">
      <c r="A30" s="1035"/>
      <c r="B30" s="118" t="s">
        <v>71</v>
      </c>
      <c r="C30" s="109"/>
      <c r="D30" s="109"/>
      <c r="E30" s="109">
        <v>99.6</v>
      </c>
      <c r="F30" s="109"/>
      <c r="G30" s="109"/>
      <c r="H30" s="109"/>
      <c r="I30" s="109"/>
      <c r="J30" s="109"/>
      <c r="K30" s="109"/>
      <c r="L30" s="109"/>
      <c r="M30" s="113"/>
      <c r="N30" s="113"/>
      <c r="O30" s="113"/>
      <c r="P30" s="109">
        <v>99.7</v>
      </c>
      <c r="Q30" s="109"/>
      <c r="R30" s="168"/>
    </row>
    <row r="31" spans="1:18">
      <c r="A31" s="1035" t="s">
        <v>177</v>
      </c>
      <c r="B31" s="118" t="s">
        <v>216</v>
      </c>
      <c r="C31" s="320">
        <v>64.7</v>
      </c>
      <c r="D31" s="117">
        <v>77</v>
      </c>
      <c r="E31" s="117">
        <v>83.5</v>
      </c>
      <c r="F31" s="117">
        <v>80</v>
      </c>
      <c r="G31" s="800"/>
      <c r="H31" s="117">
        <v>82.5</v>
      </c>
      <c r="I31" s="117">
        <v>82.5</v>
      </c>
      <c r="J31" s="800"/>
      <c r="K31" s="800"/>
      <c r="L31" s="800"/>
      <c r="M31" s="117">
        <v>83.5</v>
      </c>
      <c r="N31" s="117">
        <v>83.5</v>
      </c>
      <c r="O31" s="800"/>
      <c r="P31" s="117">
        <v>78.2</v>
      </c>
      <c r="Q31" s="117">
        <v>78.2</v>
      </c>
      <c r="R31" s="168"/>
    </row>
    <row r="32" spans="1:18">
      <c r="A32" s="1035"/>
      <c r="B32" s="118" t="s">
        <v>217</v>
      </c>
      <c r="C32" s="320">
        <v>30.5</v>
      </c>
      <c r="D32" s="117">
        <v>29</v>
      </c>
      <c r="E32" s="117">
        <v>37.1</v>
      </c>
      <c r="F32" s="117">
        <v>35</v>
      </c>
      <c r="G32" s="800"/>
      <c r="H32" s="117">
        <v>36.1</v>
      </c>
      <c r="I32" s="117">
        <v>36.1</v>
      </c>
      <c r="J32" s="800"/>
      <c r="K32" s="800"/>
      <c r="L32" s="800"/>
      <c r="M32" s="117">
        <v>41.1</v>
      </c>
      <c r="N32" s="117">
        <v>41.1</v>
      </c>
      <c r="O32" s="800"/>
      <c r="P32" s="117">
        <v>41.1</v>
      </c>
      <c r="Q32" s="117">
        <v>41.1</v>
      </c>
      <c r="R32" s="168"/>
    </row>
    <row r="33" spans="1:18">
      <c r="A33" s="1035"/>
      <c r="B33" s="118" t="s">
        <v>71</v>
      </c>
      <c r="C33" s="320">
        <v>40.5</v>
      </c>
      <c r="D33" s="117">
        <v>47</v>
      </c>
      <c r="E33" s="117">
        <v>51</v>
      </c>
      <c r="F33" s="117">
        <v>49</v>
      </c>
      <c r="G33" s="800"/>
      <c r="H33" s="117">
        <v>50.3</v>
      </c>
      <c r="I33" s="117">
        <v>50.3</v>
      </c>
      <c r="J33" s="800"/>
      <c r="K33" s="800"/>
      <c r="L33" s="800"/>
      <c r="M33" s="117">
        <v>55.7</v>
      </c>
      <c r="N33" s="117">
        <v>55.7</v>
      </c>
      <c r="O33" s="800"/>
      <c r="P33" s="117">
        <v>53.6</v>
      </c>
      <c r="Q33" s="117">
        <v>53.6</v>
      </c>
      <c r="R33" s="168"/>
    </row>
    <row r="34" spans="1:18">
      <c r="A34" s="1035" t="s">
        <v>278</v>
      </c>
      <c r="B34" s="118" t="s">
        <v>216</v>
      </c>
      <c r="C34" s="109">
        <v>99</v>
      </c>
      <c r="D34" s="109">
        <v>99</v>
      </c>
      <c r="E34" s="109">
        <v>97.7</v>
      </c>
      <c r="F34" s="109">
        <v>98</v>
      </c>
      <c r="G34" s="109"/>
      <c r="H34" s="109"/>
      <c r="I34" s="109"/>
      <c r="J34" s="109"/>
      <c r="K34" s="109"/>
      <c r="L34" s="109"/>
      <c r="M34" s="109"/>
      <c r="N34" s="109"/>
      <c r="O34" s="109"/>
      <c r="P34" s="109"/>
      <c r="Q34" s="109"/>
      <c r="R34" s="168"/>
    </row>
    <row r="35" spans="1:18">
      <c r="A35" s="1035"/>
      <c r="B35" s="118" t="s">
        <v>217</v>
      </c>
      <c r="C35" s="109">
        <v>90</v>
      </c>
      <c r="D35" s="109">
        <v>90</v>
      </c>
      <c r="E35" s="109">
        <v>62.8</v>
      </c>
      <c r="F35" s="109">
        <v>87</v>
      </c>
      <c r="G35" s="109"/>
      <c r="H35" s="109"/>
      <c r="I35" s="109"/>
      <c r="J35" s="109"/>
      <c r="K35" s="109"/>
      <c r="L35" s="109"/>
      <c r="M35" s="109"/>
      <c r="N35" s="109"/>
      <c r="O35" s="109"/>
      <c r="P35" s="109"/>
      <c r="Q35" s="109"/>
      <c r="R35" s="168"/>
    </row>
    <row r="36" spans="1:18">
      <c r="A36" s="1035"/>
      <c r="B36" s="118" t="s">
        <v>71</v>
      </c>
      <c r="C36" s="109">
        <v>93</v>
      </c>
      <c r="D36" s="109">
        <v>93</v>
      </c>
      <c r="E36" s="109">
        <v>80</v>
      </c>
      <c r="F36" s="109">
        <v>92</v>
      </c>
      <c r="G36" s="109"/>
      <c r="H36" s="109"/>
      <c r="I36" s="109"/>
      <c r="J36" s="109"/>
      <c r="K36" s="109"/>
      <c r="L36" s="109"/>
      <c r="M36" s="109"/>
      <c r="N36" s="109"/>
      <c r="O36" s="109"/>
      <c r="P36" s="109"/>
      <c r="Q36" s="109"/>
      <c r="R36" s="168"/>
    </row>
    <row r="37" spans="1:18">
      <c r="A37" s="1035" t="s">
        <v>179</v>
      </c>
      <c r="B37" s="118" t="s">
        <v>216</v>
      </c>
      <c r="C37" s="109"/>
      <c r="D37" s="109"/>
      <c r="E37" s="109"/>
      <c r="F37" s="109"/>
      <c r="G37" s="109"/>
      <c r="H37" s="109"/>
      <c r="I37" s="109"/>
      <c r="J37" s="109"/>
      <c r="K37" s="109"/>
      <c r="L37" s="109"/>
      <c r="M37" s="109"/>
      <c r="N37" s="109"/>
      <c r="O37" s="109"/>
      <c r="P37" s="109"/>
      <c r="Q37" s="109"/>
      <c r="R37" s="168"/>
    </row>
    <row r="38" spans="1:18">
      <c r="A38" s="1035"/>
      <c r="B38" s="118" t="s">
        <v>217</v>
      </c>
      <c r="C38" s="109"/>
      <c r="D38" s="109"/>
      <c r="E38" s="109"/>
      <c r="F38" s="109"/>
      <c r="G38" s="109"/>
      <c r="H38" s="109"/>
      <c r="I38" s="109"/>
      <c r="J38" s="109"/>
      <c r="K38" s="109"/>
      <c r="L38" s="109"/>
      <c r="M38" s="109"/>
      <c r="N38" s="109"/>
      <c r="O38" s="109"/>
      <c r="P38" s="109"/>
      <c r="Q38" s="109"/>
      <c r="R38" s="168"/>
    </row>
    <row r="39" spans="1:18">
      <c r="A39" s="1035"/>
      <c r="B39" s="118" t="s">
        <v>71</v>
      </c>
      <c r="C39" s="109">
        <v>96</v>
      </c>
      <c r="D39" s="109">
        <v>96</v>
      </c>
      <c r="E39" s="109">
        <v>96</v>
      </c>
      <c r="F39" s="109">
        <v>96</v>
      </c>
      <c r="G39" s="109"/>
      <c r="H39" s="109" t="s">
        <v>170</v>
      </c>
      <c r="I39" s="109"/>
      <c r="J39" s="109"/>
      <c r="K39" s="109"/>
      <c r="L39" s="109"/>
      <c r="M39" s="109"/>
      <c r="N39" s="109"/>
      <c r="O39" s="109"/>
      <c r="P39" s="109"/>
      <c r="Q39" s="109"/>
      <c r="R39" s="168"/>
    </row>
    <row r="40" spans="1:18">
      <c r="A40" s="1035" t="s">
        <v>180</v>
      </c>
      <c r="B40" s="118" t="s">
        <v>216</v>
      </c>
      <c r="C40" s="109">
        <v>99.37</v>
      </c>
      <c r="D40" s="109">
        <v>98.39</v>
      </c>
      <c r="E40" s="109">
        <v>99.3</v>
      </c>
      <c r="F40" s="109">
        <v>99.38</v>
      </c>
      <c r="G40" s="109">
        <v>98.62</v>
      </c>
      <c r="H40" s="109">
        <v>99.06</v>
      </c>
      <c r="I40" s="109">
        <v>98.61</v>
      </c>
      <c r="J40" s="109">
        <v>98.49</v>
      </c>
      <c r="K40" s="109">
        <v>98.33</v>
      </c>
      <c r="L40" s="109">
        <v>97.98</v>
      </c>
      <c r="M40" s="109"/>
      <c r="N40" s="109"/>
      <c r="O40" s="109"/>
      <c r="P40" s="109"/>
      <c r="Q40" s="109"/>
      <c r="R40" s="168"/>
    </row>
    <row r="41" spans="1:18">
      <c r="A41" s="1035"/>
      <c r="B41" s="118" t="s">
        <v>217</v>
      </c>
      <c r="C41" s="109">
        <v>75.959999999999994</v>
      </c>
      <c r="D41" s="109">
        <v>75.47</v>
      </c>
      <c r="E41" s="109">
        <v>76.86</v>
      </c>
      <c r="F41" s="109">
        <v>77.73</v>
      </c>
      <c r="G41" s="109">
        <v>77.67</v>
      </c>
      <c r="H41" s="109">
        <v>78.08</v>
      </c>
      <c r="I41" s="109">
        <v>76.489999999999995</v>
      </c>
      <c r="J41" s="109">
        <v>75.59</v>
      </c>
      <c r="K41" s="109">
        <v>75.459999999999994</v>
      </c>
      <c r="L41" s="109">
        <v>77.5</v>
      </c>
      <c r="M41" s="109"/>
      <c r="N41" s="109"/>
      <c r="O41" s="109"/>
      <c r="P41" s="109"/>
      <c r="Q41" s="109"/>
      <c r="R41" s="168"/>
    </row>
    <row r="42" spans="1:18">
      <c r="A42" s="1035"/>
      <c r="B42" s="118" t="s">
        <v>71</v>
      </c>
      <c r="C42" s="109">
        <v>90.16</v>
      </c>
      <c r="D42" s="109">
        <v>89.55</v>
      </c>
      <c r="E42" s="109">
        <v>90.76</v>
      </c>
      <c r="F42" s="109">
        <v>91.31</v>
      </c>
      <c r="G42" s="109">
        <v>90.97</v>
      </c>
      <c r="H42" s="109">
        <v>91.53</v>
      </c>
      <c r="I42" s="109">
        <v>90.67</v>
      </c>
      <c r="J42" s="109">
        <v>90.36</v>
      </c>
      <c r="K42" s="109">
        <v>90.2</v>
      </c>
      <c r="L42" s="109">
        <v>90.77</v>
      </c>
      <c r="M42" s="109"/>
      <c r="N42" s="109"/>
      <c r="O42" s="109"/>
      <c r="P42" s="109"/>
      <c r="Q42" s="109"/>
      <c r="R42" s="168"/>
    </row>
    <row r="43" spans="1:18">
      <c r="A43" s="1035" t="s">
        <v>190</v>
      </c>
      <c r="B43" s="118" t="s">
        <v>216</v>
      </c>
      <c r="C43" s="109">
        <v>82</v>
      </c>
      <c r="D43" s="109">
        <v>81.2</v>
      </c>
      <c r="E43" s="109">
        <v>81.2</v>
      </c>
      <c r="F43" s="109">
        <v>81.2</v>
      </c>
      <c r="G43" s="109">
        <v>81.2</v>
      </c>
      <c r="H43" s="109">
        <v>81.2</v>
      </c>
      <c r="I43" s="109">
        <v>86.4</v>
      </c>
      <c r="J43" s="109">
        <v>86.4</v>
      </c>
      <c r="K43" s="109">
        <v>86.4</v>
      </c>
      <c r="L43" s="109">
        <v>86.4</v>
      </c>
      <c r="M43" s="109">
        <v>86.4</v>
      </c>
      <c r="N43" s="109">
        <v>86.4</v>
      </c>
      <c r="O43" s="109">
        <v>86.4</v>
      </c>
      <c r="P43" s="109">
        <v>95.8</v>
      </c>
      <c r="Q43" s="109">
        <v>95.8</v>
      </c>
      <c r="R43" s="168">
        <v>95.8</v>
      </c>
    </row>
    <row r="44" spans="1:18">
      <c r="A44" s="1035"/>
      <c r="B44" s="118" t="s">
        <v>217</v>
      </c>
      <c r="C44" s="109">
        <v>48</v>
      </c>
      <c r="D44" s="109">
        <v>46</v>
      </c>
      <c r="E44" s="109">
        <v>46</v>
      </c>
      <c r="F44" s="109">
        <v>46</v>
      </c>
      <c r="G44" s="109">
        <v>46</v>
      </c>
      <c r="H44" s="109">
        <v>46</v>
      </c>
      <c r="I44" s="109">
        <v>47</v>
      </c>
      <c r="J44" s="109">
        <v>47</v>
      </c>
      <c r="K44" s="109">
        <v>47</v>
      </c>
      <c r="L44" s="109">
        <v>47</v>
      </c>
      <c r="M44" s="109">
        <v>47</v>
      </c>
      <c r="N44" s="109">
        <v>47</v>
      </c>
      <c r="O44" s="109">
        <v>47</v>
      </c>
      <c r="P44" s="109">
        <v>58.6</v>
      </c>
      <c r="Q44" s="109">
        <v>58.6</v>
      </c>
      <c r="R44" s="168">
        <v>58.6</v>
      </c>
    </row>
    <row r="45" spans="1:18">
      <c r="A45" s="1035"/>
      <c r="B45" s="118" t="s">
        <v>71</v>
      </c>
      <c r="C45" s="109">
        <v>56</v>
      </c>
      <c r="D45" s="109">
        <v>54.5</v>
      </c>
      <c r="E45" s="109">
        <v>54.5</v>
      </c>
      <c r="F45" s="109">
        <v>54.5</v>
      </c>
      <c r="G45" s="109">
        <v>54.5</v>
      </c>
      <c r="H45" s="109">
        <v>54.5</v>
      </c>
      <c r="I45" s="109">
        <v>59.7</v>
      </c>
      <c r="J45" s="109">
        <v>59.7</v>
      </c>
      <c r="K45" s="109">
        <v>59.7</v>
      </c>
      <c r="L45" s="109">
        <v>59.7</v>
      </c>
      <c r="M45" s="109">
        <v>59.7</v>
      </c>
      <c r="N45" s="109">
        <v>59.7</v>
      </c>
      <c r="O45" s="109">
        <v>59.7</v>
      </c>
      <c r="P45" s="109">
        <v>70.3</v>
      </c>
      <c r="Q45" s="109">
        <v>70.3</v>
      </c>
      <c r="R45" s="168">
        <v>70.3</v>
      </c>
    </row>
    <row r="46" spans="1:18">
      <c r="A46" s="1035" t="s">
        <v>182</v>
      </c>
      <c r="B46" s="118" t="s">
        <v>216</v>
      </c>
      <c r="C46" s="109">
        <v>86</v>
      </c>
      <c r="D46" s="109">
        <v>79.7</v>
      </c>
      <c r="E46" s="109">
        <v>79.7</v>
      </c>
      <c r="F46" s="109">
        <v>79.7</v>
      </c>
      <c r="G46" s="109">
        <v>79.7</v>
      </c>
      <c r="H46" s="109">
        <v>90</v>
      </c>
      <c r="I46" s="109">
        <v>89.2</v>
      </c>
      <c r="J46" s="109"/>
      <c r="K46" s="109"/>
      <c r="L46" s="109"/>
      <c r="M46" s="109"/>
      <c r="N46" s="109"/>
      <c r="O46" s="109"/>
      <c r="P46" s="109"/>
      <c r="Q46" s="109"/>
      <c r="R46" s="168"/>
    </row>
    <row r="47" spans="1:18">
      <c r="A47" s="1035"/>
      <c r="B47" s="118" t="s">
        <v>217</v>
      </c>
      <c r="C47" s="109">
        <v>47</v>
      </c>
      <c r="D47" s="109">
        <v>39.6</v>
      </c>
      <c r="E47" s="109">
        <v>39.6</v>
      </c>
      <c r="F47" s="109">
        <v>39.6</v>
      </c>
      <c r="G47" s="109">
        <v>39.6</v>
      </c>
      <c r="H47" s="109">
        <v>47</v>
      </c>
      <c r="I47" s="109">
        <v>51.6</v>
      </c>
      <c r="J47" s="109"/>
      <c r="K47" s="109"/>
      <c r="L47" s="109"/>
      <c r="M47" s="109"/>
      <c r="N47" s="109"/>
      <c r="O47" s="109"/>
      <c r="P47" s="109"/>
      <c r="Q47" s="109"/>
      <c r="R47" s="168"/>
    </row>
    <row r="48" spans="1:18">
      <c r="A48" s="1035"/>
      <c r="B48" s="118" t="s">
        <v>71</v>
      </c>
      <c r="C48" s="109">
        <v>62</v>
      </c>
      <c r="D48" s="109">
        <v>58.8</v>
      </c>
      <c r="E48" s="109">
        <v>58.8</v>
      </c>
      <c r="F48" s="109">
        <v>58.8</v>
      </c>
      <c r="G48" s="109">
        <v>58.8</v>
      </c>
      <c r="H48" s="109">
        <v>64.5</v>
      </c>
      <c r="I48" s="109">
        <v>67.7</v>
      </c>
      <c r="J48" s="109"/>
      <c r="K48" s="109"/>
      <c r="L48" s="109"/>
      <c r="M48" s="109"/>
      <c r="N48" s="109"/>
      <c r="O48" s="109"/>
      <c r="P48" s="109"/>
      <c r="Q48" s="109"/>
      <c r="R48" s="168"/>
    </row>
    <row r="49" spans="1:18">
      <c r="A49" s="1035" t="s">
        <v>279</v>
      </c>
      <c r="B49" s="118" t="s">
        <v>216</v>
      </c>
      <c r="C49" s="109">
        <v>98</v>
      </c>
      <c r="D49" s="109">
        <v>98</v>
      </c>
      <c r="E49" s="109">
        <v>97.7</v>
      </c>
      <c r="F49" s="109"/>
      <c r="G49" s="109"/>
      <c r="H49" s="109">
        <v>98.4</v>
      </c>
      <c r="I49" s="109">
        <v>97.1</v>
      </c>
      <c r="J49" s="109"/>
      <c r="K49" s="109"/>
      <c r="L49" s="109"/>
      <c r="M49" s="192">
        <v>97</v>
      </c>
      <c r="N49" s="192"/>
      <c r="O49" s="192"/>
      <c r="P49" s="113">
        <v>98</v>
      </c>
      <c r="Q49" s="109"/>
      <c r="R49" s="168"/>
    </row>
    <row r="50" spans="1:18">
      <c r="A50" s="1035"/>
      <c r="B50" s="118" t="s">
        <v>217</v>
      </c>
      <c r="C50" s="109">
        <v>69</v>
      </c>
      <c r="D50" s="109">
        <v>69</v>
      </c>
      <c r="E50" s="109">
        <v>65.099999999999994</v>
      </c>
      <c r="F50" s="109"/>
      <c r="G50" s="109"/>
      <c r="H50" s="109">
        <v>67.45</v>
      </c>
      <c r="I50" s="109">
        <v>67.2</v>
      </c>
      <c r="J50" s="109"/>
      <c r="K50" s="109"/>
      <c r="L50" s="109"/>
      <c r="M50" s="192">
        <v>68</v>
      </c>
      <c r="N50" s="192"/>
      <c r="O50" s="192"/>
      <c r="P50" s="113">
        <v>74</v>
      </c>
      <c r="Q50" s="109"/>
      <c r="R50" s="168"/>
    </row>
    <row r="51" spans="1:18" ht="15" thickBot="1">
      <c r="A51" s="1036"/>
      <c r="B51" s="327" t="s">
        <v>71</v>
      </c>
      <c r="C51" s="169">
        <v>80</v>
      </c>
      <c r="D51" s="169">
        <v>80</v>
      </c>
      <c r="E51" s="169">
        <v>76.8</v>
      </c>
      <c r="F51" s="169">
        <v>75.2</v>
      </c>
      <c r="G51" s="169"/>
      <c r="H51" s="169">
        <v>76.099999999999994</v>
      </c>
      <c r="I51" s="169">
        <v>76.3</v>
      </c>
      <c r="J51" s="169"/>
      <c r="K51" s="169"/>
      <c r="L51" s="169"/>
      <c r="M51" s="521">
        <v>77</v>
      </c>
      <c r="N51" s="521"/>
      <c r="O51" s="521"/>
      <c r="P51" s="351">
        <v>84</v>
      </c>
      <c r="Q51" s="169"/>
      <c r="R51" s="170"/>
    </row>
    <row r="52" spans="1:18">
      <c r="A52" s="137"/>
      <c r="B52" s="24"/>
      <c r="C52" s="24"/>
      <c r="D52" s="24"/>
      <c r="E52" s="24"/>
      <c r="F52" s="24"/>
      <c r="G52" s="24"/>
      <c r="H52" s="24"/>
      <c r="I52" s="24"/>
      <c r="J52" s="24"/>
    </row>
    <row r="53" spans="1:18" ht="14.7" customHeight="1">
      <c r="A53" s="136" t="s">
        <v>185</v>
      </c>
      <c r="B53" s="24"/>
      <c r="C53" s="15"/>
      <c r="D53" s="15"/>
      <c r="E53" s="15"/>
      <c r="F53" s="15"/>
      <c r="G53" s="15"/>
      <c r="H53" s="15"/>
      <c r="I53" s="24"/>
      <c r="J53" s="24"/>
    </row>
    <row r="54" spans="1:18">
      <c r="A54" s="908" t="s">
        <v>616</v>
      </c>
      <c r="B54" s="908"/>
      <c r="C54" s="908"/>
      <c r="D54" s="908"/>
      <c r="E54" s="908"/>
      <c r="F54" s="908"/>
      <c r="G54" s="908"/>
      <c r="H54" s="908"/>
      <c r="I54" s="908"/>
      <c r="J54" s="908"/>
      <c r="K54" s="908"/>
      <c r="L54" s="908"/>
      <c r="M54" s="428"/>
      <c r="N54" s="428"/>
      <c r="O54" s="428"/>
      <c r="P54" s="428"/>
    </row>
    <row r="55" spans="1:18">
      <c r="A55" s="908"/>
      <c r="B55" s="908"/>
      <c r="C55" s="908"/>
      <c r="D55" s="908"/>
      <c r="E55" s="908"/>
      <c r="F55" s="908"/>
      <c r="G55" s="908"/>
      <c r="H55" s="908"/>
      <c r="I55" s="908"/>
      <c r="J55" s="908"/>
      <c r="K55" s="908"/>
      <c r="L55" s="908"/>
      <c r="M55" s="428"/>
      <c r="N55" s="428"/>
      <c r="O55" s="428"/>
      <c r="P55" s="428"/>
    </row>
    <row r="56" spans="1:18">
      <c r="A56" s="908"/>
      <c r="B56" s="908"/>
      <c r="C56" s="908"/>
      <c r="D56" s="908"/>
      <c r="E56" s="908"/>
      <c r="F56" s="908"/>
      <c r="G56" s="908"/>
      <c r="H56" s="908"/>
      <c r="I56" s="908"/>
      <c r="J56" s="908"/>
      <c r="K56" s="908"/>
      <c r="L56" s="908"/>
      <c r="M56" s="428"/>
      <c r="N56" s="428"/>
      <c r="O56" s="428"/>
      <c r="P56" s="428"/>
    </row>
    <row r="57" spans="1:18" ht="15" customHeight="1">
      <c r="A57" s="899" t="s">
        <v>617</v>
      </c>
      <c r="B57" s="899"/>
      <c r="C57" s="899"/>
      <c r="D57" s="899"/>
      <c r="E57" s="899"/>
      <c r="F57" s="899"/>
      <c r="G57" s="899"/>
      <c r="H57" s="899"/>
      <c r="I57" s="899"/>
      <c r="J57" s="899"/>
      <c r="K57" s="899"/>
      <c r="L57" s="899"/>
      <c r="M57" s="323"/>
      <c r="N57" s="323"/>
      <c r="O57" s="323"/>
      <c r="P57" s="323"/>
    </row>
    <row r="58" spans="1:18">
      <c r="A58" s="899"/>
      <c r="B58" s="899"/>
      <c r="C58" s="899"/>
      <c r="D58" s="899"/>
      <c r="E58" s="899"/>
      <c r="F58" s="899"/>
      <c r="G58" s="899"/>
      <c r="H58" s="899"/>
      <c r="I58" s="899"/>
      <c r="J58" s="899"/>
      <c r="K58" s="899"/>
      <c r="L58" s="899"/>
      <c r="M58" s="323"/>
      <c r="N58" s="323"/>
      <c r="O58" s="323"/>
      <c r="P58" s="323"/>
    </row>
    <row r="59" spans="1:18">
      <c r="A59" s="142" t="s">
        <v>768</v>
      </c>
      <c r="B59" s="24"/>
      <c r="C59" s="24"/>
      <c r="D59" s="24"/>
      <c r="E59" s="24"/>
      <c r="F59" s="24"/>
      <c r="G59" s="24"/>
      <c r="H59" s="24"/>
      <c r="I59" s="24"/>
      <c r="J59" s="24"/>
    </row>
    <row r="60" spans="1:18">
      <c r="A60" s="24"/>
      <c r="B60" s="24"/>
      <c r="C60" s="24"/>
      <c r="D60" s="24"/>
      <c r="E60" s="24"/>
      <c r="F60" s="24"/>
      <c r="G60" s="24"/>
      <c r="H60" s="24"/>
      <c r="I60" s="24"/>
      <c r="J60" s="24"/>
      <c r="K60" s="24"/>
      <c r="L60" s="24"/>
      <c r="M60" s="24"/>
      <c r="N60" s="24"/>
      <c r="O60" s="24"/>
      <c r="P60" s="24"/>
    </row>
    <row r="61" spans="1:18">
      <c r="A61" s="24"/>
      <c r="B61" s="24"/>
      <c r="C61" s="24"/>
      <c r="D61" s="24"/>
      <c r="E61" s="24"/>
      <c r="F61" s="24"/>
      <c r="G61" s="24"/>
      <c r="H61" s="24"/>
      <c r="I61" s="24"/>
      <c r="J61" s="24"/>
    </row>
    <row r="62" spans="1:18">
      <c r="A62" s="24"/>
      <c r="B62" s="24"/>
      <c r="C62" s="488"/>
      <c r="D62" s="488"/>
      <c r="E62" s="488"/>
      <c r="F62" s="488"/>
      <c r="G62" s="488"/>
      <c r="H62" s="488"/>
      <c r="I62" s="488"/>
      <c r="J62" s="488"/>
      <c r="K62" s="488"/>
      <c r="L62" s="488"/>
      <c r="M62" s="488"/>
      <c r="N62" s="488"/>
      <c r="O62" s="488"/>
      <c r="P62" s="488"/>
    </row>
    <row r="63" spans="1:18">
      <c r="A63" s="24"/>
      <c r="B63" s="24"/>
      <c r="C63" s="488"/>
      <c r="D63" s="488"/>
      <c r="E63" s="488"/>
      <c r="F63" s="488"/>
      <c r="G63" s="488"/>
      <c r="H63" s="488"/>
      <c r="I63" s="488"/>
      <c r="J63" s="488"/>
      <c r="K63" s="488"/>
      <c r="L63" s="488"/>
      <c r="M63" s="488"/>
      <c r="N63" s="488"/>
      <c r="O63" s="488"/>
      <c r="P63" s="488"/>
    </row>
    <row r="64" spans="1:18">
      <c r="A64" s="24"/>
      <c r="B64" s="24"/>
      <c r="C64" s="488"/>
      <c r="D64" s="488"/>
      <c r="E64" s="488"/>
      <c r="F64" s="488"/>
      <c r="G64" s="488"/>
      <c r="H64" s="488"/>
      <c r="I64" s="488"/>
      <c r="J64" s="488"/>
      <c r="K64" s="488"/>
      <c r="L64" s="488"/>
      <c r="M64" s="488"/>
      <c r="N64" s="488"/>
      <c r="O64" s="488"/>
      <c r="P64" s="488"/>
    </row>
    <row r="65" spans="1:10">
      <c r="A65" s="24"/>
      <c r="B65" s="24"/>
      <c r="C65" s="24"/>
      <c r="D65" s="24"/>
      <c r="E65" s="24"/>
      <c r="F65" s="24"/>
      <c r="G65" s="24"/>
      <c r="H65" s="24"/>
      <c r="I65" s="24"/>
      <c r="J65" s="24"/>
    </row>
    <row r="66" spans="1:10">
      <c r="A66" s="24"/>
      <c r="B66" s="24"/>
      <c r="C66" s="24"/>
      <c r="D66" s="24"/>
      <c r="E66" s="24"/>
      <c r="F66" s="24"/>
      <c r="G66" s="24"/>
      <c r="H66" s="24"/>
      <c r="I66" s="24"/>
      <c r="J66" s="24"/>
    </row>
    <row r="67" spans="1:10">
      <c r="A67" s="24"/>
      <c r="B67" s="24"/>
      <c r="C67" s="24"/>
      <c r="D67" s="24"/>
      <c r="E67" s="24"/>
      <c r="F67" s="24"/>
      <c r="G67" s="24"/>
      <c r="H67" s="24"/>
      <c r="I67" s="24"/>
      <c r="J67" s="24"/>
    </row>
    <row r="68" spans="1:10">
      <c r="A68" s="24"/>
      <c r="B68" s="24"/>
      <c r="C68" s="24"/>
      <c r="D68" s="24"/>
      <c r="E68" s="24"/>
      <c r="F68" s="24"/>
      <c r="G68" s="24"/>
      <c r="H68" s="24"/>
      <c r="I68" s="24"/>
      <c r="J68" s="24"/>
    </row>
    <row r="69" spans="1:10">
      <c r="A69" s="24"/>
      <c r="B69" s="24"/>
      <c r="C69" s="24"/>
      <c r="D69" s="24"/>
      <c r="E69" s="24"/>
      <c r="F69" s="24"/>
      <c r="G69" s="24"/>
      <c r="H69" s="24"/>
      <c r="I69" s="24"/>
      <c r="J69" s="24"/>
    </row>
    <row r="70" spans="1:10">
      <c r="A70" s="24"/>
      <c r="B70" s="24"/>
      <c r="C70" s="24"/>
      <c r="D70" s="24"/>
      <c r="E70" s="24"/>
      <c r="F70" s="24"/>
      <c r="G70" s="24"/>
      <c r="H70" s="24"/>
      <c r="I70" s="24"/>
      <c r="J70" s="24"/>
    </row>
    <row r="71" spans="1:10">
      <c r="A71" s="24"/>
      <c r="B71" s="24"/>
      <c r="C71" s="24"/>
      <c r="D71" s="24"/>
      <c r="E71" s="24"/>
      <c r="F71" s="24"/>
      <c r="G71" s="24"/>
      <c r="H71" s="24"/>
      <c r="I71" s="24"/>
      <c r="J71" s="24"/>
    </row>
    <row r="72" spans="1:10">
      <c r="A72" s="24"/>
      <c r="B72" s="24"/>
      <c r="C72" s="24"/>
      <c r="D72" s="24"/>
      <c r="E72" s="24"/>
      <c r="F72" s="24"/>
      <c r="G72" s="24"/>
      <c r="H72" s="24"/>
      <c r="I72" s="24"/>
      <c r="J72" s="24"/>
    </row>
    <row r="73" spans="1:10">
      <c r="A73" s="24"/>
      <c r="B73" s="24"/>
      <c r="C73" s="24"/>
      <c r="D73" s="24"/>
      <c r="E73" s="24"/>
      <c r="F73" s="24"/>
      <c r="G73" s="24"/>
      <c r="H73" s="24"/>
      <c r="I73" s="24"/>
      <c r="J73" s="24"/>
    </row>
    <row r="74" spans="1:10">
      <c r="A74" s="24"/>
      <c r="B74" s="24"/>
      <c r="C74" s="24"/>
      <c r="D74" s="24"/>
      <c r="E74" s="24"/>
      <c r="F74" s="24"/>
      <c r="G74" s="24"/>
      <c r="H74" s="24"/>
      <c r="I74" s="24"/>
      <c r="J74" s="24"/>
    </row>
    <row r="75" spans="1:10">
      <c r="A75" s="24"/>
      <c r="B75" s="24"/>
      <c r="C75" s="24"/>
      <c r="D75" s="24"/>
      <c r="E75" s="24"/>
      <c r="F75" s="24"/>
      <c r="G75" s="24"/>
      <c r="H75" s="24"/>
      <c r="I75" s="24"/>
      <c r="J75" s="24"/>
    </row>
    <row r="76" spans="1:10">
      <c r="A76" s="24"/>
      <c r="B76" s="24"/>
      <c r="C76" s="24"/>
      <c r="D76" s="24"/>
      <c r="E76" s="24"/>
      <c r="F76" s="24"/>
      <c r="G76" s="24"/>
      <c r="H76" s="24"/>
      <c r="I76" s="24"/>
      <c r="J76" s="24"/>
    </row>
    <row r="77" spans="1:10">
      <c r="A77" s="24"/>
      <c r="B77" s="24"/>
      <c r="C77" s="24"/>
      <c r="D77" s="24"/>
      <c r="E77" s="24"/>
      <c r="F77" s="24"/>
      <c r="G77" s="24"/>
      <c r="H77" s="24"/>
      <c r="I77" s="24"/>
      <c r="J77" s="24"/>
    </row>
    <row r="78" spans="1:10">
      <c r="A78" s="24"/>
      <c r="B78" s="24"/>
      <c r="C78" s="24"/>
      <c r="D78" s="24"/>
      <c r="E78" s="24"/>
      <c r="F78" s="24"/>
      <c r="G78" s="24"/>
      <c r="H78" s="24"/>
      <c r="I78" s="24"/>
      <c r="J78" s="24"/>
    </row>
    <row r="79" spans="1:10">
      <c r="A79" s="24"/>
      <c r="B79" s="24"/>
      <c r="C79" s="24"/>
      <c r="D79" s="24"/>
      <c r="E79" s="24"/>
      <c r="F79" s="24"/>
      <c r="G79" s="24"/>
      <c r="H79" s="24"/>
      <c r="I79" s="24"/>
      <c r="J79" s="24"/>
    </row>
    <row r="80" spans="1:10">
      <c r="A80" s="24"/>
      <c r="B80" s="24"/>
      <c r="C80" s="24"/>
      <c r="D80" s="24"/>
      <c r="E80" s="24"/>
      <c r="F80" s="24"/>
      <c r="G80" s="24"/>
      <c r="H80" s="24"/>
      <c r="I80" s="24"/>
      <c r="J80" s="24"/>
    </row>
    <row r="81" spans="1:10">
      <c r="A81" s="24"/>
      <c r="B81" s="24"/>
      <c r="C81" s="24"/>
      <c r="D81" s="24"/>
      <c r="E81" s="24"/>
      <c r="F81" s="24"/>
      <c r="G81" s="24"/>
      <c r="H81" s="24"/>
      <c r="I81" s="24"/>
      <c r="J81" s="24"/>
    </row>
    <row r="82" spans="1:10">
      <c r="A82" s="24"/>
      <c r="B82" s="24"/>
      <c r="C82" s="24"/>
      <c r="D82" s="24"/>
      <c r="E82" s="24"/>
      <c r="F82" s="24"/>
      <c r="G82" s="24"/>
      <c r="H82" s="24"/>
      <c r="I82" s="24"/>
      <c r="J82" s="24"/>
    </row>
    <row r="83" spans="1:10">
      <c r="A83" s="24"/>
      <c r="B83" s="24"/>
      <c r="C83" s="24"/>
      <c r="D83" s="24"/>
      <c r="E83" s="24"/>
      <c r="F83" s="24"/>
      <c r="G83" s="24"/>
      <c r="H83" s="24"/>
      <c r="I83" s="24"/>
      <c r="J83" s="24"/>
    </row>
    <row r="84" spans="1:10">
      <c r="A84" s="24"/>
      <c r="B84" s="24"/>
      <c r="C84" s="24"/>
      <c r="D84" s="24"/>
      <c r="E84" s="24"/>
      <c r="F84" s="24"/>
      <c r="G84" s="24"/>
      <c r="H84" s="24"/>
      <c r="I84" s="24"/>
      <c r="J84" s="24"/>
    </row>
    <row r="85" spans="1:10">
      <c r="A85" s="24"/>
      <c r="B85" s="24"/>
      <c r="C85" s="24"/>
      <c r="D85" s="24"/>
      <c r="E85" s="24"/>
      <c r="F85" s="24"/>
      <c r="G85" s="24"/>
      <c r="H85" s="24"/>
      <c r="I85" s="24"/>
      <c r="J85" s="24"/>
    </row>
    <row r="86" spans="1:10">
      <c r="A86" s="24"/>
      <c r="B86" s="24"/>
      <c r="C86" s="24"/>
      <c r="D86" s="24"/>
      <c r="E86" s="24"/>
      <c r="F86" s="24"/>
      <c r="G86" s="24"/>
      <c r="H86" s="24"/>
      <c r="I86" s="24"/>
      <c r="J86" s="24"/>
    </row>
    <row r="87" spans="1:10">
      <c r="A87" s="24"/>
      <c r="B87" s="24"/>
      <c r="C87" s="24"/>
      <c r="D87" s="24"/>
      <c r="E87" s="24"/>
      <c r="F87" s="24"/>
      <c r="G87" s="24"/>
      <c r="H87" s="24"/>
      <c r="I87" s="24"/>
      <c r="J87" s="24"/>
    </row>
    <row r="88" spans="1:10">
      <c r="A88" s="24"/>
      <c r="B88" s="24"/>
      <c r="C88" s="24"/>
      <c r="D88" s="24"/>
      <c r="E88" s="24"/>
      <c r="F88" s="24"/>
      <c r="G88" s="24"/>
      <c r="H88" s="24"/>
      <c r="I88" s="24"/>
      <c r="J88" s="24"/>
    </row>
    <row r="89" spans="1:10">
      <c r="A89" s="24"/>
      <c r="B89" s="24"/>
      <c r="C89" s="24"/>
      <c r="D89" s="24"/>
      <c r="E89" s="24"/>
      <c r="F89" s="24"/>
      <c r="G89" s="24"/>
      <c r="H89" s="24"/>
      <c r="I89" s="24"/>
      <c r="J89" s="24"/>
    </row>
    <row r="90" spans="1:10">
      <c r="A90" s="24"/>
      <c r="B90" s="24"/>
      <c r="C90" s="24"/>
      <c r="D90" s="24"/>
      <c r="E90" s="24"/>
      <c r="F90" s="24"/>
      <c r="G90" s="24"/>
      <c r="H90" s="24"/>
      <c r="I90" s="24"/>
      <c r="J90" s="24"/>
    </row>
    <row r="91" spans="1:10">
      <c r="A91" s="24"/>
      <c r="B91" s="24"/>
      <c r="C91" s="24"/>
      <c r="D91" s="24"/>
      <c r="E91" s="24"/>
      <c r="F91" s="24"/>
      <c r="G91" s="24"/>
      <c r="H91" s="24"/>
      <c r="I91" s="24"/>
      <c r="J91" s="24"/>
    </row>
    <row r="92" spans="1:10">
      <c r="A92" s="24"/>
      <c r="B92" s="24"/>
      <c r="C92" s="24"/>
      <c r="D92" s="24"/>
      <c r="E92" s="24"/>
      <c r="F92" s="24"/>
      <c r="G92" s="24"/>
      <c r="H92" s="24"/>
      <c r="I92" s="24"/>
      <c r="J92" s="24"/>
    </row>
    <row r="93" spans="1:10">
      <c r="A93" s="24"/>
      <c r="B93" s="24"/>
      <c r="C93" s="24"/>
      <c r="D93" s="24"/>
      <c r="E93" s="24"/>
      <c r="F93" s="24"/>
      <c r="G93" s="24"/>
      <c r="H93" s="24"/>
      <c r="I93" s="24"/>
      <c r="J93" s="24"/>
    </row>
    <row r="94" spans="1:10">
      <c r="A94" s="24"/>
      <c r="B94" s="24"/>
      <c r="C94" s="24"/>
      <c r="D94" s="24"/>
      <c r="E94" s="24"/>
      <c r="F94" s="24"/>
      <c r="G94" s="24"/>
      <c r="H94" s="24"/>
      <c r="I94" s="24"/>
      <c r="J94" s="24"/>
    </row>
    <row r="95" spans="1:10">
      <c r="A95" s="24"/>
      <c r="B95" s="24"/>
      <c r="C95" s="24"/>
      <c r="D95" s="24"/>
      <c r="E95" s="24"/>
      <c r="F95" s="24"/>
      <c r="G95" s="24"/>
      <c r="H95" s="24"/>
      <c r="I95" s="24"/>
      <c r="J95" s="24"/>
    </row>
    <row r="96" spans="1:10">
      <c r="A96" s="24"/>
      <c r="B96" s="24"/>
      <c r="C96" s="24"/>
      <c r="D96" s="24"/>
      <c r="E96" s="24"/>
      <c r="F96" s="24"/>
      <c r="G96" s="24"/>
      <c r="H96" s="24"/>
      <c r="I96" s="24"/>
      <c r="J96" s="24"/>
    </row>
    <row r="97" spans="1:10">
      <c r="A97" s="24"/>
      <c r="B97" s="24"/>
      <c r="C97" s="24"/>
      <c r="D97" s="24"/>
      <c r="E97" s="24"/>
      <c r="F97" s="24"/>
      <c r="G97" s="24"/>
      <c r="H97" s="24"/>
      <c r="I97" s="24"/>
      <c r="J97" s="24"/>
    </row>
    <row r="98" spans="1:10">
      <c r="A98" s="24"/>
      <c r="B98" s="24"/>
      <c r="C98" s="24"/>
      <c r="D98" s="24"/>
      <c r="E98" s="24"/>
      <c r="F98" s="24"/>
      <c r="G98" s="24"/>
      <c r="H98" s="24"/>
      <c r="I98" s="24"/>
      <c r="J98" s="24"/>
    </row>
    <row r="99" spans="1:10">
      <c r="A99" s="24"/>
      <c r="B99" s="24"/>
      <c r="C99" s="24"/>
      <c r="D99" s="24"/>
      <c r="E99" s="24"/>
      <c r="F99" s="24"/>
      <c r="G99" s="24"/>
      <c r="H99" s="24"/>
      <c r="I99" s="24"/>
      <c r="J99" s="24"/>
    </row>
    <row r="100" spans="1:10">
      <c r="A100" s="24"/>
      <c r="B100" s="24"/>
      <c r="C100" s="24"/>
      <c r="D100" s="24"/>
      <c r="E100" s="24"/>
      <c r="F100" s="24"/>
      <c r="G100" s="24"/>
      <c r="H100" s="24"/>
      <c r="I100" s="24"/>
      <c r="J100" s="24"/>
    </row>
    <row r="101" spans="1:10">
      <c r="A101" s="24"/>
      <c r="B101" s="24"/>
      <c r="C101" s="24"/>
      <c r="D101" s="24"/>
      <c r="E101" s="24"/>
      <c r="F101" s="24"/>
      <c r="G101" s="24"/>
      <c r="H101" s="24"/>
      <c r="I101" s="24"/>
      <c r="J101" s="24"/>
    </row>
    <row r="102" spans="1:10">
      <c r="A102" s="24"/>
      <c r="B102" s="24"/>
      <c r="C102" s="24"/>
      <c r="D102" s="24"/>
      <c r="E102" s="24"/>
      <c r="F102" s="24"/>
      <c r="G102" s="24"/>
      <c r="H102" s="24"/>
      <c r="I102" s="24"/>
      <c r="J102" s="24"/>
    </row>
    <row r="103" spans="1:10">
      <c r="A103" s="24"/>
      <c r="B103" s="24"/>
      <c r="C103" s="24"/>
      <c r="D103" s="24"/>
      <c r="E103" s="24"/>
      <c r="F103" s="24"/>
      <c r="G103" s="24"/>
      <c r="H103" s="24"/>
      <c r="I103" s="24"/>
      <c r="J103" s="24"/>
    </row>
    <row r="104" spans="1:10">
      <c r="A104" s="24"/>
      <c r="B104" s="24"/>
      <c r="C104" s="24"/>
      <c r="D104" s="24"/>
      <c r="E104" s="24"/>
      <c r="F104" s="24"/>
      <c r="G104" s="24"/>
      <c r="H104" s="24"/>
      <c r="I104" s="24"/>
      <c r="J104" s="24"/>
    </row>
    <row r="105" spans="1:10">
      <c r="A105" s="24"/>
      <c r="B105" s="24"/>
      <c r="C105" s="24"/>
      <c r="D105" s="24"/>
      <c r="E105" s="24"/>
      <c r="F105" s="24"/>
      <c r="G105" s="24"/>
      <c r="H105" s="24"/>
      <c r="I105" s="24"/>
      <c r="J105" s="24"/>
    </row>
    <row r="106" spans="1:10">
      <c r="A106" s="24"/>
      <c r="B106" s="24"/>
      <c r="C106" s="24"/>
      <c r="D106" s="24"/>
      <c r="E106" s="24"/>
      <c r="F106" s="24"/>
      <c r="G106" s="24"/>
      <c r="H106" s="24"/>
      <c r="I106" s="24"/>
      <c r="J106" s="24"/>
    </row>
    <row r="107" spans="1:10">
      <c r="A107" s="24"/>
      <c r="B107" s="24"/>
      <c r="C107" s="24"/>
      <c r="D107" s="24"/>
      <c r="E107" s="24"/>
      <c r="F107" s="24"/>
      <c r="G107" s="24"/>
      <c r="H107" s="24"/>
      <c r="I107" s="24"/>
      <c r="J107" s="24"/>
    </row>
    <row r="108" spans="1:10">
      <c r="A108" s="24"/>
      <c r="B108" s="24"/>
      <c r="C108" s="24"/>
      <c r="D108" s="24"/>
      <c r="E108" s="24"/>
      <c r="F108" s="24"/>
      <c r="G108" s="24"/>
      <c r="H108" s="24"/>
      <c r="I108" s="24"/>
      <c r="J108" s="24"/>
    </row>
    <row r="109" spans="1:10">
      <c r="A109" s="24"/>
      <c r="B109" s="24"/>
      <c r="C109" s="24"/>
      <c r="D109" s="24"/>
      <c r="E109" s="24"/>
      <c r="F109" s="24"/>
      <c r="G109" s="24"/>
      <c r="H109" s="24"/>
      <c r="I109" s="24"/>
      <c r="J109" s="24"/>
    </row>
    <row r="110" spans="1:10">
      <c r="A110" s="24"/>
      <c r="B110" s="24"/>
      <c r="C110" s="24"/>
      <c r="D110" s="24"/>
      <c r="E110" s="24"/>
      <c r="F110" s="24"/>
      <c r="G110" s="24"/>
      <c r="H110" s="24"/>
      <c r="I110" s="24"/>
      <c r="J110" s="24"/>
    </row>
    <row r="111" spans="1:10">
      <c r="A111" s="24"/>
      <c r="B111" s="24"/>
      <c r="C111" s="24"/>
      <c r="D111" s="24"/>
      <c r="E111" s="24"/>
      <c r="F111" s="24"/>
      <c r="G111" s="24"/>
      <c r="H111" s="24"/>
      <c r="I111" s="24"/>
      <c r="J111" s="24"/>
    </row>
    <row r="112" spans="1:10">
      <c r="A112" s="24"/>
      <c r="B112" s="24"/>
      <c r="C112" s="24"/>
      <c r="D112" s="24"/>
      <c r="E112" s="24"/>
      <c r="F112" s="24"/>
      <c r="G112" s="24"/>
      <c r="H112" s="24"/>
      <c r="I112" s="24"/>
      <c r="J112" s="24"/>
    </row>
    <row r="113" spans="1:10">
      <c r="A113" s="24"/>
      <c r="B113" s="24"/>
      <c r="C113" s="24"/>
      <c r="D113" s="24"/>
      <c r="E113" s="24"/>
      <c r="F113" s="24"/>
      <c r="G113" s="24"/>
      <c r="H113" s="24"/>
      <c r="I113" s="24"/>
      <c r="J113" s="24"/>
    </row>
    <row r="114" spans="1:10">
      <c r="A114" s="24"/>
      <c r="B114" s="24"/>
      <c r="C114" s="24"/>
      <c r="D114" s="24"/>
      <c r="E114" s="24"/>
      <c r="F114" s="24"/>
      <c r="G114" s="24"/>
      <c r="H114" s="24"/>
      <c r="I114" s="24"/>
      <c r="J114" s="24"/>
    </row>
    <row r="115" spans="1:10">
      <c r="A115" s="24"/>
      <c r="B115" s="24"/>
      <c r="C115" s="24"/>
      <c r="D115" s="24"/>
      <c r="E115" s="24"/>
      <c r="F115" s="24"/>
      <c r="G115" s="24"/>
      <c r="H115" s="24"/>
      <c r="I115" s="24"/>
      <c r="J115" s="24"/>
    </row>
    <row r="116" spans="1:10">
      <c r="A116" s="24"/>
      <c r="B116" s="24"/>
      <c r="C116" s="24"/>
      <c r="D116" s="24"/>
      <c r="E116" s="24"/>
      <c r="F116" s="24"/>
      <c r="G116" s="24"/>
      <c r="H116" s="24"/>
      <c r="I116" s="24"/>
      <c r="J116" s="24"/>
    </row>
    <row r="117" spans="1:10">
      <c r="A117" s="24"/>
      <c r="B117" s="24"/>
      <c r="C117" s="24"/>
      <c r="D117" s="24"/>
      <c r="E117" s="24"/>
      <c r="F117" s="24"/>
      <c r="G117" s="24"/>
      <c r="H117" s="24"/>
      <c r="I117" s="24"/>
      <c r="J117" s="24"/>
    </row>
    <row r="118" spans="1:10">
      <c r="A118" s="24"/>
      <c r="B118" s="24"/>
      <c r="C118" s="24"/>
      <c r="D118" s="24"/>
      <c r="E118" s="24"/>
      <c r="F118" s="24"/>
      <c r="G118" s="24"/>
      <c r="H118" s="24"/>
      <c r="I118" s="24"/>
      <c r="J118" s="24"/>
    </row>
    <row r="119" spans="1:10">
      <c r="A119" s="24"/>
      <c r="B119" s="24"/>
      <c r="C119" s="24"/>
      <c r="D119" s="24"/>
      <c r="E119" s="24"/>
      <c r="F119" s="24"/>
      <c r="G119" s="24"/>
      <c r="H119" s="24"/>
      <c r="I119" s="24"/>
      <c r="J119" s="24"/>
    </row>
    <row r="120" spans="1:10">
      <c r="A120" s="24"/>
      <c r="B120" s="24"/>
      <c r="C120" s="24"/>
      <c r="D120" s="24"/>
      <c r="E120" s="24"/>
      <c r="F120" s="24"/>
      <c r="G120" s="24"/>
      <c r="H120" s="24"/>
      <c r="I120" s="24"/>
      <c r="J120" s="24"/>
    </row>
    <row r="121" spans="1:10">
      <c r="A121" s="24"/>
      <c r="B121" s="24"/>
      <c r="C121" s="24"/>
      <c r="D121" s="24"/>
      <c r="E121" s="24"/>
      <c r="F121" s="24"/>
      <c r="G121" s="24"/>
      <c r="H121" s="24"/>
      <c r="I121" s="24"/>
      <c r="J121" s="24"/>
    </row>
    <row r="122" spans="1:10">
      <c r="A122" s="24"/>
      <c r="B122" s="24"/>
      <c r="C122" s="24"/>
      <c r="D122" s="24"/>
      <c r="E122" s="24"/>
      <c r="F122" s="24"/>
      <c r="G122" s="24"/>
      <c r="H122" s="24"/>
      <c r="I122" s="24"/>
      <c r="J122" s="24"/>
    </row>
    <row r="123" spans="1:10">
      <c r="A123" s="24"/>
      <c r="B123" s="24"/>
      <c r="C123" s="24"/>
      <c r="D123" s="24"/>
      <c r="E123" s="24"/>
      <c r="F123" s="24"/>
      <c r="G123" s="24"/>
      <c r="H123" s="24"/>
      <c r="I123" s="24"/>
      <c r="J123" s="24"/>
    </row>
    <row r="124" spans="1:10">
      <c r="A124" s="24"/>
      <c r="B124" s="24"/>
      <c r="C124" s="24"/>
      <c r="D124" s="24"/>
      <c r="E124" s="24"/>
      <c r="F124" s="24"/>
      <c r="G124" s="24"/>
      <c r="H124" s="24"/>
      <c r="I124" s="24"/>
      <c r="J124" s="24"/>
    </row>
    <row r="125" spans="1:10">
      <c r="A125" s="24"/>
      <c r="B125" s="24"/>
      <c r="C125" s="24"/>
      <c r="D125" s="24"/>
      <c r="E125" s="24"/>
      <c r="F125" s="24"/>
      <c r="G125" s="24"/>
      <c r="H125" s="24"/>
      <c r="I125" s="24"/>
      <c r="J125" s="24"/>
    </row>
    <row r="126" spans="1:10">
      <c r="A126" s="24"/>
      <c r="B126" s="24"/>
      <c r="C126" s="24"/>
      <c r="D126" s="24"/>
      <c r="E126" s="24"/>
      <c r="F126" s="24"/>
      <c r="G126" s="24"/>
      <c r="H126" s="24"/>
      <c r="I126" s="24"/>
      <c r="J126" s="24"/>
    </row>
    <row r="127" spans="1:10">
      <c r="A127" s="24"/>
      <c r="B127" s="24"/>
      <c r="C127" s="24"/>
      <c r="D127" s="24"/>
      <c r="E127" s="24"/>
      <c r="F127" s="24"/>
      <c r="G127" s="24"/>
      <c r="H127" s="24"/>
      <c r="I127" s="24"/>
      <c r="J127" s="24"/>
    </row>
    <row r="128" spans="1:10">
      <c r="A128" s="24"/>
      <c r="B128" s="24"/>
      <c r="C128" s="24"/>
      <c r="D128" s="24"/>
      <c r="E128" s="24"/>
      <c r="F128" s="24"/>
      <c r="G128" s="24"/>
      <c r="H128" s="24"/>
      <c r="I128" s="24"/>
      <c r="J128" s="24"/>
    </row>
    <row r="129" spans="1:10">
      <c r="A129" s="24"/>
      <c r="B129" s="24"/>
      <c r="C129" s="24"/>
      <c r="D129" s="24"/>
      <c r="E129" s="24"/>
      <c r="F129" s="24"/>
      <c r="G129" s="24"/>
      <c r="H129" s="24"/>
      <c r="I129" s="24"/>
      <c r="J129" s="24"/>
    </row>
    <row r="130" spans="1:10">
      <c r="A130" s="24"/>
      <c r="B130" s="24"/>
      <c r="C130" s="24"/>
      <c r="D130" s="24"/>
      <c r="E130" s="24"/>
      <c r="F130" s="24"/>
      <c r="G130" s="24"/>
      <c r="H130" s="24"/>
      <c r="I130" s="24"/>
      <c r="J130" s="24"/>
    </row>
    <row r="131" spans="1:10">
      <c r="A131" s="24"/>
      <c r="B131" s="24"/>
      <c r="C131" s="24"/>
      <c r="D131" s="24"/>
      <c r="E131" s="24"/>
      <c r="F131" s="24"/>
      <c r="G131" s="24"/>
      <c r="H131" s="24"/>
      <c r="I131" s="24"/>
      <c r="J131" s="24"/>
    </row>
    <row r="132" spans="1:10">
      <c r="A132" s="24"/>
      <c r="B132" s="24"/>
      <c r="C132" s="24"/>
      <c r="D132" s="24"/>
      <c r="E132" s="24"/>
      <c r="F132" s="24"/>
      <c r="G132" s="24"/>
      <c r="H132" s="24"/>
      <c r="I132" s="24"/>
      <c r="J132" s="24"/>
    </row>
    <row r="133" spans="1:10">
      <c r="A133" s="24"/>
      <c r="B133" s="24"/>
      <c r="C133" s="24"/>
      <c r="D133" s="24"/>
      <c r="E133" s="24"/>
      <c r="F133" s="24"/>
      <c r="G133" s="24"/>
      <c r="H133" s="24"/>
      <c r="I133" s="24"/>
      <c r="J133" s="24"/>
    </row>
    <row r="134" spans="1:10">
      <c r="A134" s="24"/>
      <c r="B134" s="24"/>
      <c r="C134" s="24"/>
      <c r="D134" s="24"/>
      <c r="E134" s="24"/>
      <c r="F134" s="24"/>
      <c r="G134" s="24"/>
      <c r="H134" s="24"/>
      <c r="I134" s="24"/>
      <c r="J134" s="24"/>
    </row>
  </sheetData>
  <mergeCells count="18">
    <mergeCell ref="A57:L58"/>
    <mergeCell ref="A22:A24"/>
    <mergeCell ref="A25:A27"/>
    <mergeCell ref="A28:A30"/>
    <mergeCell ref="A31:A33"/>
    <mergeCell ref="A34:A36"/>
    <mergeCell ref="A37:A39"/>
    <mergeCell ref="A40:A42"/>
    <mergeCell ref="A43:A45"/>
    <mergeCell ref="A46:A48"/>
    <mergeCell ref="A49:A51"/>
    <mergeCell ref="A54:L56"/>
    <mergeCell ref="A19:A21"/>
    <mergeCell ref="A4:A6"/>
    <mergeCell ref="A7:A9"/>
    <mergeCell ref="A10:A12"/>
    <mergeCell ref="A13:A15"/>
    <mergeCell ref="A16:A18"/>
  </mergeCells>
  <hyperlinks>
    <hyperlink ref="T6" location="'TC3'!A1" display="Back to Content Page" xr:uid="{00000000-0004-0000-6400-000000000000}"/>
  </hyperlinks>
  <pageMargins left="0.7" right="0.7" top="0.75" bottom="0.75" header="0.3" footer="0.3"/>
  <pageSetup scale="58" orientation="landscape" r:id="rId1"/>
  <headerFooter>
    <oddFooter>&amp;C&amp;P</oddFooter>
  </headerFooter>
  <legacy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AM69"/>
  <sheetViews>
    <sheetView topLeftCell="W1" zoomScale="102" zoomScaleNormal="102" workbookViewId="0">
      <selection activeCell="AC3" sqref="AC3"/>
    </sheetView>
  </sheetViews>
  <sheetFormatPr defaultColWidth="9.21875" defaultRowHeight="14.4"/>
  <cols>
    <col min="1" max="1" width="33.77734375" customWidth="1"/>
    <col min="2" max="2" width="7.77734375" customWidth="1"/>
    <col min="3" max="17" width="7" customWidth="1"/>
  </cols>
  <sheetData>
    <row r="1" spans="1:39">
      <c r="A1" s="29" t="s">
        <v>781</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row>
    <row r="2" spans="1:39" ht="15" thickBot="1">
      <c r="A2" s="24" t="s">
        <v>76</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row>
    <row r="3" spans="1:39">
      <c r="A3" s="834" t="s">
        <v>625</v>
      </c>
      <c r="B3" s="835">
        <v>2000</v>
      </c>
      <c r="C3" s="835">
        <v>2001</v>
      </c>
      <c r="D3" s="835">
        <v>2002</v>
      </c>
      <c r="E3" s="835">
        <v>2003</v>
      </c>
      <c r="F3" s="835">
        <v>2004</v>
      </c>
      <c r="G3" s="835">
        <v>2005</v>
      </c>
      <c r="H3" s="835">
        <v>2006</v>
      </c>
      <c r="I3" s="835">
        <v>2007</v>
      </c>
      <c r="J3" s="835">
        <v>2008</v>
      </c>
      <c r="K3" s="835">
        <v>2009</v>
      </c>
      <c r="L3" s="835">
        <v>2010</v>
      </c>
      <c r="M3" s="835">
        <v>2011</v>
      </c>
      <c r="N3" s="835">
        <v>2012</v>
      </c>
      <c r="O3" s="835">
        <v>2013</v>
      </c>
      <c r="P3" s="835">
        <v>2014</v>
      </c>
      <c r="Q3" s="835">
        <v>2015</v>
      </c>
      <c r="R3" s="835">
        <v>2016</v>
      </c>
      <c r="S3" s="835">
        <v>2017</v>
      </c>
      <c r="T3" s="835">
        <v>2018</v>
      </c>
      <c r="U3" s="835">
        <v>2019</v>
      </c>
      <c r="V3" s="835">
        <v>2020</v>
      </c>
      <c r="W3" s="835">
        <v>2021</v>
      </c>
      <c r="X3" s="835">
        <v>2022</v>
      </c>
      <c r="Y3" s="835">
        <v>2023</v>
      </c>
      <c r="Z3" s="836">
        <v>2024</v>
      </c>
      <c r="AC3" s="856" t="s">
        <v>166</v>
      </c>
    </row>
    <row r="4" spans="1:39">
      <c r="A4" s="837" t="s">
        <v>167</v>
      </c>
      <c r="B4" s="490"/>
      <c r="C4" s="490"/>
      <c r="D4" s="490"/>
      <c r="E4" s="490"/>
      <c r="F4" s="490"/>
      <c r="G4" s="490"/>
      <c r="H4" s="490"/>
      <c r="I4" s="490"/>
      <c r="J4" s="490"/>
      <c r="K4" s="490"/>
      <c r="L4" s="490"/>
      <c r="M4" s="490"/>
      <c r="N4" s="490"/>
      <c r="O4" s="490"/>
      <c r="P4" s="490"/>
      <c r="Q4" s="490"/>
      <c r="R4" s="490"/>
      <c r="S4" s="490"/>
      <c r="T4" s="490"/>
      <c r="U4" s="490"/>
      <c r="V4" s="490"/>
      <c r="W4" s="490"/>
      <c r="X4" s="490"/>
      <c r="Y4" s="490"/>
      <c r="Z4" s="838"/>
    </row>
    <row r="5" spans="1:39">
      <c r="A5" s="839" t="s">
        <v>621</v>
      </c>
      <c r="B5" s="99">
        <v>37.84223557</v>
      </c>
      <c r="C5" s="99">
        <v>38.338817599999999</v>
      </c>
      <c r="D5" s="99">
        <v>38.835391999999999</v>
      </c>
      <c r="E5" s="99">
        <v>40.396514889999999</v>
      </c>
      <c r="F5" s="99">
        <v>41.977237700000003</v>
      </c>
      <c r="G5" s="99">
        <v>43.57434464</v>
      </c>
      <c r="H5" s="99">
        <v>45.013999939999998</v>
      </c>
      <c r="I5" s="99">
        <v>46.468654630000003</v>
      </c>
      <c r="J5" s="99">
        <v>47.939018249999997</v>
      </c>
      <c r="K5" s="99">
        <v>49.423175809999996</v>
      </c>
      <c r="L5" s="99">
        <v>50.92228317</v>
      </c>
      <c r="M5" s="99">
        <v>52.435741419999999</v>
      </c>
      <c r="N5" s="99">
        <v>53.962936399999997</v>
      </c>
      <c r="O5" s="99">
        <v>55.50322723</v>
      </c>
      <c r="P5" s="99">
        <v>57.056911470000003</v>
      </c>
      <c r="Q5" s="99">
        <v>58.619632719999998</v>
      </c>
      <c r="R5" s="99">
        <v>60.192062380000003</v>
      </c>
      <c r="S5" s="99">
        <v>61.773513790000003</v>
      </c>
      <c r="T5" s="99">
        <v>63.362789149999998</v>
      </c>
      <c r="U5" s="99">
        <v>64.159912109999993</v>
      </c>
      <c r="V5" s="99">
        <v>64.944030760000004</v>
      </c>
      <c r="W5" s="99">
        <v>65.716255189999998</v>
      </c>
      <c r="X5" s="99">
        <v>66.476325990000007</v>
      </c>
      <c r="Y5" s="99">
        <v>67.224426269999995</v>
      </c>
      <c r="Z5" s="425">
        <v>67.960739140000001</v>
      </c>
    </row>
    <row r="6" spans="1:39">
      <c r="A6" s="839" t="s">
        <v>619</v>
      </c>
      <c r="B6" s="99">
        <v>16.888502119999998</v>
      </c>
      <c r="C6" s="99">
        <v>16.888502119999998</v>
      </c>
      <c r="D6" s="99">
        <v>16.888502119999998</v>
      </c>
      <c r="E6" s="99">
        <v>17.741918559999998</v>
      </c>
      <c r="F6" s="99">
        <v>18.609313960000001</v>
      </c>
      <c r="G6" s="99">
        <v>19.490684510000001</v>
      </c>
      <c r="H6" s="99">
        <v>20.386035920000001</v>
      </c>
      <c r="I6" s="99">
        <v>21.295364379999999</v>
      </c>
      <c r="J6" s="99">
        <v>22.218669890000001</v>
      </c>
      <c r="K6" s="99">
        <v>23.155954359999999</v>
      </c>
      <c r="L6" s="99">
        <v>24.10721779</v>
      </c>
      <c r="M6" s="99">
        <v>25.072458269999998</v>
      </c>
      <c r="N6" s="99">
        <v>26.051675800000002</v>
      </c>
      <c r="O6" s="99">
        <v>27.04487228</v>
      </c>
      <c r="P6" s="99">
        <v>28.05204582</v>
      </c>
      <c r="Q6" s="99">
        <v>29.073198319999999</v>
      </c>
      <c r="R6" s="99">
        <v>30.108329770000001</v>
      </c>
      <c r="S6" s="99">
        <v>31.157438280000001</v>
      </c>
      <c r="T6" s="99">
        <v>32.220523829999998</v>
      </c>
      <c r="U6" s="99">
        <v>33.002696989999997</v>
      </c>
      <c r="V6" s="99">
        <v>33.784870150000003</v>
      </c>
      <c r="W6" s="99">
        <v>34.567043300000002</v>
      </c>
      <c r="X6" s="99">
        <v>35.349220279999997</v>
      </c>
      <c r="Y6" s="99">
        <v>36.131393430000003</v>
      </c>
      <c r="Z6" s="425">
        <v>36.913566590000002</v>
      </c>
    </row>
    <row r="7" spans="1:39">
      <c r="A7" s="839" t="s">
        <v>620</v>
      </c>
      <c r="B7" s="99">
        <v>58.723178859999997</v>
      </c>
      <c r="C7" s="99">
        <v>58.723178859999997</v>
      </c>
      <c r="D7" s="99">
        <v>58.723178859999997</v>
      </c>
      <c r="E7" s="99">
        <v>59.972496030000002</v>
      </c>
      <c r="F7" s="99">
        <v>61.230510709999997</v>
      </c>
      <c r="G7" s="99">
        <v>62.497222899999997</v>
      </c>
      <c r="H7" s="99">
        <v>63.772628779999998</v>
      </c>
      <c r="I7" s="99">
        <v>65.056732179999997</v>
      </c>
      <c r="J7" s="99">
        <v>66.34953308</v>
      </c>
      <c r="K7" s="99">
        <v>67.651023859999995</v>
      </c>
      <c r="L7" s="99">
        <v>68.961212160000002</v>
      </c>
      <c r="M7" s="99">
        <v>70.280105590000005</v>
      </c>
      <c r="N7" s="99">
        <v>71.607688899999999</v>
      </c>
      <c r="O7" s="99">
        <v>72.943969730000006</v>
      </c>
      <c r="P7" s="99">
        <v>74.288940429999997</v>
      </c>
      <c r="Q7" s="99">
        <v>75.642616270000005</v>
      </c>
      <c r="R7" s="99">
        <v>77.004981990000005</v>
      </c>
      <c r="S7" s="99">
        <v>78.376052860000001</v>
      </c>
      <c r="T7" s="99">
        <v>79.755813599999996</v>
      </c>
      <c r="U7" s="99">
        <v>80.084335330000002</v>
      </c>
      <c r="V7" s="99">
        <v>80.412864690000006</v>
      </c>
      <c r="W7" s="99">
        <v>80.741394040000003</v>
      </c>
      <c r="X7" s="99">
        <v>81.069915769999994</v>
      </c>
      <c r="Y7" s="99">
        <v>81.398445129999999</v>
      </c>
      <c r="Z7" s="425">
        <v>81.726974490000003</v>
      </c>
    </row>
    <row r="8" spans="1:39">
      <c r="A8" s="837" t="s">
        <v>168</v>
      </c>
      <c r="B8" s="490"/>
      <c r="C8" s="490"/>
      <c r="D8" s="490"/>
      <c r="E8" s="490"/>
      <c r="F8" s="490"/>
      <c r="G8" s="490"/>
      <c r="H8" s="490"/>
      <c r="I8" s="490"/>
      <c r="J8" s="490"/>
      <c r="K8" s="490"/>
      <c r="L8" s="490"/>
      <c r="M8" s="490"/>
      <c r="N8" s="490"/>
      <c r="O8" s="490"/>
      <c r="P8" s="490"/>
      <c r="Q8" s="490"/>
      <c r="R8" s="490"/>
      <c r="S8" s="490"/>
      <c r="T8" s="490"/>
      <c r="U8" s="490"/>
      <c r="V8" s="490"/>
      <c r="W8" s="490"/>
      <c r="X8" s="490"/>
      <c r="Y8" s="490"/>
      <c r="Z8" s="838"/>
    </row>
    <row r="9" spans="1:39">
      <c r="A9" s="839" t="s">
        <v>621</v>
      </c>
      <c r="B9" s="99">
        <v>75.459564209999996</v>
      </c>
      <c r="C9" s="99">
        <v>75.754951480000003</v>
      </c>
      <c r="D9" s="99">
        <v>75.913909910000001</v>
      </c>
      <c r="E9" s="99">
        <v>76.051986690000007</v>
      </c>
      <c r="F9" s="99">
        <v>76.188880920000003</v>
      </c>
      <c r="G9" s="99">
        <v>76.323410030000005</v>
      </c>
      <c r="H9" s="99">
        <v>77.379371640000002</v>
      </c>
      <c r="I9" s="99">
        <v>78.817634580000004</v>
      </c>
      <c r="J9" s="99">
        <v>80.208358759999996</v>
      </c>
      <c r="K9" s="99">
        <v>81.548202509999996</v>
      </c>
      <c r="L9" s="99">
        <v>82.839691160000001</v>
      </c>
      <c r="M9" s="99">
        <v>84.082244869999997</v>
      </c>
      <c r="N9" s="99">
        <v>85.119819640000003</v>
      </c>
      <c r="O9" s="99">
        <v>86.103530879999994</v>
      </c>
      <c r="P9" s="99">
        <v>87.062004090000002</v>
      </c>
      <c r="Q9" s="99">
        <v>87.995269780000001</v>
      </c>
      <c r="R9" s="99">
        <v>88.903671259999996</v>
      </c>
      <c r="S9" s="99">
        <v>89.787078859999994</v>
      </c>
      <c r="T9" s="99">
        <v>90.643821720000005</v>
      </c>
      <c r="U9" s="99">
        <v>91.474945070000004</v>
      </c>
      <c r="V9" s="99">
        <v>91.546134949999995</v>
      </c>
      <c r="W9" s="99">
        <v>91.611030580000005</v>
      </c>
      <c r="X9" s="99">
        <v>91.670303340000004</v>
      </c>
      <c r="Y9" s="99">
        <v>91.723655699999995</v>
      </c>
      <c r="Z9" s="425">
        <v>91.771362300000007</v>
      </c>
    </row>
    <row r="10" spans="1:39">
      <c r="A10" s="839" t="s">
        <v>619</v>
      </c>
      <c r="B10" s="99">
        <v>53.994720460000003</v>
      </c>
      <c r="C10" s="99">
        <v>54.019611359999999</v>
      </c>
      <c r="D10" s="99">
        <v>54.044502260000002</v>
      </c>
      <c r="E10" s="99">
        <v>54.069393159999997</v>
      </c>
      <c r="F10" s="99">
        <v>54.09428406</v>
      </c>
      <c r="G10" s="99">
        <v>54.119174960000002</v>
      </c>
      <c r="H10" s="99">
        <v>55.794349670000003</v>
      </c>
      <c r="I10" s="99">
        <v>57.471042629999999</v>
      </c>
      <c r="J10" s="99">
        <v>59.149250029999997</v>
      </c>
      <c r="K10" s="99">
        <v>60.828979490000002</v>
      </c>
      <c r="L10" s="99">
        <v>62.51022339</v>
      </c>
      <c r="M10" s="99">
        <v>64.192985530000001</v>
      </c>
      <c r="N10" s="99">
        <v>65.877258299999994</v>
      </c>
      <c r="O10" s="99">
        <v>67.563056950000004</v>
      </c>
      <c r="P10" s="99">
        <v>69.250373839999995</v>
      </c>
      <c r="Q10" s="99">
        <v>70.939201350000005</v>
      </c>
      <c r="R10" s="99">
        <v>72.629547119999998</v>
      </c>
      <c r="S10" s="99">
        <v>74.321411130000001</v>
      </c>
      <c r="T10" s="99">
        <v>76.014801030000001</v>
      </c>
      <c r="U10" s="99">
        <v>77.709693909999999</v>
      </c>
      <c r="V10" s="99">
        <v>77.745208739999995</v>
      </c>
      <c r="W10" s="99">
        <v>77.780723570000006</v>
      </c>
      <c r="X10" s="99">
        <v>77.816230770000004</v>
      </c>
      <c r="Y10" s="99">
        <v>77.851745609999995</v>
      </c>
      <c r="Z10" s="425">
        <v>77.887252810000007</v>
      </c>
    </row>
    <row r="11" spans="1:39">
      <c r="A11" s="839" t="s">
        <v>620</v>
      </c>
      <c r="B11" s="99">
        <v>94.327766420000003</v>
      </c>
      <c r="C11" s="99">
        <v>94.224067689999998</v>
      </c>
      <c r="D11" s="99">
        <v>94.120376590000006</v>
      </c>
      <c r="E11" s="99">
        <v>94.016677860000001</v>
      </c>
      <c r="F11" s="99">
        <v>93.912979129999997</v>
      </c>
      <c r="G11" s="99">
        <v>93.809288019999997</v>
      </c>
      <c r="H11" s="99">
        <v>94.065673829999994</v>
      </c>
      <c r="I11" s="99">
        <v>94.321258540000002</v>
      </c>
      <c r="J11" s="99">
        <v>94.576049800000007</v>
      </c>
      <c r="K11" s="99">
        <v>94.830039979999995</v>
      </c>
      <c r="L11" s="99">
        <v>95.083236690000007</v>
      </c>
      <c r="M11" s="99">
        <v>95.335639950000001</v>
      </c>
      <c r="N11" s="99">
        <v>95.587242130000007</v>
      </c>
      <c r="O11" s="99">
        <v>95.838043209999995</v>
      </c>
      <c r="P11" s="99">
        <v>96.088050839999994</v>
      </c>
      <c r="Q11" s="99">
        <v>96.337265009999996</v>
      </c>
      <c r="R11" s="99">
        <v>96.585678099999996</v>
      </c>
      <c r="S11" s="99">
        <v>96.833297729999998</v>
      </c>
      <c r="T11" s="99">
        <v>97.080116270000005</v>
      </c>
      <c r="U11" s="99">
        <v>97.326141359999994</v>
      </c>
      <c r="V11" s="99">
        <v>97.216865540000001</v>
      </c>
      <c r="W11" s="99">
        <v>97.107597350000006</v>
      </c>
      <c r="X11" s="99">
        <v>96.998321529999998</v>
      </c>
      <c r="Y11" s="99">
        <v>96.889045719999999</v>
      </c>
      <c r="Z11" s="425">
        <v>96.779769900000005</v>
      </c>
    </row>
    <row r="12" spans="1:39">
      <c r="A12" s="837" t="s">
        <v>188</v>
      </c>
      <c r="B12" s="490"/>
      <c r="C12" s="490"/>
      <c r="D12" s="490"/>
      <c r="E12" s="490"/>
      <c r="F12" s="490"/>
      <c r="G12" s="490"/>
      <c r="H12" s="490"/>
      <c r="I12" s="490"/>
      <c r="J12" s="490"/>
      <c r="K12" s="490"/>
      <c r="L12" s="490"/>
      <c r="M12" s="490"/>
      <c r="N12" s="490"/>
      <c r="O12" s="490"/>
      <c r="P12" s="490"/>
      <c r="Q12" s="490"/>
      <c r="R12" s="490"/>
      <c r="S12" s="490"/>
      <c r="T12" s="490"/>
      <c r="U12" s="490"/>
      <c r="V12" s="490"/>
      <c r="W12" s="490"/>
      <c r="X12" s="490"/>
      <c r="Y12" s="490"/>
      <c r="Z12" s="838"/>
    </row>
    <row r="13" spans="1:39">
      <c r="A13" s="839" t="s">
        <v>621</v>
      </c>
      <c r="B13" s="99">
        <v>87.338760379999997</v>
      </c>
      <c r="C13" s="99">
        <v>87.528808589999997</v>
      </c>
      <c r="D13" s="99">
        <v>87.426475519999997</v>
      </c>
      <c r="E13" s="99">
        <v>87.322685239999998</v>
      </c>
      <c r="F13" s="99">
        <v>87.21749878</v>
      </c>
      <c r="G13" s="99">
        <v>87.111320500000005</v>
      </c>
      <c r="H13" s="99">
        <v>87.004249569999999</v>
      </c>
      <c r="I13" s="99">
        <v>86.896423339999998</v>
      </c>
      <c r="J13" s="99">
        <v>86.787902829999993</v>
      </c>
      <c r="K13" s="99">
        <v>86.678833010000005</v>
      </c>
      <c r="L13" s="99">
        <v>86.569366459999998</v>
      </c>
      <c r="M13" s="99">
        <v>86.459533690000001</v>
      </c>
      <c r="N13" s="99">
        <v>86.349472050000003</v>
      </c>
      <c r="O13" s="99">
        <v>86.239356990000005</v>
      </c>
      <c r="P13" s="99">
        <v>86.129188540000001</v>
      </c>
      <c r="Q13" s="99">
        <v>86.019180300000002</v>
      </c>
      <c r="R13" s="99">
        <v>85.909431459999993</v>
      </c>
      <c r="S13" s="99">
        <v>85.800003050000001</v>
      </c>
      <c r="T13" s="99">
        <v>85.691001889999995</v>
      </c>
      <c r="U13" s="99">
        <v>85.58265686</v>
      </c>
      <c r="V13" s="99">
        <v>85.475013730000001</v>
      </c>
      <c r="W13" s="99">
        <v>85.368179319999996</v>
      </c>
      <c r="X13" s="99">
        <v>85.26234436</v>
      </c>
      <c r="Y13" s="99">
        <v>85.157524109999997</v>
      </c>
      <c r="Z13" s="425">
        <v>85.053924559999999</v>
      </c>
    </row>
    <row r="14" spans="1:39">
      <c r="A14" s="839" t="s">
        <v>619</v>
      </c>
      <c r="B14" s="99">
        <v>86.897605900000002</v>
      </c>
      <c r="C14" s="99">
        <v>87.038711550000002</v>
      </c>
      <c r="D14" s="99">
        <v>86.870712280000006</v>
      </c>
      <c r="E14" s="99">
        <v>86.701721190000001</v>
      </c>
      <c r="F14" s="99">
        <v>86.53173065</v>
      </c>
      <c r="G14" s="99">
        <v>86.360733030000006</v>
      </c>
      <c r="H14" s="99">
        <v>86.188735960000002</v>
      </c>
      <c r="I14" s="99">
        <v>86.015747070000003</v>
      </c>
      <c r="J14" s="99">
        <v>85.841751099999996</v>
      </c>
      <c r="K14" s="99">
        <v>85.666755679999994</v>
      </c>
      <c r="L14" s="99">
        <v>85.490753170000005</v>
      </c>
      <c r="M14" s="99">
        <v>85.313758849999999</v>
      </c>
      <c r="N14" s="99">
        <v>85.13575745</v>
      </c>
      <c r="O14" s="99">
        <v>84.956764219999997</v>
      </c>
      <c r="P14" s="99">
        <v>84.776763919999993</v>
      </c>
      <c r="Q14" s="99">
        <v>84.595764160000002</v>
      </c>
      <c r="R14" s="99">
        <v>84.413764950000001</v>
      </c>
      <c r="S14" s="99">
        <v>84.230766299999999</v>
      </c>
      <c r="T14" s="99">
        <v>84.046760559999996</v>
      </c>
      <c r="U14" s="99">
        <v>83.861762999999996</v>
      </c>
      <c r="V14" s="99">
        <v>83.675758360000003</v>
      </c>
      <c r="W14" s="99">
        <v>83.488754270000001</v>
      </c>
      <c r="X14" s="99">
        <v>83.300750730000004</v>
      </c>
      <c r="Y14" s="99">
        <v>83.111747739999998</v>
      </c>
      <c r="Z14" s="425">
        <v>82.921745299999998</v>
      </c>
    </row>
    <row r="15" spans="1:39">
      <c r="A15" s="839" t="s">
        <v>620</v>
      </c>
      <c r="B15" s="99">
        <v>88.468658450000007</v>
      </c>
      <c r="C15" s="99">
        <v>88.786827090000003</v>
      </c>
      <c r="D15" s="99">
        <v>88.856140139999994</v>
      </c>
      <c r="E15" s="99">
        <v>88.923675540000005</v>
      </c>
      <c r="F15" s="99">
        <v>88.989425659999995</v>
      </c>
      <c r="G15" s="99">
        <v>89.053405760000004</v>
      </c>
      <c r="H15" s="99">
        <v>89.115608219999999</v>
      </c>
      <c r="I15" s="99">
        <v>89.176033020000006</v>
      </c>
      <c r="J15" s="99">
        <v>89.234680179999998</v>
      </c>
      <c r="K15" s="99">
        <v>89.291557310000002</v>
      </c>
      <c r="L15" s="99">
        <v>89.346649170000006</v>
      </c>
      <c r="M15" s="99">
        <v>89.399963380000003</v>
      </c>
      <c r="N15" s="99">
        <v>89.451507570000004</v>
      </c>
      <c r="O15" s="99">
        <v>89.501266479999998</v>
      </c>
      <c r="P15" s="99">
        <v>89.549247739999998</v>
      </c>
      <c r="Q15" s="99">
        <v>89.595458980000004</v>
      </c>
      <c r="R15" s="99">
        <v>89.639892579999994</v>
      </c>
      <c r="S15" s="99">
        <v>89.682540889999999</v>
      </c>
      <c r="T15" s="99">
        <v>89.723419190000001</v>
      </c>
      <c r="U15" s="99">
        <v>89.762519839999996</v>
      </c>
      <c r="V15" s="99">
        <v>89.799842830000003</v>
      </c>
      <c r="W15" s="99">
        <v>89.835388179999995</v>
      </c>
      <c r="X15" s="99">
        <v>89.869155879999994</v>
      </c>
      <c r="Y15" s="99">
        <v>89.901145940000006</v>
      </c>
      <c r="Z15" s="425">
        <v>89.931358340000003</v>
      </c>
    </row>
    <row r="16" spans="1:39">
      <c r="A16" s="837" t="s">
        <v>277</v>
      </c>
      <c r="B16" s="490"/>
      <c r="C16" s="490"/>
      <c r="D16" s="490"/>
      <c r="E16" s="490"/>
      <c r="F16" s="490"/>
      <c r="G16" s="490"/>
      <c r="H16" s="490"/>
      <c r="I16" s="490"/>
      <c r="J16" s="490"/>
      <c r="K16" s="490"/>
      <c r="L16" s="490"/>
      <c r="M16" s="490"/>
      <c r="N16" s="490"/>
      <c r="O16" s="490"/>
      <c r="P16" s="490"/>
      <c r="Q16" s="490"/>
      <c r="R16" s="490"/>
      <c r="S16" s="490"/>
      <c r="T16" s="490"/>
      <c r="U16" s="490"/>
      <c r="V16" s="490"/>
      <c r="W16" s="490"/>
      <c r="X16" s="490"/>
      <c r="Y16" s="490"/>
      <c r="Z16" s="838"/>
    </row>
    <row r="17" spans="1:26">
      <c r="A17" s="839" t="s">
        <v>621</v>
      </c>
      <c r="B17" s="99">
        <v>37.549537659999999</v>
      </c>
      <c r="C17" s="99">
        <v>37.52163315</v>
      </c>
      <c r="D17" s="99">
        <v>37.484611510000001</v>
      </c>
      <c r="E17" s="99">
        <v>37.43844223</v>
      </c>
      <c r="F17" s="99">
        <v>37.38307571</v>
      </c>
      <c r="G17" s="99">
        <v>37.320472719999998</v>
      </c>
      <c r="H17" s="99">
        <v>37.251548769999999</v>
      </c>
      <c r="I17" s="99">
        <v>37.176227570000002</v>
      </c>
      <c r="J17" s="99">
        <v>37.093429569999998</v>
      </c>
      <c r="K17" s="99">
        <v>37.004070280000001</v>
      </c>
      <c r="L17" s="99">
        <v>36.907081599999998</v>
      </c>
      <c r="M17" s="99">
        <v>36.803359989999997</v>
      </c>
      <c r="N17" s="99">
        <v>36.691848749999998</v>
      </c>
      <c r="O17" s="99">
        <v>36.572479250000001</v>
      </c>
      <c r="P17" s="99">
        <v>36.445655819999999</v>
      </c>
      <c r="Q17" s="99">
        <v>36.310813899999999</v>
      </c>
      <c r="R17" s="99">
        <v>36.1678772</v>
      </c>
      <c r="S17" s="99">
        <v>36.01630402</v>
      </c>
      <c r="T17" s="99">
        <v>35.856491089999999</v>
      </c>
      <c r="U17" s="99">
        <v>35.687892910000002</v>
      </c>
      <c r="V17" s="99">
        <v>35.510448459999999</v>
      </c>
      <c r="W17" s="99">
        <v>35.323619839999999</v>
      </c>
      <c r="X17" s="99">
        <v>35.127346039999999</v>
      </c>
      <c r="Y17" s="99">
        <v>35.403446199999998</v>
      </c>
      <c r="Z17" s="425">
        <v>35.681362149999998</v>
      </c>
    </row>
    <row r="18" spans="1:26">
      <c r="A18" s="839" t="s">
        <v>619</v>
      </c>
      <c r="B18" s="99">
        <v>19.59583473</v>
      </c>
      <c r="C18" s="99">
        <v>19.416540149999999</v>
      </c>
      <c r="D18" s="99">
        <v>19.22933197</v>
      </c>
      <c r="E18" s="99">
        <v>19.0342083</v>
      </c>
      <c r="F18" s="99">
        <v>18.831172939999998</v>
      </c>
      <c r="G18" s="99">
        <v>18.620222089999999</v>
      </c>
      <c r="H18" s="99">
        <v>18.401357650000001</v>
      </c>
      <c r="I18" s="99">
        <v>18.174577710000001</v>
      </c>
      <c r="J18" s="99">
        <v>17.939886090000002</v>
      </c>
      <c r="K18" s="99">
        <v>17.69727898</v>
      </c>
      <c r="L18" s="99">
        <v>17.44675827</v>
      </c>
      <c r="M18" s="99">
        <v>17.188323969999999</v>
      </c>
      <c r="N18" s="99">
        <v>16.921976090000001</v>
      </c>
      <c r="O18" s="99">
        <v>16.64771271</v>
      </c>
      <c r="P18" s="99">
        <v>16.365535739999999</v>
      </c>
      <c r="Q18" s="99">
        <v>16.075445179999999</v>
      </c>
      <c r="R18" s="99">
        <v>15.777441019999999</v>
      </c>
      <c r="S18" s="99">
        <v>15.47152328</v>
      </c>
      <c r="T18" s="99">
        <v>15.157690049999999</v>
      </c>
      <c r="U18" s="99">
        <v>14.83594418</v>
      </c>
      <c r="V18" s="99">
        <v>14.506283760000001</v>
      </c>
      <c r="W18" s="99">
        <v>14.16870975</v>
      </c>
      <c r="X18" s="99">
        <v>13.82322121</v>
      </c>
      <c r="Y18" s="99">
        <v>13.82322121</v>
      </c>
      <c r="Z18" s="425">
        <v>13.82322121</v>
      </c>
    </row>
    <row r="19" spans="1:26">
      <c r="A19" s="839" t="s">
        <v>620</v>
      </c>
      <c r="B19" s="99">
        <v>70.713935849999999</v>
      </c>
      <c r="C19" s="99">
        <v>70.292114260000005</v>
      </c>
      <c r="D19" s="99">
        <v>69.861091610000003</v>
      </c>
      <c r="E19" s="99">
        <v>69.420875550000005</v>
      </c>
      <c r="F19" s="99">
        <v>68.971450809999993</v>
      </c>
      <c r="G19" s="99">
        <v>68.512832639999999</v>
      </c>
      <c r="H19" s="99">
        <v>68.045013429999997</v>
      </c>
      <c r="I19" s="99">
        <v>67.568000789999999</v>
      </c>
      <c r="J19" s="99">
        <v>67.081787109999993</v>
      </c>
      <c r="K19" s="99">
        <v>66.58637238</v>
      </c>
      <c r="L19" s="99">
        <v>66.081756589999998</v>
      </c>
      <c r="M19" s="99">
        <v>65.56794739</v>
      </c>
      <c r="N19" s="99">
        <v>65.044937129999994</v>
      </c>
      <c r="O19" s="99">
        <v>64.512725829999994</v>
      </c>
      <c r="P19" s="99">
        <v>63.971317290000002</v>
      </c>
      <c r="Q19" s="99">
        <v>63.420711519999998</v>
      </c>
      <c r="R19" s="99">
        <v>62.860904689999998</v>
      </c>
      <c r="S19" s="99">
        <v>62.291900630000001</v>
      </c>
      <c r="T19" s="99">
        <v>61.713699339999998</v>
      </c>
      <c r="U19" s="99">
        <v>61.126297000000001</v>
      </c>
      <c r="V19" s="99">
        <v>60.529693600000002</v>
      </c>
      <c r="W19" s="99">
        <v>59.923892969999997</v>
      </c>
      <c r="X19" s="99">
        <v>59.308895110000002</v>
      </c>
      <c r="Y19" s="99">
        <v>59.308895110000002</v>
      </c>
      <c r="Z19" s="425">
        <v>59.308895110000002</v>
      </c>
    </row>
    <row r="20" spans="1:26">
      <c r="A20" s="837" t="s">
        <v>172</v>
      </c>
      <c r="B20" s="490"/>
      <c r="C20" s="490"/>
      <c r="D20" s="490"/>
      <c r="E20" s="490"/>
      <c r="F20" s="490"/>
      <c r="G20" s="490"/>
      <c r="H20" s="490"/>
      <c r="I20" s="490"/>
      <c r="J20" s="490"/>
      <c r="K20" s="490"/>
      <c r="L20" s="490"/>
      <c r="M20" s="490"/>
      <c r="N20" s="490"/>
      <c r="O20" s="490"/>
      <c r="P20" s="490"/>
      <c r="Q20" s="490"/>
      <c r="R20" s="490"/>
      <c r="S20" s="490"/>
      <c r="T20" s="490"/>
      <c r="U20" s="490"/>
      <c r="V20" s="490"/>
      <c r="W20" s="490"/>
      <c r="X20" s="490"/>
      <c r="Y20" s="490"/>
      <c r="Z20" s="838"/>
    </row>
    <row r="21" spans="1:26">
      <c r="A21" s="839" t="s">
        <v>621</v>
      </c>
      <c r="B21" s="99">
        <v>52.382736209999997</v>
      </c>
      <c r="C21" s="99">
        <v>53.425842289999999</v>
      </c>
      <c r="D21" s="99">
        <v>54.475280759999997</v>
      </c>
      <c r="E21" s="99">
        <v>55.531047819999998</v>
      </c>
      <c r="F21" s="99">
        <v>56.592288969999998</v>
      </c>
      <c r="G21" s="99">
        <v>57.660274510000001</v>
      </c>
      <c r="H21" s="99">
        <v>58.734169010000002</v>
      </c>
      <c r="I21" s="99">
        <v>59.832569120000002</v>
      </c>
      <c r="J21" s="99">
        <v>61.050807949999999</v>
      </c>
      <c r="K21" s="99">
        <v>62.26916885</v>
      </c>
      <c r="L21" s="99">
        <v>63.487594600000001</v>
      </c>
      <c r="M21" s="99">
        <v>64.706390380000002</v>
      </c>
      <c r="N21" s="99">
        <v>65.899925229999994</v>
      </c>
      <c r="O21" s="99">
        <v>67.09466553</v>
      </c>
      <c r="P21" s="99">
        <v>68.290237430000005</v>
      </c>
      <c r="Q21" s="99">
        <v>69.486938480000006</v>
      </c>
      <c r="R21" s="99">
        <v>70.686920169999993</v>
      </c>
      <c r="S21" s="99">
        <v>71.889633180000004</v>
      </c>
      <c r="T21" s="99">
        <v>73.095153809999999</v>
      </c>
      <c r="U21" s="99">
        <v>74.303230290000002</v>
      </c>
      <c r="V21" s="99">
        <v>75.513618469999997</v>
      </c>
      <c r="W21" s="99">
        <v>76.726066590000002</v>
      </c>
      <c r="X21" s="99">
        <v>77.940582280000001</v>
      </c>
      <c r="Y21" s="99">
        <v>79.156379700000002</v>
      </c>
      <c r="Z21" s="425">
        <v>80.373710630000005</v>
      </c>
    </row>
    <row r="22" spans="1:26">
      <c r="A22" s="839" t="s">
        <v>619</v>
      </c>
      <c r="B22" s="99">
        <v>42.013683319999998</v>
      </c>
      <c r="C22" s="99">
        <v>43.312759399999997</v>
      </c>
      <c r="D22" s="99">
        <v>44.616382600000001</v>
      </c>
      <c r="E22" s="99">
        <v>45.924556729999999</v>
      </c>
      <c r="F22" s="99">
        <v>47.237274169999999</v>
      </c>
      <c r="G22" s="99">
        <v>48.554538729999997</v>
      </c>
      <c r="H22" s="99">
        <v>49.876354220000003</v>
      </c>
      <c r="I22" s="99">
        <v>51.202713009999997</v>
      </c>
      <c r="J22" s="99">
        <v>52.533622739999998</v>
      </c>
      <c r="K22" s="99">
        <v>53.869075780000003</v>
      </c>
      <c r="L22" s="99">
        <v>55.20907974</v>
      </c>
      <c r="M22" s="99">
        <v>56.55362701</v>
      </c>
      <c r="N22" s="99">
        <v>57.902725220000001</v>
      </c>
      <c r="O22" s="99">
        <v>59.256370539999999</v>
      </c>
      <c r="P22" s="99">
        <v>60.614562990000003</v>
      </c>
      <c r="Q22" s="99">
        <v>61.977298740000002</v>
      </c>
      <c r="R22" s="99">
        <v>63.344585420000001</v>
      </c>
      <c r="S22" s="99">
        <v>64.716423030000001</v>
      </c>
      <c r="T22" s="99">
        <v>66.092803959999998</v>
      </c>
      <c r="U22" s="99">
        <v>67.473731990000005</v>
      </c>
      <c r="V22" s="99">
        <v>68.859207150000003</v>
      </c>
      <c r="W22" s="99">
        <v>70.24922943</v>
      </c>
      <c r="X22" s="99">
        <v>71.643798829999994</v>
      </c>
      <c r="Y22" s="99">
        <v>73.042915339999993</v>
      </c>
      <c r="Z22" s="425">
        <v>74.446578979999998</v>
      </c>
    </row>
    <row r="23" spans="1:26">
      <c r="A23" s="839" t="s">
        <v>620</v>
      </c>
      <c r="B23" s="99">
        <v>87.720512389999996</v>
      </c>
      <c r="C23" s="99">
        <v>88.150184629999998</v>
      </c>
      <c r="D23" s="99">
        <v>88.580261230000005</v>
      </c>
      <c r="E23" s="99">
        <v>89.010734560000003</v>
      </c>
      <c r="F23" s="99">
        <v>89.441604609999999</v>
      </c>
      <c r="G23" s="99">
        <v>89.872871399999994</v>
      </c>
      <c r="H23" s="99">
        <v>90.30454254</v>
      </c>
      <c r="I23" s="99">
        <v>90.736610409999997</v>
      </c>
      <c r="J23" s="99">
        <v>91.169082639999999</v>
      </c>
      <c r="K23" s="99">
        <v>91.601943969999994</v>
      </c>
      <c r="L23" s="99">
        <v>92.035209660000007</v>
      </c>
      <c r="M23" s="99">
        <v>92.468872070000003</v>
      </c>
      <c r="N23" s="99">
        <v>92.902931210000006</v>
      </c>
      <c r="O23" s="99">
        <v>93.337394709999998</v>
      </c>
      <c r="P23" s="99">
        <v>93.772254939999996</v>
      </c>
      <c r="Q23" s="99">
        <v>94.2075119</v>
      </c>
      <c r="R23" s="99">
        <v>94.643165589999995</v>
      </c>
      <c r="S23" s="99">
        <v>95.079223630000001</v>
      </c>
      <c r="T23" s="99">
        <v>95.515678410000007</v>
      </c>
      <c r="U23" s="99">
        <v>95.952529909999996</v>
      </c>
      <c r="V23" s="99">
        <v>96.389785770000003</v>
      </c>
      <c r="W23" s="99">
        <v>96.827438349999994</v>
      </c>
      <c r="X23" s="99">
        <v>97.265487669999999</v>
      </c>
      <c r="Y23" s="99">
        <v>97.703933719999995</v>
      </c>
      <c r="Z23" s="425">
        <v>98.142776490000003</v>
      </c>
    </row>
    <row r="24" spans="1:26">
      <c r="A24" s="837" t="s">
        <v>173</v>
      </c>
      <c r="B24" s="490"/>
      <c r="C24" s="490"/>
      <c r="D24" s="490"/>
      <c r="E24" s="490"/>
      <c r="F24" s="490"/>
      <c r="G24" s="490"/>
      <c r="H24" s="490"/>
      <c r="I24" s="490"/>
      <c r="J24" s="490"/>
      <c r="K24" s="490"/>
      <c r="L24" s="490"/>
      <c r="M24" s="490"/>
      <c r="N24" s="490"/>
      <c r="O24" s="490"/>
      <c r="P24" s="490"/>
      <c r="Q24" s="490"/>
      <c r="R24" s="490"/>
      <c r="S24" s="490"/>
      <c r="T24" s="490"/>
      <c r="U24" s="490"/>
      <c r="V24" s="490"/>
      <c r="W24" s="490"/>
      <c r="X24" s="490"/>
      <c r="Y24" s="490"/>
      <c r="Z24" s="838"/>
    </row>
    <row r="25" spans="1:26">
      <c r="A25" s="839" t="s">
        <v>621</v>
      </c>
      <c r="B25" s="99">
        <v>64.405853269999994</v>
      </c>
      <c r="C25" s="99">
        <v>64.960815429999997</v>
      </c>
      <c r="D25" s="99">
        <v>65.520195009999995</v>
      </c>
      <c r="E25" s="99">
        <v>66.083824160000006</v>
      </c>
      <c r="F25" s="99">
        <v>66.652206419999999</v>
      </c>
      <c r="G25" s="99">
        <v>67.224548339999998</v>
      </c>
      <c r="H25" s="99">
        <v>67.801544190000001</v>
      </c>
      <c r="I25" s="99">
        <v>68.36217499</v>
      </c>
      <c r="J25" s="99">
        <v>68.926673890000004</v>
      </c>
      <c r="K25" s="99">
        <v>69.494422909999997</v>
      </c>
      <c r="L25" s="99">
        <v>70.066123959999999</v>
      </c>
      <c r="M25" s="99">
        <v>70.641609189999997</v>
      </c>
      <c r="N25" s="99">
        <v>71.19313812</v>
      </c>
      <c r="O25" s="99">
        <v>71.747283940000003</v>
      </c>
      <c r="P25" s="99">
        <v>72.304290769999994</v>
      </c>
      <c r="Q25" s="99">
        <v>72.864433289999994</v>
      </c>
      <c r="R25" s="99">
        <v>73.427276610000007</v>
      </c>
      <c r="S25" s="99">
        <v>73.993087770000002</v>
      </c>
      <c r="T25" s="99">
        <v>74.563285829999998</v>
      </c>
      <c r="U25" s="99">
        <v>75.137695309999998</v>
      </c>
      <c r="V25" s="99">
        <v>75.716842650000004</v>
      </c>
      <c r="W25" s="99">
        <v>76.300315859999998</v>
      </c>
      <c r="X25" s="99">
        <v>76.888656620000006</v>
      </c>
      <c r="Y25" s="99">
        <v>77.481452939999997</v>
      </c>
      <c r="Z25" s="425">
        <v>78.078994750000007</v>
      </c>
    </row>
    <row r="26" spans="1:26">
      <c r="A26" s="839" t="s">
        <v>619</v>
      </c>
      <c r="B26" s="99">
        <v>60.386974330000001</v>
      </c>
      <c r="C26" s="99">
        <v>60.808452610000003</v>
      </c>
      <c r="D26" s="99">
        <v>61.230430599999998</v>
      </c>
      <c r="E26" s="99">
        <v>61.652912139999998</v>
      </c>
      <c r="F26" s="99">
        <v>62.075889590000003</v>
      </c>
      <c r="G26" s="99">
        <v>62.499370570000004</v>
      </c>
      <c r="H26" s="99">
        <v>62.923351289999999</v>
      </c>
      <c r="I26" s="99">
        <v>63.347831730000003</v>
      </c>
      <c r="J26" s="99">
        <v>63.772815700000002</v>
      </c>
      <c r="K26" s="99">
        <v>64.198295590000001</v>
      </c>
      <c r="L26" s="99">
        <v>64.624282840000006</v>
      </c>
      <c r="M26" s="99">
        <v>65.050765990000002</v>
      </c>
      <c r="N26" s="99">
        <v>65.477752690000003</v>
      </c>
      <c r="O26" s="99">
        <v>65.905235289999993</v>
      </c>
      <c r="P26" s="99">
        <v>66.333221440000003</v>
      </c>
      <c r="Q26" s="99">
        <v>66.761703490000002</v>
      </c>
      <c r="R26" s="99">
        <v>67.190696720000005</v>
      </c>
      <c r="S26" s="99">
        <v>67.62017822</v>
      </c>
      <c r="T26" s="99">
        <v>68.050170899999998</v>
      </c>
      <c r="U26" s="99">
        <v>68.48065948</v>
      </c>
      <c r="V26" s="99">
        <v>68.911651610000007</v>
      </c>
      <c r="W26" s="99">
        <v>69.343139649999998</v>
      </c>
      <c r="X26" s="99">
        <v>69.77513123</v>
      </c>
      <c r="Y26" s="99">
        <v>70.207618710000006</v>
      </c>
      <c r="Z26" s="425">
        <v>70.640609740000002</v>
      </c>
    </row>
    <row r="27" spans="1:26">
      <c r="A27" s="839" t="s">
        <v>620</v>
      </c>
      <c r="B27" s="99">
        <v>80.946006769999997</v>
      </c>
      <c r="C27" s="99">
        <v>81.5009613</v>
      </c>
      <c r="D27" s="99">
        <v>82.057540889999999</v>
      </c>
      <c r="E27" s="99">
        <v>82.615753170000005</v>
      </c>
      <c r="F27" s="99">
        <v>83.175605770000004</v>
      </c>
      <c r="G27" s="99">
        <v>83.737083440000006</v>
      </c>
      <c r="H27" s="99">
        <v>84.300193789999994</v>
      </c>
      <c r="I27" s="99">
        <v>84.864936830000005</v>
      </c>
      <c r="J27" s="99">
        <v>85.431320189999994</v>
      </c>
      <c r="K27" s="99">
        <v>85.999328610000006</v>
      </c>
      <c r="L27" s="99">
        <v>86.568969730000006</v>
      </c>
      <c r="M27" s="99">
        <v>87.140243530000006</v>
      </c>
      <c r="N27" s="99">
        <v>87.71315002</v>
      </c>
      <c r="O27" s="99">
        <v>88.287696839999995</v>
      </c>
      <c r="P27" s="99">
        <v>88.863868710000006</v>
      </c>
      <c r="Q27" s="99">
        <v>89.441673280000003</v>
      </c>
      <c r="R27" s="99">
        <v>90.021110530000001</v>
      </c>
      <c r="S27" s="99">
        <v>90.602180480000001</v>
      </c>
      <c r="T27" s="99">
        <v>91.184883119999995</v>
      </c>
      <c r="U27" s="99">
        <v>91.769218440000003</v>
      </c>
      <c r="V27" s="99">
        <v>92.355194089999998</v>
      </c>
      <c r="W27" s="99">
        <v>92.942794800000001</v>
      </c>
      <c r="X27" s="99">
        <v>93.532028199999999</v>
      </c>
      <c r="Y27" s="99">
        <v>94.122894290000005</v>
      </c>
      <c r="Z27" s="425">
        <v>94.715393070000005</v>
      </c>
    </row>
    <row r="28" spans="1:26">
      <c r="A28" s="837" t="s">
        <v>174</v>
      </c>
      <c r="B28" s="490"/>
      <c r="C28" s="490"/>
      <c r="D28" s="490"/>
      <c r="E28" s="490"/>
      <c r="F28" s="490"/>
      <c r="G28" s="490"/>
      <c r="H28" s="490"/>
      <c r="I28" s="490"/>
      <c r="J28" s="490"/>
      <c r="K28" s="490"/>
      <c r="L28" s="490"/>
      <c r="M28" s="490"/>
      <c r="N28" s="490"/>
      <c r="O28" s="490"/>
      <c r="P28" s="490"/>
      <c r="Q28" s="490"/>
      <c r="R28" s="490"/>
      <c r="S28" s="490"/>
      <c r="T28" s="490"/>
      <c r="U28" s="490"/>
      <c r="V28" s="490"/>
      <c r="W28" s="490"/>
      <c r="X28" s="490"/>
      <c r="Y28" s="490"/>
      <c r="Z28" s="838"/>
    </row>
    <row r="29" spans="1:26">
      <c r="A29" s="839" t="s">
        <v>621</v>
      </c>
      <c r="B29" s="99">
        <v>36.44275665</v>
      </c>
      <c r="C29" s="99">
        <v>37.136550900000003</v>
      </c>
      <c r="D29" s="99">
        <v>37.828544620000002</v>
      </c>
      <c r="E29" s="99">
        <v>38.51822662</v>
      </c>
      <c r="F29" s="99">
        <v>39.206031799999998</v>
      </c>
      <c r="G29" s="99">
        <v>40.042911529999998</v>
      </c>
      <c r="H29" s="99">
        <v>40.878116609999999</v>
      </c>
      <c r="I29" s="99">
        <v>41.711048130000002</v>
      </c>
      <c r="J29" s="99">
        <v>42.5424881</v>
      </c>
      <c r="K29" s="99">
        <v>43.370052340000001</v>
      </c>
      <c r="L29" s="99">
        <v>44.194534300000001</v>
      </c>
      <c r="M29" s="99">
        <v>45.01538086</v>
      </c>
      <c r="N29" s="99">
        <v>45.832485200000001</v>
      </c>
      <c r="O29" s="99">
        <v>46.645309449999999</v>
      </c>
      <c r="P29" s="99">
        <v>47.454193119999999</v>
      </c>
      <c r="Q29" s="99">
        <v>48.2581749</v>
      </c>
      <c r="R29" s="99">
        <v>49.057590480000002</v>
      </c>
      <c r="S29" s="99">
        <v>49.851940159999998</v>
      </c>
      <c r="T29" s="99">
        <v>50.641124730000001</v>
      </c>
      <c r="U29" s="99">
        <v>51.424255369999997</v>
      </c>
      <c r="V29" s="99">
        <v>52.202075960000002</v>
      </c>
      <c r="W29" s="99">
        <v>52.973297119999998</v>
      </c>
      <c r="X29" s="99">
        <v>53.73867035</v>
      </c>
      <c r="Y29" s="99">
        <v>54.496944429999999</v>
      </c>
      <c r="Z29" s="425">
        <v>55.338962549999998</v>
      </c>
    </row>
    <row r="30" spans="1:26">
      <c r="A30" s="839" t="s">
        <v>619</v>
      </c>
      <c r="B30" s="99">
        <v>23.375972749999999</v>
      </c>
      <c r="C30" s="99">
        <v>24.040378570000001</v>
      </c>
      <c r="D30" s="99">
        <v>24.704677579999998</v>
      </c>
      <c r="E30" s="99">
        <v>25.368869780000001</v>
      </c>
      <c r="F30" s="99">
        <v>26.032955170000001</v>
      </c>
      <c r="G30" s="99">
        <v>26.69692993</v>
      </c>
      <c r="H30" s="99">
        <v>27.360799790000002</v>
      </c>
      <c r="I30" s="99">
        <v>28.02456093</v>
      </c>
      <c r="J30" s="99">
        <v>28.68821526</v>
      </c>
      <c r="K30" s="99">
        <v>29.351760859999999</v>
      </c>
      <c r="L30" s="99">
        <v>30.01519966</v>
      </c>
      <c r="M30" s="99">
        <v>30.678529739999998</v>
      </c>
      <c r="N30" s="99">
        <v>31.341753010000001</v>
      </c>
      <c r="O30" s="99">
        <v>32.00486755</v>
      </c>
      <c r="P30" s="99">
        <v>32.6678772</v>
      </c>
      <c r="Q30" s="99">
        <v>33.330776210000003</v>
      </c>
      <c r="R30" s="99">
        <v>33.993568420000003</v>
      </c>
      <c r="S30" s="99">
        <v>34.656253810000003</v>
      </c>
      <c r="T30" s="99">
        <v>35.318832399999998</v>
      </c>
      <c r="U30" s="99">
        <v>35.981300349999998</v>
      </c>
      <c r="V30" s="99">
        <v>36.643665310000003</v>
      </c>
      <c r="W30" s="99">
        <v>37.30591965</v>
      </c>
      <c r="X30" s="99">
        <v>37.968063350000001</v>
      </c>
      <c r="Y30" s="99">
        <v>38.630104060000001</v>
      </c>
      <c r="Z30" s="425">
        <v>39.29521561</v>
      </c>
    </row>
    <row r="31" spans="1:26">
      <c r="A31" s="839" t="s">
        <v>620</v>
      </c>
      <c r="B31" s="99">
        <v>71.555549619999994</v>
      </c>
      <c r="C31" s="99">
        <v>71.85233307</v>
      </c>
      <c r="D31" s="99">
        <v>72.146629329999996</v>
      </c>
      <c r="E31" s="99">
        <v>72.438446040000002</v>
      </c>
      <c r="F31" s="99">
        <v>72.727783200000005</v>
      </c>
      <c r="G31" s="99">
        <v>73.014633180000004</v>
      </c>
      <c r="H31" s="99">
        <v>73.299003600000006</v>
      </c>
      <c r="I31" s="99">
        <v>73.580886840000005</v>
      </c>
      <c r="J31" s="99">
        <v>73.86029053</v>
      </c>
      <c r="K31" s="99">
        <v>74.137207029999999</v>
      </c>
      <c r="L31" s="99">
        <v>74.411643979999994</v>
      </c>
      <c r="M31" s="99">
        <v>74.683601379999999</v>
      </c>
      <c r="N31" s="99">
        <v>74.953071589999993</v>
      </c>
      <c r="O31" s="99">
        <v>75.220062260000006</v>
      </c>
      <c r="P31" s="99">
        <v>75.48456573</v>
      </c>
      <c r="Q31" s="99">
        <v>75.746589659999998</v>
      </c>
      <c r="R31" s="99">
        <v>76.006126399999999</v>
      </c>
      <c r="S31" s="99">
        <v>76.263191219999996</v>
      </c>
      <c r="T31" s="99">
        <v>76.517761230000005</v>
      </c>
      <c r="U31" s="99">
        <v>76.769851680000002</v>
      </c>
      <c r="V31" s="99">
        <v>77.019462590000003</v>
      </c>
      <c r="W31" s="99">
        <v>77.2665863</v>
      </c>
      <c r="X31" s="99">
        <v>77.511230470000001</v>
      </c>
      <c r="Y31" s="99">
        <v>77.753395080000004</v>
      </c>
      <c r="Z31" s="425">
        <v>78.207069399999995</v>
      </c>
    </row>
    <row r="32" spans="1:26">
      <c r="A32" s="837" t="s">
        <v>175</v>
      </c>
      <c r="B32" s="490"/>
      <c r="C32" s="490"/>
      <c r="D32" s="490"/>
      <c r="E32" s="490"/>
      <c r="F32" s="490"/>
      <c r="G32" s="490"/>
      <c r="H32" s="490"/>
      <c r="I32" s="490"/>
      <c r="J32" s="490"/>
      <c r="K32" s="490"/>
      <c r="L32" s="490"/>
      <c r="M32" s="490"/>
      <c r="N32" s="490"/>
      <c r="O32" s="490"/>
      <c r="P32" s="490"/>
      <c r="Q32" s="490"/>
      <c r="R32" s="490"/>
      <c r="S32" s="490"/>
      <c r="T32" s="490"/>
      <c r="U32" s="490"/>
      <c r="V32" s="490"/>
      <c r="W32" s="490"/>
      <c r="X32" s="490"/>
      <c r="Y32" s="490"/>
      <c r="Z32" s="838"/>
    </row>
    <row r="33" spans="1:26">
      <c r="A33" s="839" t="s">
        <v>621</v>
      </c>
      <c r="B33" s="99">
        <v>54.130825039999998</v>
      </c>
      <c r="C33" s="99">
        <v>54.93477249</v>
      </c>
      <c r="D33" s="99">
        <v>55.735801700000003</v>
      </c>
      <c r="E33" s="99">
        <v>56.534263609999996</v>
      </c>
      <c r="F33" s="99">
        <v>57.329799649999998</v>
      </c>
      <c r="G33" s="99">
        <v>58.122741699999999</v>
      </c>
      <c r="H33" s="99">
        <v>58.912742610000002</v>
      </c>
      <c r="I33" s="99">
        <v>59.700119020000002</v>
      </c>
      <c r="J33" s="99">
        <v>60.484550480000003</v>
      </c>
      <c r="K33" s="99">
        <v>61.269523620000001</v>
      </c>
      <c r="L33" s="99">
        <v>62.054718020000003</v>
      </c>
      <c r="M33" s="99">
        <v>62.840091710000003</v>
      </c>
      <c r="N33" s="99">
        <v>63.625041959999997</v>
      </c>
      <c r="O33" s="99">
        <v>64.409767149999993</v>
      </c>
      <c r="P33" s="99">
        <v>65.193389890000006</v>
      </c>
      <c r="Q33" s="99">
        <v>65.976333620000005</v>
      </c>
      <c r="R33" s="99">
        <v>66.757507320000002</v>
      </c>
      <c r="S33" s="99">
        <v>67.537261959999995</v>
      </c>
      <c r="T33" s="99">
        <v>68.315216059999997</v>
      </c>
      <c r="U33" s="99">
        <v>69.090766909999999</v>
      </c>
      <c r="V33" s="99">
        <v>69.863945009999995</v>
      </c>
      <c r="W33" s="99">
        <v>70.634162900000007</v>
      </c>
      <c r="X33" s="99">
        <v>71.40138245</v>
      </c>
      <c r="Y33" s="99">
        <v>72.228553770000005</v>
      </c>
      <c r="Z33" s="425">
        <v>73.053573610000001</v>
      </c>
    </row>
    <row r="34" spans="1:26">
      <c r="A34" s="839" t="s">
        <v>619</v>
      </c>
      <c r="B34" s="99">
        <v>48.705394740000003</v>
      </c>
      <c r="C34" s="99">
        <v>49.60946655</v>
      </c>
      <c r="D34" s="99">
        <v>50.512020110000002</v>
      </c>
      <c r="E34" s="99">
        <v>51.413055419999999</v>
      </c>
      <c r="F34" s="99">
        <v>52.312568659999997</v>
      </c>
      <c r="G34" s="99">
        <v>53.210563659999998</v>
      </c>
      <c r="H34" s="99">
        <v>54.10703659</v>
      </c>
      <c r="I34" s="99">
        <v>55.001995090000001</v>
      </c>
      <c r="J34" s="99">
        <v>55.895427699999999</v>
      </c>
      <c r="K34" s="99">
        <v>56.787345889999997</v>
      </c>
      <c r="L34" s="99">
        <v>57.677742000000002</v>
      </c>
      <c r="M34" s="99">
        <v>58.566616060000001</v>
      </c>
      <c r="N34" s="99">
        <v>59.453975679999999</v>
      </c>
      <c r="O34" s="99">
        <v>60.339809420000002</v>
      </c>
      <c r="P34" s="99">
        <v>61.224128720000003</v>
      </c>
      <c r="Q34" s="99">
        <v>62.106925959999998</v>
      </c>
      <c r="R34" s="99">
        <v>62.988204959999997</v>
      </c>
      <c r="S34" s="99">
        <v>63.867961880000003</v>
      </c>
      <c r="T34" s="99">
        <v>64.746200560000005</v>
      </c>
      <c r="U34" s="99">
        <v>65.622917180000002</v>
      </c>
      <c r="V34" s="99">
        <v>66.498115540000001</v>
      </c>
      <c r="W34" s="99">
        <v>67.371795649999996</v>
      </c>
      <c r="X34" s="99">
        <v>68.243957519999995</v>
      </c>
      <c r="Y34" s="99">
        <v>69.171279909999996</v>
      </c>
      <c r="Z34" s="425">
        <v>70.098594669999997</v>
      </c>
    </row>
    <row r="35" spans="1:26">
      <c r="A35" s="839" t="s">
        <v>620</v>
      </c>
      <c r="B35" s="99">
        <v>85.840461730000001</v>
      </c>
      <c r="C35" s="99">
        <v>85.840957639999999</v>
      </c>
      <c r="D35" s="99">
        <v>85.841255189999998</v>
      </c>
      <c r="E35" s="99">
        <v>85.841354370000005</v>
      </c>
      <c r="F35" s="99">
        <v>85.841247559999999</v>
      </c>
      <c r="G35" s="99">
        <v>85.840934750000002</v>
      </c>
      <c r="H35" s="99">
        <v>85.840423580000007</v>
      </c>
      <c r="I35" s="99">
        <v>85.839714049999998</v>
      </c>
      <c r="J35" s="99">
        <v>85.838790889999999</v>
      </c>
      <c r="K35" s="99">
        <v>85.837676999999999</v>
      </c>
      <c r="L35" s="99">
        <v>85.836357120000002</v>
      </c>
      <c r="M35" s="99">
        <v>85.83483124</v>
      </c>
      <c r="N35" s="99">
        <v>85.833099369999999</v>
      </c>
      <c r="O35" s="99">
        <v>85.831176760000005</v>
      </c>
      <c r="P35" s="99">
        <v>85.82904053</v>
      </c>
      <c r="Q35" s="99">
        <v>85.826705930000003</v>
      </c>
      <c r="R35" s="99">
        <v>85.824172970000006</v>
      </c>
      <c r="S35" s="99">
        <v>85.821434019999998</v>
      </c>
      <c r="T35" s="99">
        <v>85.818489069999998</v>
      </c>
      <c r="U35" s="99">
        <v>85.81534576</v>
      </c>
      <c r="V35" s="99">
        <v>85.812004090000002</v>
      </c>
      <c r="W35" s="99">
        <v>85.808456419999999</v>
      </c>
      <c r="X35" s="99">
        <v>85.804702759999998</v>
      </c>
      <c r="Y35" s="99">
        <v>85.895988459999998</v>
      </c>
      <c r="Z35" s="425">
        <v>85.987281800000005</v>
      </c>
    </row>
    <row r="36" spans="1:26">
      <c r="A36" s="837" t="s">
        <v>176</v>
      </c>
      <c r="B36" s="490"/>
      <c r="C36" s="490"/>
      <c r="D36" s="490"/>
      <c r="E36" s="490"/>
      <c r="F36" s="490"/>
      <c r="G36" s="490"/>
      <c r="H36" s="490"/>
      <c r="I36" s="490"/>
      <c r="J36" s="490"/>
      <c r="K36" s="490"/>
      <c r="L36" s="490"/>
      <c r="M36" s="490"/>
      <c r="N36" s="490"/>
      <c r="O36" s="490"/>
      <c r="P36" s="490"/>
      <c r="Q36" s="490"/>
      <c r="R36" s="490"/>
      <c r="S36" s="490"/>
      <c r="T36" s="490"/>
      <c r="U36" s="490"/>
      <c r="V36" s="490"/>
      <c r="W36" s="490"/>
      <c r="X36" s="490"/>
      <c r="Y36" s="490"/>
      <c r="Z36" s="838"/>
    </row>
    <row r="37" spans="1:26">
      <c r="A37" s="839" t="s">
        <v>621</v>
      </c>
      <c r="B37" s="99">
        <v>99.357673649999995</v>
      </c>
      <c r="C37" s="99">
        <v>99.380714420000004</v>
      </c>
      <c r="D37" s="99">
        <v>99.403800959999998</v>
      </c>
      <c r="E37" s="99">
        <v>99.426948550000006</v>
      </c>
      <c r="F37" s="99">
        <v>99.450141909999999</v>
      </c>
      <c r="G37" s="99">
        <v>99.473396300000005</v>
      </c>
      <c r="H37" s="99">
        <v>99.496704100000002</v>
      </c>
      <c r="I37" s="99">
        <v>99.520072940000006</v>
      </c>
      <c r="J37" s="99">
        <v>99.543487549999995</v>
      </c>
      <c r="K37" s="99">
        <v>99.566963200000004</v>
      </c>
      <c r="L37" s="99">
        <v>99.590484619999998</v>
      </c>
      <c r="M37" s="99">
        <v>99.614074709999997</v>
      </c>
      <c r="N37" s="99">
        <v>99.637702939999997</v>
      </c>
      <c r="O37" s="99">
        <v>99.661399840000001</v>
      </c>
      <c r="P37" s="99">
        <v>99.685142519999999</v>
      </c>
      <c r="Q37" s="99">
        <v>99.708946229999995</v>
      </c>
      <c r="R37" s="99">
        <v>99.732864379999995</v>
      </c>
      <c r="S37" s="99">
        <v>99.756889340000001</v>
      </c>
      <c r="T37" s="99">
        <v>99.781005859999993</v>
      </c>
      <c r="U37" s="99">
        <v>99.805198669999996</v>
      </c>
      <c r="V37" s="99">
        <v>99.829452509999996</v>
      </c>
      <c r="W37" s="99">
        <v>99.853744509999999</v>
      </c>
      <c r="X37" s="99">
        <v>99.878067020000003</v>
      </c>
      <c r="Y37" s="99">
        <v>99.902412409999997</v>
      </c>
      <c r="Z37" s="425">
        <v>99.926544190000001</v>
      </c>
    </row>
    <row r="38" spans="1:26">
      <c r="A38" s="839" t="s">
        <v>619</v>
      </c>
      <c r="B38" s="99">
        <v>99.054809570000003</v>
      </c>
      <c r="C38" s="99">
        <v>99.089012150000002</v>
      </c>
      <c r="D38" s="99">
        <v>99.123214719999993</v>
      </c>
      <c r="E38" s="99">
        <v>99.157417300000006</v>
      </c>
      <c r="F38" s="99">
        <v>99.191612239999998</v>
      </c>
      <c r="G38" s="99">
        <v>99.225814819999997</v>
      </c>
      <c r="H38" s="99">
        <v>99.260017399999995</v>
      </c>
      <c r="I38" s="99">
        <v>99.294212340000001</v>
      </c>
      <c r="J38" s="99">
        <v>99.32841492</v>
      </c>
      <c r="K38" s="99">
        <v>99.362617490000005</v>
      </c>
      <c r="L38" s="99">
        <v>99.396812440000005</v>
      </c>
      <c r="M38" s="99">
        <v>99.431015009999996</v>
      </c>
      <c r="N38" s="99">
        <v>99.465217589999995</v>
      </c>
      <c r="O38" s="99">
        <v>99.499412539999994</v>
      </c>
      <c r="P38" s="99">
        <v>99.53361511</v>
      </c>
      <c r="Q38" s="99">
        <v>99.567817689999998</v>
      </c>
      <c r="R38" s="99">
        <v>99.602020260000003</v>
      </c>
      <c r="S38" s="99">
        <v>99.636215210000003</v>
      </c>
      <c r="T38" s="99">
        <v>99.670417790000002</v>
      </c>
      <c r="U38" s="99">
        <v>99.704620360000007</v>
      </c>
      <c r="V38" s="99">
        <v>99.738815310000007</v>
      </c>
      <c r="W38" s="99">
        <v>99.773017879999998</v>
      </c>
      <c r="X38" s="99">
        <v>99.807220459999996</v>
      </c>
      <c r="Y38" s="99">
        <v>99.841415409999996</v>
      </c>
      <c r="Z38" s="425">
        <v>99.875617980000001</v>
      </c>
    </row>
    <row r="39" spans="1:26">
      <c r="A39" s="839" t="s">
        <v>620</v>
      </c>
      <c r="B39" s="99">
        <v>99.764587399999996</v>
      </c>
      <c r="C39" s="99">
        <v>99.774414059999998</v>
      </c>
      <c r="D39" s="99">
        <v>99.784248349999999</v>
      </c>
      <c r="E39" s="99">
        <v>99.79407501</v>
      </c>
      <c r="F39" s="99">
        <v>99.803909300000001</v>
      </c>
      <c r="G39" s="99">
        <v>99.813735960000002</v>
      </c>
      <c r="H39" s="99">
        <v>99.823562620000004</v>
      </c>
      <c r="I39" s="99">
        <v>99.833396910000005</v>
      </c>
      <c r="J39" s="99">
        <v>99.843223570000006</v>
      </c>
      <c r="K39" s="99">
        <v>99.853050229999994</v>
      </c>
      <c r="L39" s="99">
        <v>99.862884519999994</v>
      </c>
      <c r="M39" s="99">
        <v>99.872711179999996</v>
      </c>
      <c r="N39" s="99">
        <v>99.882545469999997</v>
      </c>
      <c r="O39" s="99">
        <v>99.892372129999998</v>
      </c>
      <c r="P39" s="99">
        <v>99.90219879</v>
      </c>
      <c r="Q39" s="99">
        <v>99.91203308</v>
      </c>
      <c r="R39" s="99">
        <v>99.921859740000002</v>
      </c>
      <c r="S39" s="99">
        <v>99.931686400000004</v>
      </c>
      <c r="T39" s="99">
        <v>99.941520690000004</v>
      </c>
      <c r="U39" s="99">
        <v>99.951347350000006</v>
      </c>
      <c r="V39" s="99">
        <v>99.961174009999993</v>
      </c>
      <c r="W39" s="99">
        <v>99.971008299999994</v>
      </c>
      <c r="X39" s="99">
        <v>99.980834959999996</v>
      </c>
      <c r="Y39" s="99">
        <v>99.990669249999996</v>
      </c>
      <c r="Z39" s="425">
        <v>100</v>
      </c>
    </row>
    <row r="40" spans="1:26">
      <c r="A40" s="837" t="s">
        <v>177</v>
      </c>
      <c r="B40" s="490"/>
      <c r="C40" s="490"/>
      <c r="D40" s="490"/>
      <c r="E40" s="490"/>
      <c r="F40" s="490"/>
      <c r="G40" s="490"/>
      <c r="H40" s="490"/>
      <c r="I40" s="490"/>
      <c r="J40" s="490"/>
      <c r="K40" s="490"/>
      <c r="L40" s="490"/>
      <c r="M40" s="490"/>
      <c r="N40" s="490"/>
      <c r="O40" s="490"/>
      <c r="P40" s="490"/>
      <c r="Q40" s="490"/>
      <c r="R40" s="490"/>
      <c r="S40" s="490"/>
      <c r="T40" s="490"/>
      <c r="U40" s="490"/>
      <c r="V40" s="490"/>
      <c r="W40" s="490"/>
      <c r="X40" s="490"/>
      <c r="Y40" s="490"/>
      <c r="Z40" s="838"/>
    </row>
    <row r="41" spans="1:26">
      <c r="A41" s="839" t="s">
        <v>621</v>
      </c>
      <c r="B41" s="99">
        <v>23.441041949999999</v>
      </c>
      <c r="C41" s="99">
        <v>24.448297499999999</v>
      </c>
      <c r="D41" s="99">
        <v>25.892055509999999</v>
      </c>
      <c r="E41" s="99">
        <v>27.36370659</v>
      </c>
      <c r="F41" s="99">
        <v>28.86359406</v>
      </c>
      <c r="G41" s="99">
        <v>30.39101982</v>
      </c>
      <c r="H41" s="99">
        <v>31.94683075</v>
      </c>
      <c r="I41" s="99">
        <v>33.529315949999997</v>
      </c>
      <c r="J41" s="99">
        <v>35.281520839999999</v>
      </c>
      <c r="K41" s="99">
        <v>37.071331020000002</v>
      </c>
      <c r="L41" s="99">
        <v>38.887084960000003</v>
      </c>
      <c r="M41" s="99">
        <v>40.727233890000001</v>
      </c>
      <c r="N41" s="99">
        <v>42.591232300000001</v>
      </c>
      <c r="O41" s="99">
        <v>44.478511810000001</v>
      </c>
      <c r="P41" s="99">
        <v>46.38850403</v>
      </c>
      <c r="Q41" s="99">
        <v>48.320640560000001</v>
      </c>
      <c r="R41" s="99">
        <v>50.274330140000004</v>
      </c>
      <c r="S41" s="99">
        <v>52.248542790000002</v>
      </c>
      <c r="T41" s="99">
        <v>54.243137359999999</v>
      </c>
      <c r="U41" s="99">
        <v>56.2587738</v>
      </c>
      <c r="V41" s="99">
        <v>58.29434586</v>
      </c>
      <c r="W41" s="99">
        <v>60.349987030000001</v>
      </c>
      <c r="X41" s="99">
        <v>62.423755649999997</v>
      </c>
      <c r="Y41" s="99">
        <v>64.515762330000001</v>
      </c>
      <c r="Z41" s="425">
        <v>66.625244140000007</v>
      </c>
    </row>
    <row r="42" spans="1:26">
      <c r="A42" s="839" t="s">
        <v>619</v>
      </c>
      <c r="B42" s="99">
        <v>7.7150988580000002</v>
      </c>
      <c r="C42" s="99">
        <v>9.0025367739999993</v>
      </c>
      <c r="D42" s="99">
        <v>10.443520550000001</v>
      </c>
      <c r="E42" s="99">
        <v>11.92292595</v>
      </c>
      <c r="F42" s="99">
        <v>13.440752979999999</v>
      </c>
      <c r="G42" s="99">
        <v>14.9970026</v>
      </c>
      <c r="H42" s="99">
        <v>16.591672899999999</v>
      </c>
      <c r="I42" s="99">
        <v>18.224767679999999</v>
      </c>
      <c r="J42" s="99">
        <v>19.896282200000002</v>
      </c>
      <c r="K42" s="99">
        <v>21.606218340000002</v>
      </c>
      <c r="L42" s="99">
        <v>23.354578020000002</v>
      </c>
      <c r="M42" s="99">
        <v>25.141357419999999</v>
      </c>
      <c r="N42" s="99">
        <v>26.966560359999999</v>
      </c>
      <c r="O42" s="99">
        <v>28.830184939999999</v>
      </c>
      <c r="P42" s="99">
        <v>30.73223114</v>
      </c>
      <c r="Q42" s="99">
        <v>32.672698969999999</v>
      </c>
      <c r="R42" s="99">
        <v>34.651588439999998</v>
      </c>
      <c r="S42" s="99">
        <v>36.668903350000001</v>
      </c>
      <c r="T42" s="99">
        <v>38.724636080000003</v>
      </c>
      <c r="U42" s="99">
        <v>40.818790440000001</v>
      </c>
      <c r="V42" s="99">
        <v>42.951370240000003</v>
      </c>
      <c r="W42" s="99">
        <v>45.122367859999997</v>
      </c>
      <c r="X42" s="99">
        <v>47.331790920000003</v>
      </c>
      <c r="Y42" s="99">
        <v>49.579631810000002</v>
      </c>
      <c r="Z42" s="425">
        <v>51.865898129999998</v>
      </c>
    </row>
    <row r="43" spans="1:26">
      <c r="A43" s="839" t="s">
        <v>620</v>
      </c>
      <c r="B43" s="99">
        <v>61.759853360000001</v>
      </c>
      <c r="C43" s="99">
        <v>61.759853360000001</v>
      </c>
      <c r="D43" s="99">
        <v>62.887882230000002</v>
      </c>
      <c r="E43" s="99">
        <v>64.022598270000003</v>
      </c>
      <c r="F43" s="99">
        <v>65.164009089999993</v>
      </c>
      <c r="G43" s="99">
        <v>66.312103269999994</v>
      </c>
      <c r="H43" s="99">
        <v>67.466888429999997</v>
      </c>
      <c r="I43" s="99">
        <v>68.628356929999995</v>
      </c>
      <c r="J43" s="99">
        <v>69.796516420000003</v>
      </c>
      <c r="K43" s="99">
        <v>70.971366880000005</v>
      </c>
      <c r="L43" s="99">
        <v>72.152900700000004</v>
      </c>
      <c r="M43" s="99">
        <v>73.341125489999996</v>
      </c>
      <c r="N43" s="99">
        <v>74.536033630000006</v>
      </c>
      <c r="O43" s="99">
        <v>75.737640380000002</v>
      </c>
      <c r="P43" s="99">
        <v>76.945922850000002</v>
      </c>
      <c r="Q43" s="99">
        <v>78.160903930000003</v>
      </c>
      <c r="R43" s="99">
        <v>79.382568359999993</v>
      </c>
      <c r="S43" s="99">
        <v>80.61091614</v>
      </c>
      <c r="T43" s="99">
        <v>81.84596252</v>
      </c>
      <c r="U43" s="99">
        <v>83.087684629999998</v>
      </c>
      <c r="V43" s="99">
        <v>84.336105349999997</v>
      </c>
      <c r="W43" s="99">
        <v>85.591209410000005</v>
      </c>
      <c r="X43" s="99">
        <v>86.853004459999994</v>
      </c>
      <c r="Y43" s="99">
        <v>88.121482850000007</v>
      </c>
      <c r="Z43" s="425">
        <v>89.396652219999993</v>
      </c>
    </row>
    <row r="44" spans="1:26">
      <c r="A44" s="837" t="s">
        <v>278</v>
      </c>
      <c r="B44" s="490"/>
      <c r="C44" s="490"/>
      <c r="D44" s="490"/>
      <c r="E44" s="490"/>
      <c r="F44" s="490"/>
      <c r="G44" s="490"/>
      <c r="H44" s="490"/>
      <c r="I44" s="490"/>
      <c r="J44" s="490"/>
      <c r="K44" s="490"/>
      <c r="L44" s="490"/>
      <c r="M44" s="490"/>
      <c r="N44" s="490"/>
      <c r="O44" s="490"/>
      <c r="P44" s="490"/>
      <c r="Q44" s="490"/>
      <c r="R44" s="490"/>
      <c r="S44" s="490"/>
      <c r="T44" s="490"/>
      <c r="U44" s="490"/>
      <c r="V44" s="490"/>
      <c r="W44" s="490"/>
      <c r="X44" s="490"/>
      <c r="Y44" s="490"/>
      <c r="Z44" s="838"/>
    </row>
    <row r="45" spans="1:26">
      <c r="A45" s="839" t="s">
        <v>621</v>
      </c>
      <c r="B45" s="99">
        <v>76.236244200000002</v>
      </c>
      <c r="C45" s="99">
        <v>76.607337950000002</v>
      </c>
      <c r="D45" s="99">
        <v>77.081077579999999</v>
      </c>
      <c r="E45" s="99">
        <v>77.569869999999995</v>
      </c>
      <c r="F45" s="99">
        <v>78.054107669999993</v>
      </c>
      <c r="G45" s="99">
        <v>78.532089229999997</v>
      </c>
      <c r="H45" s="99">
        <v>79.004600519999997</v>
      </c>
      <c r="I45" s="99">
        <v>79.470886230000005</v>
      </c>
      <c r="J45" s="99">
        <v>79.931114199999996</v>
      </c>
      <c r="K45" s="99">
        <v>80.38343811</v>
      </c>
      <c r="L45" s="99">
        <v>80.829452509999996</v>
      </c>
      <c r="M45" s="99">
        <v>81.26765442</v>
      </c>
      <c r="N45" s="99">
        <v>81.705734250000006</v>
      </c>
      <c r="O45" s="99">
        <v>82.135848999999993</v>
      </c>
      <c r="P45" s="99">
        <v>82.557899480000003</v>
      </c>
      <c r="Q45" s="99">
        <v>82.971038820000004</v>
      </c>
      <c r="R45" s="99">
        <v>83.370979309999996</v>
      </c>
      <c r="S45" s="99">
        <v>83.756919859999996</v>
      </c>
      <c r="T45" s="99">
        <v>84.129104609999999</v>
      </c>
      <c r="U45" s="99">
        <v>84.554901119999997</v>
      </c>
      <c r="V45" s="99">
        <v>84.968917849999997</v>
      </c>
      <c r="W45" s="99">
        <v>85.371360780000003</v>
      </c>
      <c r="X45" s="99">
        <v>85.761993410000002</v>
      </c>
      <c r="Y45" s="99">
        <v>86.141044620000002</v>
      </c>
      <c r="Z45" s="425">
        <v>86.508735659999999</v>
      </c>
    </row>
    <row r="46" spans="1:26">
      <c r="A46" s="839" t="s">
        <v>619</v>
      </c>
      <c r="B46" s="99">
        <v>65.779945369999993</v>
      </c>
      <c r="C46" s="99">
        <v>66.133193969999994</v>
      </c>
      <c r="D46" s="99">
        <v>66.48625183</v>
      </c>
      <c r="E46" s="99">
        <v>66.839118959999993</v>
      </c>
      <c r="F46" s="99">
        <v>67.191780089999995</v>
      </c>
      <c r="G46" s="99">
        <v>67.544258119999995</v>
      </c>
      <c r="H46" s="99">
        <v>67.896537780000003</v>
      </c>
      <c r="I46" s="99">
        <v>68.248619079999997</v>
      </c>
      <c r="J46" s="99">
        <v>68.600509639999999</v>
      </c>
      <c r="K46" s="99">
        <v>68.952201840000001</v>
      </c>
      <c r="L46" s="99">
        <v>69.303703310000003</v>
      </c>
      <c r="M46" s="99">
        <v>69.655014039999998</v>
      </c>
      <c r="N46" s="99">
        <v>70.006126399999999</v>
      </c>
      <c r="O46" s="99">
        <v>70.357040409999996</v>
      </c>
      <c r="P46" s="99">
        <v>70.707763670000006</v>
      </c>
      <c r="Q46" s="99">
        <v>71.058296200000001</v>
      </c>
      <c r="R46" s="99">
        <v>71.408630369999997</v>
      </c>
      <c r="S46" s="99">
        <v>71.758766170000001</v>
      </c>
      <c r="T46" s="99">
        <v>72.108711240000005</v>
      </c>
      <c r="U46" s="99">
        <v>72.477569579999994</v>
      </c>
      <c r="V46" s="99">
        <v>72.846435549999995</v>
      </c>
      <c r="W46" s="99">
        <v>73.215293880000004</v>
      </c>
      <c r="X46" s="99">
        <v>73.584152219999993</v>
      </c>
      <c r="Y46" s="99">
        <v>73.953018189999995</v>
      </c>
      <c r="Z46" s="425">
        <v>74.321876529999997</v>
      </c>
    </row>
    <row r="47" spans="1:26">
      <c r="A47" s="839" t="s">
        <v>620</v>
      </c>
      <c r="B47" s="99">
        <v>98.079406739999996</v>
      </c>
      <c r="C47" s="99">
        <v>97.971435549999995</v>
      </c>
      <c r="D47" s="99">
        <v>97.863456729999996</v>
      </c>
      <c r="E47" s="99">
        <v>97.755462649999998</v>
      </c>
      <c r="F47" s="99">
        <v>97.647453310000003</v>
      </c>
      <c r="G47" s="99">
        <v>97.539436339999995</v>
      </c>
      <c r="H47" s="99">
        <v>97.431404110000003</v>
      </c>
      <c r="I47" s="99">
        <v>97.323364260000005</v>
      </c>
      <c r="J47" s="99">
        <v>97.215309140000002</v>
      </c>
      <c r="K47" s="99">
        <v>97.107246399999994</v>
      </c>
      <c r="L47" s="99">
        <v>96.999168400000002</v>
      </c>
      <c r="M47" s="99">
        <v>96.891082760000003</v>
      </c>
      <c r="N47" s="99">
        <v>96.78298187</v>
      </c>
      <c r="O47" s="99">
        <v>96.67486572</v>
      </c>
      <c r="P47" s="99">
        <v>96.56674194</v>
      </c>
      <c r="Q47" s="99">
        <v>96.458602909999996</v>
      </c>
      <c r="R47" s="99">
        <v>96.35045624</v>
      </c>
      <c r="S47" s="99">
        <v>96.242301940000004</v>
      </c>
      <c r="T47" s="99">
        <v>96.134124760000006</v>
      </c>
      <c r="U47" s="99">
        <v>96.139122009999994</v>
      </c>
      <c r="V47" s="99">
        <v>96.144111629999998</v>
      </c>
      <c r="W47" s="99">
        <v>96.149108889999994</v>
      </c>
      <c r="X47" s="99">
        <v>96.154098509999997</v>
      </c>
      <c r="Y47" s="99">
        <v>96.15909576</v>
      </c>
      <c r="Z47" s="425">
        <v>96.164085389999997</v>
      </c>
    </row>
    <row r="48" spans="1:26">
      <c r="A48" s="837" t="s">
        <v>179</v>
      </c>
      <c r="B48" s="490"/>
      <c r="C48" s="490"/>
      <c r="D48" s="490"/>
      <c r="E48" s="490"/>
      <c r="F48" s="490"/>
      <c r="G48" s="490"/>
      <c r="H48" s="490"/>
      <c r="I48" s="490"/>
      <c r="J48" s="490"/>
      <c r="K48" s="490"/>
      <c r="L48" s="490"/>
      <c r="M48" s="490"/>
      <c r="N48" s="490"/>
      <c r="O48" s="490"/>
      <c r="P48" s="490"/>
      <c r="Q48" s="490"/>
      <c r="R48" s="490"/>
      <c r="S48" s="490"/>
      <c r="T48" s="490"/>
      <c r="U48" s="490"/>
      <c r="V48" s="490"/>
      <c r="W48" s="490"/>
      <c r="X48" s="490"/>
      <c r="Y48" s="490"/>
      <c r="Z48" s="838"/>
    </row>
    <row r="49" spans="1:26">
      <c r="A49" s="839" t="s">
        <v>621</v>
      </c>
      <c r="B49" s="99">
        <v>93.56640625</v>
      </c>
      <c r="C49" s="99">
        <v>93.739776610000007</v>
      </c>
      <c r="D49" s="99">
        <v>93.913154599999999</v>
      </c>
      <c r="E49" s="99">
        <v>94.086524960000006</v>
      </c>
      <c r="F49" s="99">
        <v>94.259895319999998</v>
      </c>
      <c r="G49" s="99">
        <v>94.433265689999999</v>
      </c>
      <c r="H49" s="99">
        <v>94.606636050000006</v>
      </c>
      <c r="I49" s="99">
        <v>94.780006409999999</v>
      </c>
      <c r="J49" s="99">
        <v>94.953384400000004</v>
      </c>
      <c r="K49" s="99">
        <v>95.126754759999997</v>
      </c>
      <c r="L49" s="99">
        <v>95.300125120000004</v>
      </c>
      <c r="M49" s="99">
        <v>95.473495479999997</v>
      </c>
      <c r="N49" s="99">
        <v>95.646865840000004</v>
      </c>
      <c r="O49" s="99">
        <v>95.820243840000003</v>
      </c>
      <c r="P49" s="99">
        <v>95.993614199999996</v>
      </c>
      <c r="Q49" s="99">
        <v>96.166984560000003</v>
      </c>
      <c r="R49" s="99">
        <v>96.231742859999997</v>
      </c>
      <c r="S49" s="99">
        <v>96.238258360000003</v>
      </c>
      <c r="T49" s="99">
        <v>96.244743349999993</v>
      </c>
      <c r="U49" s="99">
        <v>96.860473630000001</v>
      </c>
      <c r="V49" s="99">
        <v>97.033843989999994</v>
      </c>
      <c r="W49" s="99">
        <v>97.207214359999995</v>
      </c>
      <c r="X49" s="99">
        <v>97.380584720000002</v>
      </c>
      <c r="Y49" s="99">
        <v>97.553955079999994</v>
      </c>
      <c r="Z49" s="425">
        <v>97.727325440000001</v>
      </c>
    </row>
    <row r="50" spans="1:26">
      <c r="A50" s="837" t="s">
        <v>180</v>
      </c>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838"/>
    </row>
    <row r="51" spans="1:26">
      <c r="A51" s="839" t="s">
        <v>621</v>
      </c>
      <c r="B51" s="99">
        <v>85.956001279999995</v>
      </c>
      <c r="C51" s="99">
        <v>86.462242130000007</v>
      </c>
      <c r="D51" s="99">
        <v>86.975738530000001</v>
      </c>
      <c r="E51" s="99">
        <v>87.485641479999998</v>
      </c>
      <c r="F51" s="99">
        <v>87.986488339999994</v>
      </c>
      <c r="G51" s="99">
        <v>88.477531429999999</v>
      </c>
      <c r="H51" s="99">
        <v>88.959365840000004</v>
      </c>
      <c r="I51" s="99">
        <v>89.432037350000002</v>
      </c>
      <c r="J51" s="99">
        <v>89.895828249999994</v>
      </c>
      <c r="K51" s="99">
        <v>90.349853519999996</v>
      </c>
      <c r="L51" s="99">
        <v>90.794898989999993</v>
      </c>
      <c r="M51" s="99">
        <v>91.230796810000001</v>
      </c>
      <c r="N51" s="99">
        <v>91.657821659999996</v>
      </c>
      <c r="O51" s="99">
        <v>92.075439450000005</v>
      </c>
      <c r="P51" s="99">
        <v>92.484336850000005</v>
      </c>
      <c r="Q51" s="99">
        <v>92.276679990000005</v>
      </c>
      <c r="R51" s="99">
        <v>92.063392640000004</v>
      </c>
      <c r="S51" s="99">
        <v>91.844657900000001</v>
      </c>
      <c r="T51" s="99">
        <v>91.620864870000005</v>
      </c>
      <c r="U51" s="99">
        <v>91.392402649999994</v>
      </c>
      <c r="V51" s="99">
        <v>91.159835819999998</v>
      </c>
      <c r="W51" s="99">
        <v>90.923103330000004</v>
      </c>
      <c r="X51" s="99">
        <v>90.68253326</v>
      </c>
      <c r="Y51" s="99">
        <v>90.438697809999994</v>
      </c>
      <c r="Z51" s="425">
        <v>90.191680910000002</v>
      </c>
    </row>
    <row r="52" spans="1:26">
      <c r="A52" s="839" t="s">
        <v>619</v>
      </c>
      <c r="B52" s="99">
        <v>69.049377440000001</v>
      </c>
      <c r="C52" s="99">
        <v>69.874107359999996</v>
      </c>
      <c r="D52" s="99">
        <v>70.698837280000006</v>
      </c>
      <c r="E52" s="99">
        <v>71.523574830000001</v>
      </c>
      <c r="F52" s="99">
        <v>72.348304749999997</v>
      </c>
      <c r="G52" s="99">
        <v>73.173042300000006</v>
      </c>
      <c r="H52" s="99">
        <v>73.997772220000002</v>
      </c>
      <c r="I52" s="99">
        <v>74.822502139999997</v>
      </c>
      <c r="J52" s="99">
        <v>75.647239690000006</v>
      </c>
      <c r="K52" s="99">
        <v>76.471969599999994</v>
      </c>
      <c r="L52" s="99">
        <v>77.296699520000004</v>
      </c>
      <c r="M52" s="99">
        <v>78.121437069999999</v>
      </c>
      <c r="N52" s="99">
        <v>78.946166989999995</v>
      </c>
      <c r="O52" s="99">
        <v>79.770904540000004</v>
      </c>
      <c r="P52" s="99">
        <v>80.595634459999999</v>
      </c>
      <c r="Q52" s="99">
        <v>79.965965269999998</v>
      </c>
      <c r="R52" s="99">
        <v>79.306831360000004</v>
      </c>
      <c r="S52" s="99">
        <v>78.618232730000003</v>
      </c>
      <c r="T52" s="99">
        <v>77.900176999999999</v>
      </c>
      <c r="U52" s="99">
        <v>77.152648929999998</v>
      </c>
      <c r="V52" s="99">
        <v>76.375656129999996</v>
      </c>
      <c r="W52" s="99">
        <v>75.56920624</v>
      </c>
      <c r="X52" s="99">
        <v>74.733283999999998</v>
      </c>
      <c r="Y52" s="99">
        <v>73.867904659999994</v>
      </c>
      <c r="Z52" s="425">
        <v>72.973060610000005</v>
      </c>
    </row>
    <row r="53" spans="1:26">
      <c r="A53" s="839" t="s">
        <v>620</v>
      </c>
      <c r="B53" s="99">
        <v>98.766937260000006</v>
      </c>
      <c r="C53" s="99">
        <v>98.789413449999998</v>
      </c>
      <c r="D53" s="99">
        <v>98.811889649999998</v>
      </c>
      <c r="E53" s="99">
        <v>98.834365840000004</v>
      </c>
      <c r="F53" s="99">
        <v>98.856849670000003</v>
      </c>
      <c r="G53" s="99">
        <v>98.879325870000002</v>
      </c>
      <c r="H53" s="99">
        <v>98.901802059999994</v>
      </c>
      <c r="I53" s="99">
        <v>98.924278259999994</v>
      </c>
      <c r="J53" s="99">
        <v>98.946754459999994</v>
      </c>
      <c r="K53" s="99">
        <v>98.96923065</v>
      </c>
      <c r="L53" s="99">
        <v>98.99170685</v>
      </c>
      <c r="M53" s="99">
        <v>99.014183040000006</v>
      </c>
      <c r="N53" s="99">
        <v>99.036659240000006</v>
      </c>
      <c r="O53" s="99">
        <v>99.059135440000006</v>
      </c>
      <c r="P53" s="99">
        <v>99.081611629999998</v>
      </c>
      <c r="Q53" s="99">
        <v>98.95578003</v>
      </c>
      <c r="R53" s="99">
        <v>98.829887389999996</v>
      </c>
      <c r="S53" s="99">
        <v>98.703918459999997</v>
      </c>
      <c r="T53" s="99">
        <v>98.577888490000007</v>
      </c>
      <c r="U53" s="99">
        <v>98.451782230000006</v>
      </c>
      <c r="V53" s="99">
        <v>98.32561493</v>
      </c>
      <c r="W53" s="99">
        <v>98.199386599999997</v>
      </c>
      <c r="X53" s="99">
        <v>98.073081970000004</v>
      </c>
      <c r="Y53" s="99">
        <v>97.94670868</v>
      </c>
      <c r="Z53" s="425">
        <v>97.820274350000005</v>
      </c>
    </row>
    <row r="54" spans="1:26">
      <c r="A54" s="837" t="s">
        <v>190</v>
      </c>
      <c r="B54" s="490"/>
      <c r="C54" s="490"/>
      <c r="D54" s="490"/>
      <c r="E54" s="490"/>
      <c r="F54" s="490"/>
      <c r="G54" s="490"/>
      <c r="H54" s="490"/>
      <c r="I54" s="490"/>
      <c r="J54" s="490"/>
      <c r="K54" s="490"/>
      <c r="L54" s="490"/>
      <c r="M54" s="490"/>
      <c r="N54" s="490"/>
      <c r="O54" s="490"/>
      <c r="P54" s="490"/>
      <c r="Q54" s="490"/>
      <c r="R54" s="490"/>
      <c r="S54" s="490"/>
      <c r="T54" s="490"/>
      <c r="U54" s="490"/>
      <c r="V54" s="490"/>
      <c r="W54" s="490"/>
      <c r="X54" s="490"/>
      <c r="Y54" s="490"/>
      <c r="Z54" s="838"/>
    </row>
    <row r="55" spans="1:26">
      <c r="A55" s="839" t="s">
        <v>621</v>
      </c>
      <c r="B55" s="99">
        <v>28.61153221</v>
      </c>
      <c r="C55" s="99">
        <v>29.867761609999999</v>
      </c>
      <c r="D55" s="99">
        <v>31.12412643</v>
      </c>
      <c r="E55" s="99">
        <v>32.475799559999999</v>
      </c>
      <c r="F55" s="99">
        <v>33.94711685</v>
      </c>
      <c r="G55" s="99">
        <v>35.428352359999998</v>
      </c>
      <c r="H55" s="99">
        <v>36.919506069999997</v>
      </c>
      <c r="I55" s="99">
        <v>38.419597629999998</v>
      </c>
      <c r="J55" s="99">
        <v>39.929058070000004</v>
      </c>
      <c r="K55" s="99">
        <v>41.445487980000003</v>
      </c>
      <c r="L55" s="99">
        <v>42.970222470000003</v>
      </c>
      <c r="M55" s="99">
        <v>44.501354220000003</v>
      </c>
      <c r="N55" s="99">
        <v>46.039226530000001</v>
      </c>
      <c r="O55" s="99">
        <v>47.581970210000001</v>
      </c>
      <c r="P55" s="99">
        <v>49.12777328</v>
      </c>
      <c r="Q55" s="99">
        <v>50.676166530000003</v>
      </c>
      <c r="R55" s="99">
        <v>52.225856780000001</v>
      </c>
      <c r="S55" s="99">
        <v>53.776813509999997</v>
      </c>
      <c r="T55" s="99">
        <v>55.328186039999999</v>
      </c>
      <c r="U55" s="99">
        <v>56.878746030000002</v>
      </c>
      <c r="V55" s="99">
        <v>58.428871149999999</v>
      </c>
      <c r="W55" s="99">
        <v>59.976989750000001</v>
      </c>
      <c r="X55" s="99">
        <v>61.52310181</v>
      </c>
      <c r="Y55" s="99">
        <v>63.06608963</v>
      </c>
      <c r="Z55" s="425">
        <v>64.605964659999998</v>
      </c>
    </row>
    <row r="56" spans="1:26">
      <c r="A56" s="839" t="s">
        <v>619</v>
      </c>
      <c r="B56" s="99">
        <v>17.33080292</v>
      </c>
      <c r="C56" s="99">
        <v>18.47581482</v>
      </c>
      <c r="D56" s="99">
        <v>19.62082672</v>
      </c>
      <c r="E56" s="99">
        <v>20.76583862</v>
      </c>
      <c r="F56" s="99">
        <v>22.06175232</v>
      </c>
      <c r="G56" s="99">
        <v>23.373437880000001</v>
      </c>
      <c r="H56" s="99">
        <v>24.70089531</v>
      </c>
      <c r="I56" s="99">
        <v>26.044122699999999</v>
      </c>
      <c r="J56" s="99">
        <v>27.403123860000001</v>
      </c>
      <c r="K56" s="99">
        <v>28.777894969999998</v>
      </c>
      <c r="L56" s="99">
        <v>30.168437959999999</v>
      </c>
      <c r="M56" s="99">
        <v>31.57475281</v>
      </c>
      <c r="N56" s="99">
        <v>32.996837620000001</v>
      </c>
      <c r="O56" s="99">
        <v>34.434696199999998</v>
      </c>
      <c r="P56" s="99">
        <v>35.888324740000002</v>
      </c>
      <c r="Q56" s="99">
        <v>37.357727050000001</v>
      </c>
      <c r="R56" s="99">
        <v>38.842899320000001</v>
      </c>
      <c r="S56" s="99">
        <v>40.343845369999997</v>
      </c>
      <c r="T56" s="99">
        <v>41.860561369999999</v>
      </c>
      <c r="U56" s="99">
        <v>43.393047330000002</v>
      </c>
      <c r="V56" s="99">
        <v>44.941307070000001</v>
      </c>
      <c r="W56" s="99">
        <v>46.505336759999999</v>
      </c>
      <c r="X56" s="99">
        <v>48.08514023</v>
      </c>
      <c r="Y56" s="99">
        <v>49.680713650000001</v>
      </c>
      <c r="Z56" s="425">
        <v>51.292057040000003</v>
      </c>
    </row>
    <row r="57" spans="1:26">
      <c r="A57" s="839" t="s">
        <v>620</v>
      </c>
      <c r="B57" s="99">
        <v>67.896621699999997</v>
      </c>
      <c r="C57" s="99">
        <v>68.718147279999997</v>
      </c>
      <c r="D57" s="99">
        <v>69.539672850000002</v>
      </c>
      <c r="E57" s="99">
        <v>70.361198430000002</v>
      </c>
      <c r="F57" s="99">
        <v>71.128189090000006</v>
      </c>
      <c r="G57" s="99">
        <v>71.893920899999998</v>
      </c>
      <c r="H57" s="99">
        <v>72.658401490000003</v>
      </c>
      <c r="I57" s="99">
        <v>73.421615599999996</v>
      </c>
      <c r="J57" s="99">
        <v>74.183570860000003</v>
      </c>
      <c r="K57" s="99">
        <v>74.944267269999997</v>
      </c>
      <c r="L57" s="99">
        <v>75.703712460000006</v>
      </c>
      <c r="M57" s="99">
        <v>76.461891170000001</v>
      </c>
      <c r="N57" s="99">
        <v>77.218811040000006</v>
      </c>
      <c r="O57" s="99">
        <v>77.974479680000002</v>
      </c>
      <c r="P57" s="99">
        <v>78.72888184</v>
      </c>
      <c r="Q57" s="99">
        <v>79.482032779999997</v>
      </c>
      <c r="R57" s="99">
        <v>80.233917239999997</v>
      </c>
      <c r="S57" s="99">
        <v>80.984542849999997</v>
      </c>
      <c r="T57" s="99">
        <v>81.733917239999997</v>
      </c>
      <c r="U57" s="99">
        <v>82.482025149999998</v>
      </c>
      <c r="V57" s="99">
        <v>83.22888184</v>
      </c>
      <c r="W57" s="99">
        <v>83.974472050000003</v>
      </c>
      <c r="X57" s="99">
        <v>84.718811040000006</v>
      </c>
      <c r="Y57" s="99">
        <v>85.461883540000002</v>
      </c>
      <c r="Z57" s="425">
        <v>86.203697199999993</v>
      </c>
    </row>
    <row r="58" spans="1:26">
      <c r="A58" s="837" t="s">
        <v>182</v>
      </c>
      <c r="B58" s="490"/>
      <c r="C58" s="490"/>
      <c r="D58" s="490"/>
      <c r="E58" s="490"/>
      <c r="F58" s="490"/>
      <c r="G58" s="490"/>
      <c r="H58" s="490"/>
      <c r="I58" s="490"/>
      <c r="J58" s="490"/>
      <c r="K58" s="490"/>
      <c r="L58" s="490"/>
      <c r="M58" s="490"/>
      <c r="N58" s="490"/>
      <c r="O58" s="490"/>
      <c r="P58" s="490"/>
      <c r="Q58" s="490"/>
      <c r="R58" s="490"/>
      <c r="S58" s="490"/>
      <c r="T58" s="490"/>
      <c r="U58" s="490"/>
      <c r="V58" s="490"/>
      <c r="W58" s="490"/>
      <c r="X58" s="490"/>
      <c r="Y58" s="490"/>
      <c r="Z58" s="838"/>
    </row>
    <row r="59" spans="1:26">
      <c r="A59" s="839" t="s">
        <v>621</v>
      </c>
      <c r="B59" s="99">
        <v>46.230800629999997</v>
      </c>
      <c r="C59" s="99">
        <v>47.32915878</v>
      </c>
      <c r="D59" s="99">
        <v>48.566932680000001</v>
      </c>
      <c r="E59" s="99">
        <v>49.794666290000002</v>
      </c>
      <c r="F59" s="99">
        <v>51.01232529</v>
      </c>
      <c r="G59" s="99">
        <v>52.21935654</v>
      </c>
      <c r="H59" s="99">
        <v>53.416259770000003</v>
      </c>
      <c r="I59" s="99">
        <v>54.602508540000002</v>
      </c>
      <c r="J59" s="99">
        <v>55.77903748</v>
      </c>
      <c r="K59" s="99">
        <v>56.943931579999997</v>
      </c>
      <c r="L59" s="99">
        <v>58.099060059999999</v>
      </c>
      <c r="M59" s="99">
        <v>59.24346542</v>
      </c>
      <c r="N59" s="99">
        <v>60.379318240000003</v>
      </c>
      <c r="O59" s="99">
        <v>61.506893159999997</v>
      </c>
      <c r="P59" s="99">
        <v>62.62519073</v>
      </c>
      <c r="Q59" s="99">
        <v>63.734897609999997</v>
      </c>
      <c r="R59" s="99">
        <v>64.835052489999995</v>
      </c>
      <c r="S59" s="99">
        <v>65.92592621</v>
      </c>
      <c r="T59" s="99">
        <v>67.007369999999995</v>
      </c>
      <c r="U59" s="99">
        <v>68.078887940000001</v>
      </c>
      <c r="V59" s="99">
        <v>69.140357969999997</v>
      </c>
      <c r="W59" s="99">
        <v>70.222831729999996</v>
      </c>
      <c r="X59" s="99">
        <v>71.295890810000003</v>
      </c>
      <c r="Y59" s="99">
        <v>72.359001160000005</v>
      </c>
      <c r="Z59" s="425">
        <v>73.412040709999999</v>
      </c>
    </row>
    <row r="60" spans="1:26">
      <c r="A60" s="839" t="s">
        <v>619</v>
      </c>
      <c r="B60" s="99">
        <v>26.971733090000001</v>
      </c>
      <c r="C60" s="99">
        <v>28.31058311</v>
      </c>
      <c r="D60" s="99">
        <v>29.64601326</v>
      </c>
      <c r="E60" s="99">
        <v>30.978023530000002</v>
      </c>
      <c r="F60" s="99">
        <v>32.306613919999997</v>
      </c>
      <c r="G60" s="99">
        <v>33.631782530000002</v>
      </c>
      <c r="H60" s="99">
        <v>34.95353317</v>
      </c>
      <c r="I60" s="99">
        <v>36.271862030000001</v>
      </c>
      <c r="J60" s="99">
        <v>37.586769099999998</v>
      </c>
      <c r="K60" s="99">
        <v>38.898258210000002</v>
      </c>
      <c r="L60" s="99">
        <v>40.206329349999997</v>
      </c>
      <c r="M60" s="99">
        <v>41.510978700000003</v>
      </c>
      <c r="N60" s="99">
        <v>42.812206269999997</v>
      </c>
      <c r="O60" s="99">
        <v>44.110015869999998</v>
      </c>
      <c r="P60" s="99">
        <v>45.404403690000002</v>
      </c>
      <c r="Q60" s="99">
        <v>46.695373539999999</v>
      </c>
      <c r="R60" s="99">
        <v>47.982921599999997</v>
      </c>
      <c r="S60" s="99">
        <v>49.26704788</v>
      </c>
      <c r="T60" s="99">
        <v>50.547756200000002</v>
      </c>
      <c r="U60" s="99">
        <v>51.825046540000002</v>
      </c>
      <c r="V60" s="99">
        <v>53.098915099999999</v>
      </c>
      <c r="W60" s="99">
        <v>54.438838959999998</v>
      </c>
      <c r="X60" s="99">
        <v>55.778762819999997</v>
      </c>
      <c r="Y60" s="99">
        <v>57.118686680000003</v>
      </c>
      <c r="Z60" s="425">
        <v>58.458610530000001</v>
      </c>
    </row>
    <row r="61" spans="1:26">
      <c r="A61" s="839" t="s">
        <v>620</v>
      </c>
      <c r="B61" s="99">
        <v>82.310699459999995</v>
      </c>
      <c r="C61" s="99">
        <v>82.64626312</v>
      </c>
      <c r="D61" s="99">
        <v>82.981933589999997</v>
      </c>
      <c r="E61" s="99">
        <v>83.317710880000007</v>
      </c>
      <c r="F61" s="99">
        <v>83.653602599999999</v>
      </c>
      <c r="G61" s="99">
        <v>83.989608759999996</v>
      </c>
      <c r="H61" s="99">
        <v>84.325721740000006</v>
      </c>
      <c r="I61" s="99">
        <v>84.661941530000007</v>
      </c>
      <c r="J61" s="99">
        <v>84.998275759999999</v>
      </c>
      <c r="K61" s="99">
        <v>85.334724429999994</v>
      </c>
      <c r="L61" s="99">
        <v>85.671279909999996</v>
      </c>
      <c r="M61" s="99">
        <v>86.007942200000002</v>
      </c>
      <c r="N61" s="99">
        <v>86.344718929999999</v>
      </c>
      <c r="O61" s="99">
        <v>86.681602479999995</v>
      </c>
      <c r="P61" s="99">
        <v>87.018600460000002</v>
      </c>
      <c r="Q61" s="99">
        <v>87.355705259999993</v>
      </c>
      <c r="R61" s="99">
        <v>87.692924500000004</v>
      </c>
      <c r="S61" s="99">
        <v>88.030250550000005</v>
      </c>
      <c r="T61" s="99">
        <v>88.367691039999997</v>
      </c>
      <c r="U61" s="99">
        <v>88.705245969999993</v>
      </c>
      <c r="V61" s="99">
        <v>89.042900090000003</v>
      </c>
      <c r="W61" s="99">
        <v>89.365356449999993</v>
      </c>
      <c r="X61" s="99">
        <v>89.687820430000002</v>
      </c>
      <c r="Y61" s="99">
        <v>90.010276790000006</v>
      </c>
      <c r="Z61" s="425">
        <v>90.332733149999996</v>
      </c>
    </row>
    <row r="62" spans="1:26">
      <c r="A62" s="837" t="s">
        <v>279</v>
      </c>
      <c r="B62" s="490"/>
      <c r="C62" s="490"/>
      <c r="D62" s="490"/>
      <c r="E62" s="490"/>
      <c r="F62" s="490"/>
      <c r="G62" s="490"/>
      <c r="H62" s="490"/>
      <c r="I62" s="490"/>
      <c r="J62" s="490"/>
      <c r="K62" s="490"/>
      <c r="L62" s="490"/>
      <c r="M62" s="490"/>
      <c r="N62" s="490"/>
      <c r="O62" s="490"/>
      <c r="P62" s="490"/>
      <c r="Q62" s="490"/>
      <c r="R62" s="490"/>
      <c r="S62" s="490"/>
      <c r="T62" s="490"/>
      <c r="U62" s="490"/>
      <c r="V62" s="490"/>
      <c r="W62" s="490"/>
      <c r="X62" s="490"/>
      <c r="Y62" s="490"/>
      <c r="Z62" s="838"/>
    </row>
    <row r="63" spans="1:26">
      <c r="A63" s="839" t="s">
        <v>621</v>
      </c>
      <c r="B63" s="99">
        <v>67.921745299999998</v>
      </c>
      <c r="C63" s="99">
        <v>68.088729860000001</v>
      </c>
      <c r="D63" s="99">
        <v>68.265853879999995</v>
      </c>
      <c r="E63" s="99">
        <v>68.230018619999996</v>
      </c>
      <c r="F63" s="99">
        <v>68.160560610000005</v>
      </c>
      <c r="G63" s="99">
        <v>68.089820860000003</v>
      </c>
      <c r="H63" s="99">
        <v>68.017379759999997</v>
      </c>
      <c r="I63" s="99">
        <v>67.94361877</v>
      </c>
      <c r="J63" s="99">
        <v>67.868125919999997</v>
      </c>
      <c r="K63" s="99">
        <v>67.791267399999995</v>
      </c>
      <c r="L63" s="99">
        <v>67.712638850000005</v>
      </c>
      <c r="M63" s="99">
        <v>67.632629390000005</v>
      </c>
      <c r="N63" s="99">
        <v>67.550804139999997</v>
      </c>
      <c r="O63" s="99">
        <v>67.467559809999997</v>
      </c>
      <c r="P63" s="99">
        <v>67.394355770000004</v>
      </c>
      <c r="Q63" s="99">
        <v>67.3315506</v>
      </c>
      <c r="R63" s="99">
        <v>67.278671259999996</v>
      </c>
      <c r="S63" s="99">
        <v>67.235679630000007</v>
      </c>
      <c r="T63" s="99">
        <v>67.20293427</v>
      </c>
      <c r="U63" s="99">
        <v>67.179595950000007</v>
      </c>
      <c r="V63" s="99">
        <v>67.166419980000001</v>
      </c>
      <c r="W63" s="99">
        <v>67.162605290000002</v>
      </c>
      <c r="X63" s="99">
        <v>67.168907169999997</v>
      </c>
      <c r="Y63" s="99">
        <v>67.184921259999996</v>
      </c>
      <c r="Z63" s="425">
        <v>67.211021419999994</v>
      </c>
    </row>
    <row r="64" spans="1:26">
      <c r="A64" s="839" t="s">
        <v>619</v>
      </c>
      <c r="B64" s="99">
        <v>54.239185329999998</v>
      </c>
      <c r="C64" s="99">
        <v>54.239185329999998</v>
      </c>
      <c r="D64" s="99">
        <v>54.278244020000002</v>
      </c>
      <c r="E64" s="99">
        <v>54.314289090000003</v>
      </c>
      <c r="F64" s="99">
        <v>54.34732056</v>
      </c>
      <c r="G64" s="99">
        <v>54.377342220000003</v>
      </c>
      <c r="H64" s="99">
        <v>54.404350280000003</v>
      </c>
      <c r="I64" s="99">
        <v>54.428344729999999</v>
      </c>
      <c r="J64" s="99">
        <v>54.449325559999998</v>
      </c>
      <c r="K64" s="99">
        <v>54.467296599999997</v>
      </c>
      <c r="L64" s="99">
        <v>54.48225403</v>
      </c>
      <c r="M64" s="99">
        <v>54.494197849999999</v>
      </c>
      <c r="N64" s="99">
        <v>54.503128050000001</v>
      </c>
      <c r="O64" s="99">
        <v>54.509048460000002</v>
      </c>
      <c r="P64" s="99">
        <v>54.511955260000001</v>
      </c>
      <c r="Q64" s="99">
        <v>54.511848450000002</v>
      </c>
      <c r="R64" s="99">
        <v>54.50872803</v>
      </c>
      <c r="S64" s="99">
        <v>54.502597809999997</v>
      </c>
      <c r="T64" s="99">
        <v>54.493453979999998</v>
      </c>
      <c r="U64" s="99">
        <v>54.481296540000002</v>
      </c>
      <c r="V64" s="99">
        <v>54.466129299999999</v>
      </c>
      <c r="W64" s="99">
        <v>54.447948459999999</v>
      </c>
      <c r="X64" s="99">
        <v>54.426754000000003</v>
      </c>
      <c r="Y64" s="99">
        <v>54.402545930000002</v>
      </c>
      <c r="Z64" s="425">
        <v>54.375324249999998</v>
      </c>
    </row>
    <row r="65" spans="1:26" ht="15" thickBot="1">
      <c r="A65" s="840" t="s">
        <v>620</v>
      </c>
      <c r="B65" s="426">
        <v>94.77049255</v>
      </c>
      <c r="C65" s="426">
        <v>94.77049255</v>
      </c>
      <c r="D65" s="426">
        <v>94.722396849999996</v>
      </c>
      <c r="E65" s="426">
        <v>94.674301150000005</v>
      </c>
      <c r="F65" s="426">
        <v>94.626205440000007</v>
      </c>
      <c r="G65" s="426">
        <v>94.578109740000002</v>
      </c>
      <c r="H65" s="426">
        <v>94.530014039999998</v>
      </c>
      <c r="I65" s="426">
        <v>94.481918329999999</v>
      </c>
      <c r="J65" s="426">
        <v>94.433822629999995</v>
      </c>
      <c r="K65" s="426">
        <v>94.385726930000004</v>
      </c>
      <c r="L65" s="426">
        <v>94.33763123</v>
      </c>
      <c r="M65" s="426">
        <v>94.289535520000001</v>
      </c>
      <c r="N65" s="426">
        <v>94.241432189999998</v>
      </c>
      <c r="O65" s="426">
        <v>94.193336489999993</v>
      </c>
      <c r="P65" s="426">
        <v>94.145240779999995</v>
      </c>
      <c r="Q65" s="426">
        <v>94.097145080000004</v>
      </c>
      <c r="R65" s="426">
        <v>94.04904938</v>
      </c>
      <c r="S65" s="426">
        <v>94.000953670000001</v>
      </c>
      <c r="T65" s="426">
        <v>93.952850339999998</v>
      </c>
      <c r="U65" s="426">
        <v>93.904754639999993</v>
      </c>
      <c r="V65" s="426">
        <v>93.856658940000003</v>
      </c>
      <c r="W65" s="426">
        <v>93.808563230000004</v>
      </c>
      <c r="X65" s="426">
        <v>93.760459900000001</v>
      </c>
      <c r="Y65" s="426">
        <v>93.712364199999996</v>
      </c>
      <c r="Z65" s="606">
        <v>93.664268489999998</v>
      </c>
    </row>
    <row r="67" spans="1:26">
      <c r="A67" s="29" t="s">
        <v>185</v>
      </c>
    </row>
    <row r="69" spans="1:26">
      <c r="A69" s="24" t="s">
        <v>789</v>
      </c>
    </row>
  </sheetData>
  <hyperlinks>
    <hyperlink ref="AC3" location="'TC3'!A1" display="Back to Content Page" xr:uid="{0A75E0AB-1AAD-4716-8791-505262FF748D}"/>
  </hyperlinks>
  <pageMargins left="0.7" right="0.7" top="0.75" bottom="0.75" header="0.3" footer="0.3"/>
  <pageSetup paperSize="9" scale="58" orientation="landscape" r:id="rId1"/>
  <headerFoot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AC48"/>
  <sheetViews>
    <sheetView topLeftCell="T1" workbookViewId="0">
      <selection activeCell="AC3" sqref="AC3"/>
    </sheetView>
  </sheetViews>
  <sheetFormatPr defaultColWidth="9.21875" defaultRowHeight="14.4"/>
  <cols>
    <col min="1" max="1" width="33.77734375" customWidth="1"/>
    <col min="2" max="16" width="7" customWidth="1"/>
  </cols>
  <sheetData>
    <row r="1" spans="1:29">
      <c r="A1" s="16" t="s">
        <v>782</v>
      </c>
      <c r="B1" s="24"/>
      <c r="C1" s="24"/>
      <c r="D1" s="24"/>
      <c r="E1" s="24"/>
      <c r="F1" s="24"/>
      <c r="G1" s="24"/>
      <c r="H1" s="24"/>
      <c r="I1" s="24"/>
      <c r="J1" s="24"/>
    </row>
    <row r="2" spans="1:29" ht="15" thickBot="1">
      <c r="A2" s="15"/>
      <c r="B2" s="24"/>
      <c r="C2" s="24"/>
      <c r="D2" s="24"/>
      <c r="E2" s="24"/>
      <c r="F2" s="24"/>
      <c r="G2" s="24"/>
      <c r="H2" s="24"/>
      <c r="I2" s="24"/>
      <c r="J2" s="24"/>
    </row>
    <row r="3" spans="1:29" ht="15" customHeight="1">
      <c r="A3" s="834" t="s">
        <v>625</v>
      </c>
      <c r="B3" s="835">
        <v>2000</v>
      </c>
      <c r="C3" s="835">
        <v>2001</v>
      </c>
      <c r="D3" s="835">
        <v>2002</v>
      </c>
      <c r="E3" s="835">
        <v>2003</v>
      </c>
      <c r="F3" s="835">
        <v>2004</v>
      </c>
      <c r="G3" s="835">
        <v>2005</v>
      </c>
      <c r="H3" s="835">
        <v>2006</v>
      </c>
      <c r="I3" s="835">
        <v>2007</v>
      </c>
      <c r="J3" s="835">
        <v>2008</v>
      </c>
      <c r="K3" s="835">
        <v>2009</v>
      </c>
      <c r="L3" s="835">
        <v>2010</v>
      </c>
      <c r="M3" s="835">
        <v>2011</v>
      </c>
      <c r="N3" s="835">
        <v>2012</v>
      </c>
      <c r="O3" s="835">
        <v>2013</v>
      </c>
      <c r="P3" s="835">
        <v>2014</v>
      </c>
      <c r="Q3" s="835">
        <v>2015</v>
      </c>
      <c r="R3" s="835">
        <v>2016</v>
      </c>
      <c r="S3" s="835">
        <v>2017</v>
      </c>
      <c r="T3" s="835">
        <v>2018</v>
      </c>
      <c r="U3" s="835">
        <v>2019</v>
      </c>
      <c r="V3" s="835">
        <v>2020</v>
      </c>
      <c r="W3" s="835">
        <v>2021</v>
      </c>
      <c r="X3" s="835">
        <v>2022</v>
      </c>
      <c r="Y3" s="835">
        <v>2023</v>
      </c>
      <c r="Z3" s="836">
        <v>2024</v>
      </c>
      <c r="AC3" s="856" t="s">
        <v>166</v>
      </c>
    </row>
    <row r="4" spans="1:29" ht="15" customHeight="1">
      <c r="A4" s="837" t="s">
        <v>168</v>
      </c>
      <c r="B4" s="99"/>
      <c r="C4" s="99"/>
      <c r="D4" s="99"/>
      <c r="E4" s="99"/>
      <c r="F4" s="99"/>
      <c r="G4" s="99"/>
      <c r="H4" s="99"/>
      <c r="I4" s="99"/>
      <c r="J4" s="99"/>
      <c r="K4" s="99"/>
      <c r="L4" s="99"/>
      <c r="M4" s="99"/>
      <c r="N4" s="99"/>
      <c r="O4" s="99"/>
      <c r="P4" s="99"/>
      <c r="Q4" s="99"/>
      <c r="R4" s="99"/>
      <c r="S4" s="99"/>
      <c r="T4" s="99"/>
      <c r="U4" s="99"/>
      <c r="V4" s="99"/>
      <c r="W4" s="99"/>
      <c r="X4" s="99"/>
      <c r="Y4" s="99"/>
      <c r="Z4" s="425"/>
    </row>
    <row r="5" spans="1:29" ht="15" customHeight="1">
      <c r="A5" s="839" t="s">
        <v>621</v>
      </c>
      <c r="B5" s="99">
        <v>59.196994779999997</v>
      </c>
      <c r="C5" s="99">
        <v>59.602855679999998</v>
      </c>
      <c r="D5" s="99">
        <v>59.829071040000002</v>
      </c>
      <c r="E5" s="99">
        <v>60.028244020000002</v>
      </c>
      <c r="F5" s="99">
        <v>60.22643661</v>
      </c>
      <c r="G5" s="99">
        <v>60.42206573</v>
      </c>
      <c r="H5" s="99">
        <v>61.690677639999997</v>
      </c>
      <c r="I5" s="99">
        <v>63.50897217</v>
      </c>
      <c r="J5" s="99">
        <v>65.304962160000002</v>
      </c>
      <c r="K5" s="99">
        <v>67.073127749999998</v>
      </c>
      <c r="L5" s="99">
        <v>68.816177370000005</v>
      </c>
      <c r="M5" s="99">
        <v>70.532257079999994</v>
      </c>
      <c r="N5" s="99">
        <v>70.446983340000003</v>
      </c>
      <c r="O5" s="99">
        <v>69.87543488</v>
      </c>
      <c r="P5" s="99">
        <v>69.300361629999998</v>
      </c>
      <c r="Q5" s="99">
        <v>68.721618649999996</v>
      </c>
      <c r="R5" s="99">
        <v>68.139305109999995</v>
      </c>
      <c r="S5" s="99">
        <v>67.553077700000003</v>
      </c>
      <c r="T5" s="99">
        <v>66.960838319999993</v>
      </c>
      <c r="U5" s="99">
        <v>66.362960819999998</v>
      </c>
      <c r="V5" s="99">
        <v>65.75935364</v>
      </c>
      <c r="W5" s="99">
        <v>65.149948120000005</v>
      </c>
      <c r="X5" s="99">
        <v>64.535514829999997</v>
      </c>
      <c r="Y5" s="99">
        <v>63.915767670000001</v>
      </c>
      <c r="Z5" s="425">
        <v>63.291042330000003</v>
      </c>
    </row>
    <row r="6" spans="1:29">
      <c r="A6" s="839" t="s">
        <v>620</v>
      </c>
      <c r="B6" s="99">
        <v>84.132148740000005</v>
      </c>
      <c r="C6" s="99">
        <v>84.039657590000004</v>
      </c>
      <c r="D6" s="99">
        <v>83.947166440000004</v>
      </c>
      <c r="E6" s="99">
        <v>83.854682920000002</v>
      </c>
      <c r="F6" s="99">
        <v>83.762191770000001</v>
      </c>
      <c r="G6" s="99">
        <v>83.669708249999999</v>
      </c>
      <c r="H6" s="99">
        <v>83.402206419999999</v>
      </c>
      <c r="I6" s="99">
        <v>82.581672670000003</v>
      </c>
      <c r="J6" s="99">
        <v>81.762756350000004</v>
      </c>
      <c r="K6" s="99">
        <v>80.945449830000001</v>
      </c>
      <c r="L6" s="99">
        <v>80.129753109999996</v>
      </c>
      <c r="M6" s="99">
        <v>79.315673829999994</v>
      </c>
      <c r="N6" s="99">
        <v>78.503204350000004</v>
      </c>
      <c r="O6" s="99">
        <v>77.692352290000002</v>
      </c>
      <c r="P6" s="99">
        <v>76.883117679999998</v>
      </c>
      <c r="Q6" s="99">
        <v>76.075485229999998</v>
      </c>
      <c r="R6" s="99">
        <v>75.269477839999993</v>
      </c>
      <c r="S6" s="99">
        <v>74.465080259999993</v>
      </c>
      <c r="T6" s="99">
        <v>73.662292480000005</v>
      </c>
      <c r="U6" s="99">
        <v>72.861122129999998</v>
      </c>
      <c r="V6" s="99">
        <v>72.061561580000003</v>
      </c>
      <c r="W6" s="99">
        <v>71.263618469999997</v>
      </c>
      <c r="X6" s="99">
        <v>70.467285160000003</v>
      </c>
      <c r="Y6" s="99">
        <v>69.672569269999997</v>
      </c>
      <c r="Z6" s="425">
        <v>68.879463200000004</v>
      </c>
    </row>
    <row r="7" spans="1:29">
      <c r="A7" s="837" t="s">
        <v>277</v>
      </c>
      <c r="B7" s="99"/>
      <c r="C7" s="99"/>
      <c r="D7" s="99"/>
      <c r="E7" s="99"/>
      <c r="F7" s="99"/>
      <c r="G7" s="99"/>
      <c r="H7" s="99"/>
      <c r="I7" s="99"/>
      <c r="J7" s="99"/>
      <c r="K7" s="99"/>
      <c r="L7" s="99"/>
      <c r="M7" s="99"/>
      <c r="N7" s="99"/>
      <c r="O7" s="99"/>
      <c r="P7" s="99"/>
      <c r="Q7" s="99"/>
      <c r="R7" s="99"/>
      <c r="S7" s="99"/>
      <c r="T7" s="99"/>
      <c r="U7" s="99"/>
      <c r="V7" s="99"/>
      <c r="W7" s="99"/>
      <c r="X7" s="99"/>
      <c r="Y7" s="99"/>
      <c r="Z7" s="425"/>
    </row>
    <row r="8" spans="1:29" ht="15" customHeight="1">
      <c r="A8" s="839" t="s">
        <v>621</v>
      </c>
      <c r="B8" s="99">
        <v>12.21197987</v>
      </c>
      <c r="C8" s="99">
        <v>12.212947850000001</v>
      </c>
      <c r="D8" s="99">
        <v>12.20842648</v>
      </c>
      <c r="E8" s="99">
        <v>12.19828892</v>
      </c>
      <c r="F8" s="99">
        <v>12.18240166</v>
      </c>
      <c r="G8" s="99">
        <v>12.16186523</v>
      </c>
      <c r="H8" s="99">
        <v>12.13709545</v>
      </c>
      <c r="I8" s="99">
        <v>12.107880590000001</v>
      </c>
      <c r="J8" s="99">
        <v>12.073408130000001</v>
      </c>
      <c r="K8" s="99">
        <v>12.03406429</v>
      </c>
      <c r="L8" s="99">
        <v>11.98905087</v>
      </c>
      <c r="M8" s="99">
        <v>11.93872547</v>
      </c>
      <c r="N8" s="99">
        <v>11.882306099999999</v>
      </c>
      <c r="O8" s="99">
        <v>11.81958294</v>
      </c>
      <c r="P8" s="99">
        <v>11.750613209999999</v>
      </c>
      <c r="Q8" s="99">
        <v>11.67490578</v>
      </c>
      <c r="R8" s="99">
        <v>11.5922451</v>
      </c>
      <c r="S8" s="99">
        <v>11.50216389</v>
      </c>
      <c r="T8" s="99">
        <v>11.40469933</v>
      </c>
      <c r="U8" s="99">
        <v>11.299388889999999</v>
      </c>
      <c r="V8" s="99">
        <v>11.186021800000001</v>
      </c>
      <c r="W8" s="99">
        <v>11.384091379999999</v>
      </c>
      <c r="X8" s="99">
        <v>11.58473682</v>
      </c>
      <c r="Y8" s="99">
        <v>11.72822094</v>
      </c>
      <c r="Z8" s="425">
        <v>11.87264824</v>
      </c>
    </row>
    <row r="9" spans="1:29" ht="15" customHeight="1">
      <c r="A9" s="839" t="s">
        <v>619</v>
      </c>
      <c r="B9" s="99">
        <v>0.65483343599999999</v>
      </c>
      <c r="C9" s="99">
        <v>0.649674058</v>
      </c>
      <c r="D9" s="99">
        <v>0.64426744000000002</v>
      </c>
      <c r="E9" s="99">
        <v>0.63861346200000002</v>
      </c>
      <c r="F9" s="99">
        <v>0.63271224500000001</v>
      </c>
      <c r="G9" s="99">
        <v>0.62656372800000004</v>
      </c>
      <c r="H9" s="99">
        <v>0.62016791100000002</v>
      </c>
      <c r="I9" s="99">
        <v>0.61352479500000001</v>
      </c>
      <c r="J9" s="99">
        <v>0.60663437799999997</v>
      </c>
      <c r="K9" s="99">
        <v>0.59949666300000004</v>
      </c>
      <c r="L9" s="99">
        <v>0.59211170700000004</v>
      </c>
      <c r="M9" s="99">
        <v>0.58447945099999998</v>
      </c>
      <c r="N9" s="99">
        <v>0.57659983599999998</v>
      </c>
      <c r="O9" s="99">
        <v>0.56847298099999999</v>
      </c>
      <c r="P9" s="99">
        <v>0.56009882700000002</v>
      </c>
      <c r="Q9" s="99">
        <v>0.55147737299999999</v>
      </c>
      <c r="R9" s="99">
        <v>0.54260867800000001</v>
      </c>
      <c r="S9" s="99">
        <v>0.53349262500000005</v>
      </c>
      <c r="T9" s="99">
        <v>0.52412933100000003</v>
      </c>
      <c r="U9" s="99">
        <v>0.51451867799999995</v>
      </c>
      <c r="V9" s="99">
        <v>0.504660785</v>
      </c>
      <c r="W9" s="99">
        <v>0.50901383200000005</v>
      </c>
      <c r="X9" s="99">
        <v>0.51336687800000003</v>
      </c>
      <c r="Y9" s="99">
        <v>0.51336687800000003</v>
      </c>
      <c r="Z9" s="425">
        <v>0.51336687800000003</v>
      </c>
    </row>
    <row r="10" spans="1:29">
      <c r="A10" s="839" t="s">
        <v>620</v>
      </c>
      <c r="B10" s="99">
        <v>33.560550689999999</v>
      </c>
      <c r="C10" s="99">
        <v>33.142642969999997</v>
      </c>
      <c r="D10" s="99">
        <v>32.717933649999999</v>
      </c>
      <c r="E10" s="99">
        <v>32.286415099999999</v>
      </c>
      <c r="F10" s="99">
        <v>31.848089219999999</v>
      </c>
      <c r="G10" s="99">
        <v>31.402957919999999</v>
      </c>
      <c r="H10" s="99">
        <v>30.951021189999999</v>
      </c>
      <c r="I10" s="99">
        <v>30.492275240000001</v>
      </c>
      <c r="J10" s="99">
        <v>30.026723860000001</v>
      </c>
      <c r="K10" s="99">
        <v>29.554367070000001</v>
      </c>
      <c r="L10" s="99">
        <v>29.075201029999999</v>
      </c>
      <c r="M10" s="99">
        <v>28.58923149</v>
      </c>
      <c r="N10" s="99">
        <v>28.096452710000001</v>
      </c>
      <c r="O10" s="99">
        <v>27.596868520000001</v>
      </c>
      <c r="P10" s="99">
        <v>27.090476989999999</v>
      </c>
      <c r="Q10" s="99">
        <v>26.577280040000002</v>
      </c>
      <c r="R10" s="99">
        <v>26.05727577</v>
      </c>
      <c r="S10" s="99">
        <v>25.53046608</v>
      </c>
      <c r="T10" s="99">
        <v>24.996847150000001</v>
      </c>
      <c r="U10" s="99">
        <v>24.456422809999999</v>
      </c>
      <c r="V10" s="99">
        <v>23.909193040000002</v>
      </c>
      <c r="W10" s="99">
        <v>24.030323030000002</v>
      </c>
      <c r="X10" s="99">
        <v>24.15145111</v>
      </c>
      <c r="Y10" s="99">
        <v>24.15145111</v>
      </c>
      <c r="Z10" s="425">
        <v>24.15145111</v>
      </c>
    </row>
    <row r="11" spans="1:29">
      <c r="A11" s="837" t="s">
        <v>172</v>
      </c>
      <c r="B11" s="99"/>
      <c r="C11" s="99"/>
      <c r="D11" s="99"/>
      <c r="E11" s="99"/>
      <c r="F11" s="99"/>
      <c r="G11" s="99"/>
      <c r="H11" s="99"/>
      <c r="I11" s="99"/>
      <c r="J11" s="99"/>
      <c r="K11" s="99"/>
      <c r="L11" s="99"/>
      <c r="M11" s="99"/>
      <c r="N11" s="99"/>
      <c r="O11" s="99"/>
      <c r="P11" s="99"/>
      <c r="Q11" s="99"/>
      <c r="R11" s="99"/>
      <c r="S11" s="99"/>
      <c r="T11" s="99"/>
      <c r="U11" s="99"/>
      <c r="V11" s="99"/>
      <c r="W11" s="99"/>
      <c r="X11" s="99"/>
      <c r="Y11" s="99"/>
      <c r="Z11" s="425"/>
    </row>
    <row r="12" spans="1:29">
      <c r="A12" s="839" t="s">
        <v>621</v>
      </c>
      <c r="B12" s="99">
        <v>27.40815735</v>
      </c>
      <c r="C12" s="99">
        <v>27.900997159999999</v>
      </c>
      <c r="D12" s="99">
        <v>28.394260410000001</v>
      </c>
      <c r="E12" s="99">
        <v>28.887935639999998</v>
      </c>
      <c r="F12" s="99">
        <v>29.38087273</v>
      </c>
      <c r="G12" s="99">
        <v>29.874763489999999</v>
      </c>
      <c r="H12" s="99">
        <v>30.36845589</v>
      </c>
      <c r="I12" s="99">
        <v>30.889759059999999</v>
      </c>
      <c r="J12" s="99">
        <v>31.589178090000001</v>
      </c>
      <c r="K12" s="99">
        <v>32.228164669999998</v>
      </c>
      <c r="L12" s="99">
        <v>32.769840240000001</v>
      </c>
      <c r="M12" s="99">
        <v>33.312278749999997</v>
      </c>
      <c r="N12" s="99">
        <v>33.692199709999997</v>
      </c>
      <c r="O12" s="99">
        <v>34.069847109999998</v>
      </c>
      <c r="P12" s="99">
        <v>34.444606780000001</v>
      </c>
      <c r="Q12" s="99">
        <v>34.817024230000001</v>
      </c>
      <c r="R12" s="99">
        <v>35.191051479999999</v>
      </c>
      <c r="S12" s="99">
        <v>35.56594467</v>
      </c>
      <c r="T12" s="99">
        <v>35.94210434</v>
      </c>
      <c r="U12" s="99">
        <v>36.3193512</v>
      </c>
      <c r="V12" s="99">
        <v>36.69750595</v>
      </c>
      <c r="W12" s="99">
        <v>37.076385500000001</v>
      </c>
      <c r="X12" s="99">
        <v>37.456329349999997</v>
      </c>
      <c r="Y12" s="99">
        <v>37.836093900000002</v>
      </c>
      <c r="Z12" s="425">
        <v>38.21653748</v>
      </c>
    </row>
    <row r="13" spans="1:29">
      <c r="A13" s="839" t="s">
        <v>619</v>
      </c>
      <c r="B13" s="99">
        <v>14.929999349999999</v>
      </c>
      <c r="C13" s="99">
        <v>15.362971310000001</v>
      </c>
      <c r="D13" s="99">
        <v>15.79594326</v>
      </c>
      <c r="E13" s="99">
        <v>16.22891426</v>
      </c>
      <c r="F13" s="99">
        <v>16.66188622</v>
      </c>
      <c r="G13" s="99">
        <v>17.094858169999998</v>
      </c>
      <c r="H13" s="99">
        <v>17.527830120000001</v>
      </c>
      <c r="I13" s="99">
        <v>17.960802080000001</v>
      </c>
      <c r="J13" s="99">
        <v>18.393774029999999</v>
      </c>
      <c r="K13" s="99">
        <v>18.826745989999999</v>
      </c>
      <c r="L13" s="99">
        <v>19.259717940000002</v>
      </c>
      <c r="M13" s="99">
        <v>19.69268799</v>
      </c>
      <c r="N13" s="99">
        <v>20.125659939999998</v>
      </c>
      <c r="O13" s="99">
        <v>20.558631900000002</v>
      </c>
      <c r="P13" s="99">
        <v>20.991603850000001</v>
      </c>
      <c r="Q13" s="99">
        <v>21.42457581</v>
      </c>
      <c r="R13" s="99">
        <v>21.857547759999999</v>
      </c>
      <c r="S13" s="99">
        <v>22.290519710000002</v>
      </c>
      <c r="T13" s="99">
        <v>22.723491670000001</v>
      </c>
      <c r="U13" s="99">
        <v>23.15646362</v>
      </c>
      <c r="V13" s="99">
        <v>23.589433669999998</v>
      </c>
      <c r="W13" s="99">
        <v>24.022405620000001</v>
      </c>
      <c r="X13" s="99">
        <v>24.45537758</v>
      </c>
      <c r="Y13" s="99">
        <v>24.888349529999999</v>
      </c>
      <c r="Z13" s="425">
        <v>25.321321489999999</v>
      </c>
    </row>
    <row r="14" spans="1:29">
      <c r="A14" s="839" t="s">
        <v>620</v>
      </c>
      <c r="B14" s="99">
        <v>69.933776859999995</v>
      </c>
      <c r="C14" s="99">
        <v>70.951652530000004</v>
      </c>
      <c r="D14" s="99">
        <v>71.975723270000003</v>
      </c>
      <c r="E14" s="99">
        <v>73.006004329999996</v>
      </c>
      <c r="F14" s="99">
        <v>74.0424881</v>
      </c>
      <c r="G14" s="99">
        <v>75.085174559999999</v>
      </c>
      <c r="H14" s="99">
        <v>76.13406372</v>
      </c>
      <c r="I14" s="99">
        <v>77.189155580000005</v>
      </c>
      <c r="J14" s="99">
        <v>78.250457760000003</v>
      </c>
      <c r="K14" s="99">
        <v>79.025375370000006</v>
      </c>
      <c r="L14" s="99">
        <v>79.358131409999999</v>
      </c>
      <c r="M14" s="99">
        <v>79.690887450000005</v>
      </c>
      <c r="N14" s="99">
        <v>79.500419620000002</v>
      </c>
      <c r="O14" s="99">
        <v>79.305595400000001</v>
      </c>
      <c r="P14" s="99">
        <v>79.106422420000001</v>
      </c>
      <c r="Q14" s="99">
        <v>78.902900700000004</v>
      </c>
      <c r="R14" s="99">
        <v>78.69502258</v>
      </c>
      <c r="S14" s="99">
        <v>78.482795719999999</v>
      </c>
      <c r="T14" s="99">
        <v>78.266220090000004</v>
      </c>
      <c r="U14" s="99">
        <v>78.04528809</v>
      </c>
      <c r="V14" s="99">
        <v>77.820007320000002</v>
      </c>
      <c r="W14" s="99">
        <v>77.590377810000007</v>
      </c>
      <c r="X14" s="99">
        <v>77.356391909999999</v>
      </c>
      <c r="Y14" s="99">
        <v>77.118057250000007</v>
      </c>
      <c r="Z14" s="425">
        <v>76.875366209999996</v>
      </c>
    </row>
    <row r="15" spans="1:29">
      <c r="A15" s="837" t="s">
        <v>173</v>
      </c>
      <c r="B15" s="99"/>
      <c r="C15" s="99"/>
      <c r="D15" s="99"/>
      <c r="E15" s="99"/>
      <c r="F15" s="99"/>
      <c r="G15" s="99"/>
      <c r="H15" s="99"/>
      <c r="I15" s="99"/>
      <c r="J15" s="99"/>
      <c r="K15" s="99"/>
      <c r="L15" s="99"/>
      <c r="M15" s="99"/>
      <c r="N15" s="99"/>
      <c r="O15" s="99"/>
      <c r="P15" s="99"/>
      <c r="Q15" s="99"/>
      <c r="R15" s="99"/>
      <c r="S15" s="99"/>
      <c r="T15" s="99"/>
      <c r="U15" s="99"/>
      <c r="V15" s="99"/>
      <c r="W15" s="99"/>
      <c r="X15" s="99"/>
      <c r="Y15" s="99"/>
      <c r="Z15" s="425"/>
    </row>
    <row r="16" spans="1:29">
      <c r="A16" s="839" t="s">
        <v>621</v>
      </c>
      <c r="B16" s="99">
        <v>8.6878280639999996</v>
      </c>
      <c r="C16" s="99">
        <v>9.5900573730000005</v>
      </c>
      <c r="D16" s="99">
        <v>10.511763569999999</v>
      </c>
      <c r="E16" s="99">
        <v>11.452729229999999</v>
      </c>
      <c r="F16" s="99">
        <v>12.41411018</v>
      </c>
      <c r="G16" s="99">
        <v>13.39426804</v>
      </c>
      <c r="H16" s="99">
        <v>14.394824030000001</v>
      </c>
      <c r="I16" s="99">
        <v>15.36778164</v>
      </c>
      <c r="J16" s="99">
        <v>16.35856819</v>
      </c>
      <c r="K16" s="99">
        <v>17.36583328</v>
      </c>
      <c r="L16" s="99">
        <v>18.391221999999999</v>
      </c>
      <c r="M16" s="99">
        <v>19.434381479999999</v>
      </c>
      <c r="N16" s="99">
        <v>20.429004670000001</v>
      </c>
      <c r="O16" s="99">
        <v>21.345350270000001</v>
      </c>
      <c r="P16" s="99">
        <v>22.200298310000001</v>
      </c>
      <c r="Q16" s="99">
        <v>23.064599990000001</v>
      </c>
      <c r="R16" s="99">
        <v>23.93714142</v>
      </c>
      <c r="S16" s="99">
        <v>24.81844139</v>
      </c>
      <c r="T16" s="99">
        <v>25.711719510000002</v>
      </c>
      <c r="U16" s="99">
        <v>26.616428379999999</v>
      </c>
      <c r="V16" s="99">
        <v>27.533649440000001</v>
      </c>
      <c r="W16" s="99">
        <v>28.462272639999998</v>
      </c>
      <c r="X16" s="99">
        <v>29.40338135</v>
      </c>
      <c r="Y16" s="99">
        <v>30.355859760000001</v>
      </c>
      <c r="Z16" s="425">
        <v>31.320241930000002</v>
      </c>
    </row>
    <row r="17" spans="1:26">
      <c r="A17" s="839" t="s">
        <v>619</v>
      </c>
      <c r="B17" s="99">
        <v>0.15391904100000001</v>
      </c>
      <c r="C17" s="99">
        <v>0.66924703100000005</v>
      </c>
      <c r="D17" s="99">
        <v>1.1910352710000001</v>
      </c>
      <c r="E17" s="99">
        <v>1.719283581</v>
      </c>
      <c r="F17" s="99">
        <v>2.2539920809999998</v>
      </c>
      <c r="G17" s="99">
        <v>2.7951607699999999</v>
      </c>
      <c r="H17" s="99">
        <v>3.3427896499999998</v>
      </c>
      <c r="I17" s="99">
        <v>3.896878719</v>
      </c>
      <c r="J17" s="99">
        <v>4.4574279790000002</v>
      </c>
      <c r="K17" s="99">
        <v>5.0244374279999997</v>
      </c>
      <c r="L17" s="99">
        <v>5.5979070660000003</v>
      </c>
      <c r="M17" s="99">
        <v>6.1778368950000004</v>
      </c>
      <c r="N17" s="99">
        <v>6.7642269129999999</v>
      </c>
      <c r="O17" s="99">
        <v>7.3570766450000002</v>
      </c>
      <c r="P17" s="99">
        <v>7.9563870430000003</v>
      </c>
      <c r="Q17" s="99">
        <v>8.5621576309999998</v>
      </c>
      <c r="R17" s="99">
        <v>9.1743879320000001</v>
      </c>
      <c r="S17" s="99">
        <v>9.7930793759999997</v>
      </c>
      <c r="T17" s="99">
        <v>10.418230060000001</v>
      </c>
      <c r="U17" s="99">
        <v>11.04984093</v>
      </c>
      <c r="V17" s="99">
        <v>11.68791294</v>
      </c>
      <c r="W17" s="99">
        <v>12.33244419</v>
      </c>
      <c r="X17" s="99">
        <v>12.983435630000001</v>
      </c>
      <c r="Y17" s="99">
        <v>13.64088726</v>
      </c>
      <c r="Z17" s="425">
        <v>14.304800030000001</v>
      </c>
    </row>
    <row r="18" spans="1:26">
      <c r="A18" s="839" t="s">
        <v>620</v>
      </c>
      <c r="B18" s="99">
        <v>43.810096739999999</v>
      </c>
      <c r="C18" s="99">
        <v>45.12437439</v>
      </c>
      <c r="D18" s="99">
        <v>46.443874360000002</v>
      </c>
      <c r="E18" s="99">
        <v>47.768604279999998</v>
      </c>
      <c r="F18" s="99">
        <v>49.098556520000002</v>
      </c>
      <c r="G18" s="99">
        <v>50.43373871</v>
      </c>
      <c r="H18" s="99">
        <v>51.774139400000003</v>
      </c>
      <c r="I18" s="99">
        <v>53.11977005</v>
      </c>
      <c r="J18" s="99">
        <v>54.47062683</v>
      </c>
      <c r="K18" s="99">
        <v>55.826705930000003</v>
      </c>
      <c r="L18" s="99">
        <v>57.188011170000003</v>
      </c>
      <c r="M18" s="99">
        <v>58.55454254</v>
      </c>
      <c r="N18" s="99">
        <v>59.926300050000002</v>
      </c>
      <c r="O18" s="99">
        <v>60.94994354</v>
      </c>
      <c r="P18" s="99">
        <v>61.702941889999998</v>
      </c>
      <c r="Q18" s="99">
        <v>62.45854568</v>
      </c>
      <c r="R18" s="99">
        <v>63.216758730000002</v>
      </c>
      <c r="S18" s="99">
        <v>63.97757721</v>
      </c>
      <c r="T18" s="99">
        <v>64.740997309999997</v>
      </c>
      <c r="U18" s="99">
        <v>65.507034300000001</v>
      </c>
      <c r="V18" s="99">
        <v>66.275672909999997</v>
      </c>
      <c r="W18" s="99">
        <v>67.046920779999994</v>
      </c>
      <c r="X18" s="99">
        <v>67.820770260000003</v>
      </c>
      <c r="Y18" s="99">
        <v>68.597236629999998</v>
      </c>
      <c r="Z18" s="425">
        <v>69.376304630000007</v>
      </c>
    </row>
    <row r="19" spans="1:26">
      <c r="A19" s="837" t="s">
        <v>174</v>
      </c>
      <c r="B19" s="99"/>
      <c r="C19" s="99"/>
      <c r="D19" s="99"/>
      <c r="E19" s="99"/>
      <c r="F19" s="99"/>
      <c r="G19" s="99"/>
      <c r="H19" s="99"/>
      <c r="I19" s="99"/>
      <c r="J19" s="99"/>
      <c r="K19" s="99"/>
      <c r="L19" s="99"/>
      <c r="M19" s="99"/>
      <c r="N19" s="99"/>
      <c r="O19" s="99"/>
      <c r="P19" s="99"/>
      <c r="Q19" s="99"/>
      <c r="R19" s="99"/>
      <c r="S19" s="99"/>
      <c r="T19" s="99"/>
      <c r="U19" s="99"/>
      <c r="V19" s="99"/>
      <c r="W19" s="99"/>
      <c r="X19" s="99"/>
      <c r="Y19" s="99"/>
      <c r="Z19" s="425"/>
    </row>
    <row r="20" spans="1:26">
      <c r="A20" s="839" t="s">
        <v>621</v>
      </c>
      <c r="B20" s="99">
        <v>7.3346023560000004</v>
      </c>
      <c r="C20" s="99">
        <v>7.823712349</v>
      </c>
      <c r="D20" s="99">
        <v>8.3280229569999999</v>
      </c>
      <c r="E20" s="99">
        <v>8.8473100660000004</v>
      </c>
      <c r="F20" s="99">
        <v>9.3817167280000007</v>
      </c>
      <c r="G20" s="99">
        <v>9.9940853119999993</v>
      </c>
      <c r="H20" s="99">
        <v>10.624835969999999</v>
      </c>
      <c r="I20" s="99">
        <v>11.273715019999999</v>
      </c>
      <c r="J20" s="99">
        <v>11.94106388</v>
      </c>
      <c r="K20" s="99">
        <v>12.625805850000001</v>
      </c>
      <c r="L20" s="99">
        <v>13.32825851</v>
      </c>
      <c r="M20" s="99">
        <v>14.048129080000001</v>
      </c>
      <c r="N20" s="99">
        <v>14.7853241</v>
      </c>
      <c r="O20" s="99">
        <v>15.53952885</v>
      </c>
      <c r="P20" s="99">
        <v>16.305364610000002</v>
      </c>
      <c r="Q20" s="99">
        <v>16.852537160000001</v>
      </c>
      <c r="R20" s="99">
        <v>17.411808010000001</v>
      </c>
      <c r="S20" s="99">
        <v>17.983173369999999</v>
      </c>
      <c r="T20" s="99">
        <v>18.56684113</v>
      </c>
      <c r="U20" s="99">
        <v>19.16252136</v>
      </c>
      <c r="V20" s="99">
        <v>19.77090836</v>
      </c>
      <c r="W20" s="99">
        <v>20.391412729999999</v>
      </c>
      <c r="X20" s="99">
        <v>21.024744030000001</v>
      </c>
      <c r="Y20" s="99">
        <v>21.67025185</v>
      </c>
      <c r="Z20" s="425">
        <v>22.055994030000001</v>
      </c>
    </row>
    <row r="21" spans="1:26">
      <c r="A21" s="839" t="s">
        <v>619</v>
      </c>
      <c r="B21" s="99">
        <v>2.581945181</v>
      </c>
      <c r="C21" s="99">
        <v>2.9231097699999999</v>
      </c>
      <c r="D21" s="99">
        <v>3.279105902</v>
      </c>
      <c r="E21" s="99">
        <v>3.6499333379999999</v>
      </c>
      <c r="F21" s="99">
        <v>4.0355920789999997</v>
      </c>
      <c r="G21" s="99">
        <v>4.4360828400000001</v>
      </c>
      <c r="H21" s="99">
        <v>4.8514046669999997</v>
      </c>
      <c r="I21" s="99">
        <v>5.2815580369999999</v>
      </c>
      <c r="J21" s="99">
        <v>5.7265424730000003</v>
      </c>
      <c r="K21" s="99">
        <v>6.1863589289999998</v>
      </c>
      <c r="L21" s="99">
        <v>6.6610064510000004</v>
      </c>
      <c r="M21" s="99">
        <v>7.1504855159999998</v>
      </c>
      <c r="N21" s="99">
        <v>7.6547961239999998</v>
      </c>
      <c r="O21" s="99">
        <v>8.1739377980000008</v>
      </c>
      <c r="P21" s="99">
        <v>8.6995191569999992</v>
      </c>
      <c r="Q21" s="99">
        <v>8.8767681120000006</v>
      </c>
      <c r="R21" s="99">
        <v>9.0540180209999992</v>
      </c>
      <c r="S21" s="99">
        <v>9.2312669750000005</v>
      </c>
      <c r="T21" s="99">
        <v>9.4085168840000009</v>
      </c>
      <c r="U21" s="99">
        <v>9.5857658390000005</v>
      </c>
      <c r="V21" s="99">
        <v>9.763014793</v>
      </c>
      <c r="W21" s="99">
        <v>9.9402647020000003</v>
      </c>
      <c r="X21" s="99">
        <v>10.11751366</v>
      </c>
      <c r="Y21" s="99">
        <v>10.294763570000001</v>
      </c>
      <c r="Z21" s="425">
        <v>10.47201252</v>
      </c>
    </row>
    <row r="22" spans="1:26">
      <c r="A22" s="839" t="s">
        <v>620</v>
      </c>
      <c r="B22" s="99">
        <v>20.1058445</v>
      </c>
      <c r="C22" s="99">
        <v>20.814397809999999</v>
      </c>
      <c r="D22" s="99">
        <v>21.53062057</v>
      </c>
      <c r="E22" s="99">
        <v>22.25451851</v>
      </c>
      <c r="F22" s="99">
        <v>22.9860878</v>
      </c>
      <c r="G22" s="99">
        <v>23.725328449999999</v>
      </c>
      <c r="H22" s="99">
        <v>24.472240450000001</v>
      </c>
      <c r="I22" s="99">
        <v>25.22682571</v>
      </c>
      <c r="J22" s="99">
        <v>25.98908424</v>
      </c>
      <c r="K22" s="99">
        <v>26.759014130000001</v>
      </c>
      <c r="L22" s="99">
        <v>27.53661537</v>
      </c>
      <c r="M22" s="99">
        <v>28.321889880000001</v>
      </c>
      <c r="N22" s="99">
        <v>29.11483574</v>
      </c>
      <c r="O22" s="99">
        <v>29.915454860000001</v>
      </c>
      <c r="P22" s="99">
        <v>30.723745350000002</v>
      </c>
      <c r="Q22" s="99">
        <v>31.539707180000001</v>
      </c>
      <c r="R22" s="99">
        <v>32.363342289999999</v>
      </c>
      <c r="S22" s="99">
        <v>33.194648739999998</v>
      </c>
      <c r="T22" s="99">
        <v>34.033630369999997</v>
      </c>
      <c r="U22" s="99">
        <v>34.880279539999997</v>
      </c>
      <c r="V22" s="99">
        <v>35.734603880000002</v>
      </c>
      <c r="W22" s="99">
        <v>36.596599580000003</v>
      </c>
      <c r="X22" s="99">
        <v>37.46626663</v>
      </c>
      <c r="Y22" s="99">
        <v>38.343608860000003</v>
      </c>
      <c r="Z22" s="425">
        <v>38.567337039999998</v>
      </c>
    </row>
    <row r="23" spans="1:26">
      <c r="A23" s="837" t="s">
        <v>175</v>
      </c>
      <c r="B23" s="99"/>
      <c r="C23" s="99"/>
      <c r="D23" s="99"/>
      <c r="E23" s="99"/>
      <c r="F23" s="99"/>
      <c r="G23" s="99"/>
      <c r="H23" s="99"/>
      <c r="I23" s="99"/>
      <c r="J23" s="99"/>
      <c r="K23" s="99"/>
      <c r="L23" s="99"/>
      <c r="M23" s="99"/>
      <c r="N23" s="99"/>
      <c r="O23" s="99"/>
      <c r="P23" s="99"/>
      <c r="Q23" s="99"/>
      <c r="R23" s="99"/>
      <c r="S23" s="99"/>
      <c r="T23" s="99"/>
      <c r="U23" s="99"/>
      <c r="V23" s="99"/>
      <c r="W23" s="99"/>
      <c r="X23" s="99"/>
      <c r="Y23" s="99"/>
      <c r="Z23" s="425"/>
    </row>
    <row r="24" spans="1:26">
      <c r="A24" s="839" t="s">
        <v>621</v>
      </c>
      <c r="B24" s="99">
        <v>6.9454350470000001</v>
      </c>
      <c r="C24" s="99">
        <v>7.3151164050000004</v>
      </c>
      <c r="D24" s="99">
        <v>7.6935620309999999</v>
      </c>
      <c r="E24" s="99">
        <v>8.0811119080000005</v>
      </c>
      <c r="F24" s="99">
        <v>8.477394104</v>
      </c>
      <c r="G24" s="99">
        <v>8.8827552799999996</v>
      </c>
      <c r="H24" s="99">
        <v>9.2968158719999998</v>
      </c>
      <c r="I24" s="99">
        <v>9.7199287410000004</v>
      </c>
      <c r="J24" s="99">
        <v>10.151705740000001</v>
      </c>
      <c r="K24" s="99">
        <v>10.59671593</v>
      </c>
      <c r="L24" s="99">
        <v>11.05506516</v>
      </c>
      <c r="M24" s="99">
        <v>11.527240750000001</v>
      </c>
      <c r="N24" s="99">
        <v>12.012956620000001</v>
      </c>
      <c r="O24" s="99">
        <v>12.51309013</v>
      </c>
      <c r="P24" s="99">
        <v>13.026946069999999</v>
      </c>
      <c r="Q24" s="99">
        <v>13.555808069999999</v>
      </c>
      <c r="R24" s="99">
        <v>14.098557469999999</v>
      </c>
      <c r="S24" s="99">
        <v>14.65648556</v>
      </c>
      <c r="T24" s="99">
        <v>15.229675289999999</v>
      </c>
      <c r="U24" s="99">
        <v>15.81779289</v>
      </c>
      <c r="V24" s="99">
        <v>16.421731950000002</v>
      </c>
      <c r="W24" s="99">
        <v>17.041149140000002</v>
      </c>
      <c r="X24" s="99">
        <v>17.676944729999999</v>
      </c>
      <c r="Y24" s="99">
        <v>17.92575836</v>
      </c>
      <c r="Z24" s="425">
        <v>18.18165398</v>
      </c>
    </row>
    <row r="25" spans="1:26">
      <c r="A25" s="839" t="s">
        <v>619</v>
      </c>
      <c r="B25" s="99">
        <v>1.86816597</v>
      </c>
      <c r="C25" s="99">
        <v>2.1455073360000001</v>
      </c>
      <c r="D25" s="99">
        <v>2.4320182799999999</v>
      </c>
      <c r="E25" s="99">
        <v>2.7276990410000002</v>
      </c>
      <c r="F25" s="99">
        <v>3.0325496200000002</v>
      </c>
      <c r="G25" s="99">
        <v>3.3465700150000002</v>
      </c>
      <c r="H25" s="99">
        <v>3.6697602269999998</v>
      </c>
      <c r="I25" s="99">
        <v>4.0021200180000003</v>
      </c>
      <c r="J25" s="99">
        <v>4.3436493870000001</v>
      </c>
      <c r="K25" s="99">
        <v>4.6943488120000003</v>
      </c>
      <c r="L25" s="99">
        <v>5.0542182919999998</v>
      </c>
      <c r="M25" s="99">
        <v>5.4232568739999998</v>
      </c>
      <c r="N25" s="99">
        <v>5.801465511</v>
      </c>
      <c r="O25" s="99">
        <v>6.1888442039999996</v>
      </c>
      <c r="P25" s="99">
        <v>6.5853924749999999</v>
      </c>
      <c r="Q25" s="99">
        <v>6.9911103250000002</v>
      </c>
      <c r="R25" s="99">
        <v>7.4059977530000003</v>
      </c>
      <c r="S25" s="99">
        <v>7.8300552369999998</v>
      </c>
      <c r="T25" s="99">
        <v>8.2632827760000005</v>
      </c>
      <c r="U25" s="99">
        <v>8.7056798929999992</v>
      </c>
      <c r="V25" s="99">
        <v>9.1572465899999997</v>
      </c>
      <c r="W25" s="99">
        <v>9.617982864</v>
      </c>
      <c r="X25" s="99">
        <v>10.08788872</v>
      </c>
      <c r="Y25" s="99">
        <v>10.224966050000001</v>
      </c>
      <c r="Z25" s="425">
        <v>10.362043379999999</v>
      </c>
    </row>
    <row r="26" spans="1:26">
      <c r="A26" s="839" t="s">
        <v>620</v>
      </c>
      <c r="B26" s="99">
        <v>36.62017822</v>
      </c>
      <c r="C26" s="99">
        <v>37.317699429999998</v>
      </c>
      <c r="D26" s="99">
        <v>38.016647339999999</v>
      </c>
      <c r="E26" s="99">
        <v>38.717029570000001</v>
      </c>
      <c r="F26" s="99">
        <v>39.4188385</v>
      </c>
      <c r="G26" s="99">
        <v>40.12208176</v>
      </c>
      <c r="H26" s="99">
        <v>40.826759340000002</v>
      </c>
      <c r="I26" s="99">
        <v>41.532863620000001</v>
      </c>
      <c r="J26" s="99">
        <v>42.24040222</v>
      </c>
      <c r="K26" s="99">
        <v>42.949367520000003</v>
      </c>
      <c r="L26" s="99">
        <v>43.65976715</v>
      </c>
      <c r="M26" s="99">
        <v>44.371601099999999</v>
      </c>
      <c r="N26" s="99">
        <v>45.084861760000003</v>
      </c>
      <c r="O26" s="99">
        <v>45.799556729999999</v>
      </c>
      <c r="P26" s="99">
        <v>46.51567841</v>
      </c>
      <c r="Q26" s="99">
        <v>47.233234410000001</v>
      </c>
      <c r="R26" s="99">
        <v>47.952224729999998</v>
      </c>
      <c r="S26" s="99">
        <v>48.672641749999997</v>
      </c>
      <c r="T26" s="99">
        <v>49.394493099999998</v>
      </c>
      <c r="U26" s="99">
        <v>50.117771150000003</v>
      </c>
      <c r="V26" s="99">
        <v>50.842483520000002</v>
      </c>
      <c r="W26" s="99">
        <v>51.568626399999999</v>
      </c>
      <c r="X26" s="99">
        <v>52.296203609999999</v>
      </c>
      <c r="Y26" s="99">
        <v>52.351840969999998</v>
      </c>
      <c r="Z26" s="425">
        <v>52.407478330000004</v>
      </c>
    </row>
    <row r="27" spans="1:26">
      <c r="A27" s="837" t="s">
        <v>177</v>
      </c>
      <c r="B27" s="99"/>
      <c r="C27" s="99"/>
      <c r="D27" s="99"/>
      <c r="E27" s="99"/>
      <c r="F27" s="99"/>
      <c r="G27" s="99"/>
      <c r="H27" s="99"/>
      <c r="I27" s="99"/>
      <c r="J27" s="99"/>
      <c r="K27" s="99"/>
      <c r="L27" s="99"/>
      <c r="M27" s="99"/>
      <c r="N27" s="99"/>
      <c r="O27" s="99"/>
      <c r="P27" s="99"/>
      <c r="Q27" s="99"/>
      <c r="R27" s="99"/>
      <c r="S27" s="99"/>
      <c r="T27" s="99"/>
      <c r="U27" s="99"/>
      <c r="V27" s="99"/>
      <c r="W27" s="99"/>
      <c r="X27" s="99"/>
      <c r="Y27" s="99"/>
      <c r="Z27" s="425"/>
    </row>
    <row r="28" spans="1:26" ht="15" customHeight="1">
      <c r="A28" s="839" t="s">
        <v>621</v>
      </c>
      <c r="B28" s="99">
        <v>8.9474687579999994</v>
      </c>
      <c r="C28" s="99">
        <v>9.0025100709999997</v>
      </c>
      <c r="D28" s="99">
        <v>9.3682260510000006</v>
      </c>
      <c r="E28" s="99">
        <v>9.742880821</v>
      </c>
      <c r="F28" s="99">
        <v>10.21363831</v>
      </c>
      <c r="G28" s="99">
        <v>10.797562599999999</v>
      </c>
      <c r="H28" s="99">
        <v>11.423537250000001</v>
      </c>
      <c r="I28" s="99">
        <v>12.090356829999999</v>
      </c>
      <c r="J28" s="99">
        <v>12.903996469999999</v>
      </c>
      <c r="K28" s="99">
        <v>13.77313614</v>
      </c>
      <c r="L28" s="99">
        <v>14.516312599999999</v>
      </c>
      <c r="M28" s="99">
        <v>15.25164032</v>
      </c>
      <c r="N28" s="99">
        <v>16.01988411</v>
      </c>
      <c r="O28" s="99">
        <v>16.820308690000001</v>
      </c>
      <c r="P28" s="99">
        <v>17.65216637</v>
      </c>
      <c r="Q28" s="99">
        <v>18.514701840000001</v>
      </c>
      <c r="R28" s="99">
        <v>19.407140729999998</v>
      </c>
      <c r="S28" s="99">
        <v>20.328336719999999</v>
      </c>
      <c r="T28" s="99">
        <v>21.27787399</v>
      </c>
      <c r="U28" s="99">
        <v>22.256019590000001</v>
      </c>
      <c r="V28" s="99">
        <v>23.261568069999999</v>
      </c>
      <c r="W28" s="99">
        <v>24.29435539</v>
      </c>
      <c r="X28" s="99">
        <v>25.35243607</v>
      </c>
      <c r="Y28" s="99">
        <v>26.435611720000001</v>
      </c>
      <c r="Z28" s="425">
        <v>27.54294586</v>
      </c>
    </row>
    <row r="29" spans="1:26" ht="15" customHeight="1">
      <c r="A29" s="839" t="s">
        <v>619</v>
      </c>
      <c r="B29" s="99">
        <v>0</v>
      </c>
      <c r="C29" s="99">
        <v>0</v>
      </c>
      <c r="D29" s="99">
        <v>0</v>
      </c>
      <c r="E29" s="99">
        <v>0</v>
      </c>
      <c r="F29" s="99">
        <v>0.123576328</v>
      </c>
      <c r="G29" s="99">
        <v>0.396389037</v>
      </c>
      <c r="H29" s="99">
        <v>0.71658742399999997</v>
      </c>
      <c r="I29" s="99">
        <v>1.084171534</v>
      </c>
      <c r="J29" s="99">
        <v>1.499141335</v>
      </c>
      <c r="K29" s="99">
        <v>1.96149683</v>
      </c>
      <c r="L29" s="99">
        <v>2.471237898</v>
      </c>
      <c r="M29" s="99">
        <v>3.0283648969999999</v>
      </c>
      <c r="N29" s="99">
        <v>3.6328773499999998</v>
      </c>
      <c r="O29" s="99">
        <v>4.2847757340000001</v>
      </c>
      <c r="P29" s="99">
        <v>4.9840598109999998</v>
      </c>
      <c r="Q29" s="99">
        <v>5.7307291029999998</v>
      </c>
      <c r="R29" s="99">
        <v>6.524784565</v>
      </c>
      <c r="S29" s="99">
        <v>7.366225719</v>
      </c>
      <c r="T29" s="99">
        <v>8.2550525669999999</v>
      </c>
      <c r="U29" s="99">
        <v>9.1912651059999995</v>
      </c>
      <c r="V29" s="99">
        <v>10.174862859999999</v>
      </c>
      <c r="W29" s="99">
        <v>11.205846790000001</v>
      </c>
      <c r="X29" s="99">
        <v>12.28421593</v>
      </c>
      <c r="Y29" s="99">
        <v>13.409971240000001</v>
      </c>
      <c r="Z29" s="425">
        <v>14.583112720000001</v>
      </c>
    </row>
    <row r="30" spans="1:26" ht="15" customHeight="1">
      <c r="A30" s="839" t="s">
        <v>620</v>
      </c>
      <c r="B30" s="99">
        <v>30.749425890000001</v>
      </c>
      <c r="C30" s="99">
        <v>30.749425890000001</v>
      </c>
      <c r="D30" s="99">
        <v>31.803054809999999</v>
      </c>
      <c r="E30" s="99">
        <v>32.874046329999999</v>
      </c>
      <c r="F30" s="99">
        <v>33.962402339999997</v>
      </c>
      <c r="G30" s="99">
        <v>35.068122860000003</v>
      </c>
      <c r="H30" s="99">
        <v>36.191207890000001</v>
      </c>
      <c r="I30" s="99">
        <v>37.331653590000002</v>
      </c>
      <c r="J30" s="99">
        <v>38.489463809999997</v>
      </c>
      <c r="K30" s="99">
        <v>39.664634700000001</v>
      </c>
      <c r="L30" s="99">
        <v>40.313129429999996</v>
      </c>
      <c r="M30" s="99">
        <v>40.829189300000003</v>
      </c>
      <c r="N30" s="99">
        <v>41.345252989999999</v>
      </c>
      <c r="O30" s="99">
        <v>41.861312869999999</v>
      </c>
      <c r="P30" s="99">
        <v>42.377372739999998</v>
      </c>
      <c r="Q30" s="99">
        <v>42.893436430000001</v>
      </c>
      <c r="R30" s="99">
        <v>43.409496310000002</v>
      </c>
      <c r="S30" s="99">
        <v>43.925556180000001</v>
      </c>
      <c r="T30" s="99">
        <v>44.441619869999997</v>
      </c>
      <c r="U30" s="99">
        <v>44.957679749999997</v>
      </c>
      <c r="V30" s="99">
        <v>45.473739620000003</v>
      </c>
      <c r="W30" s="99">
        <v>45.989803309999999</v>
      </c>
      <c r="X30" s="99">
        <v>46.505863189999999</v>
      </c>
      <c r="Y30" s="99">
        <v>47.02192307</v>
      </c>
      <c r="Z30" s="425">
        <v>47.537986760000003</v>
      </c>
    </row>
    <row r="31" spans="1:26" ht="15" customHeight="1">
      <c r="A31" s="837" t="s">
        <v>179</v>
      </c>
      <c r="B31" s="99"/>
      <c r="C31" s="99"/>
      <c r="D31" s="99"/>
      <c r="E31" s="99"/>
      <c r="F31" s="99"/>
      <c r="G31" s="99"/>
      <c r="H31" s="99"/>
      <c r="I31" s="99"/>
      <c r="J31" s="99"/>
      <c r="K31" s="99"/>
      <c r="L31" s="99"/>
      <c r="M31" s="99"/>
      <c r="N31" s="99"/>
      <c r="O31" s="99"/>
      <c r="P31" s="99"/>
      <c r="Q31" s="99"/>
      <c r="R31" s="99"/>
      <c r="S31" s="99"/>
      <c r="T31" s="99"/>
      <c r="U31" s="99"/>
      <c r="V31" s="99"/>
      <c r="W31" s="99"/>
      <c r="X31" s="99"/>
      <c r="Y31" s="99"/>
      <c r="Z31" s="425"/>
    </row>
    <row r="32" spans="1:26">
      <c r="A32" s="839" t="s">
        <v>621</v>
      </c>
      <c r="B32" s="99">
        <v>61.9474144</v>
      </c>
      <c r="C32" s="99">
        <v>62.062198639999998</v>
      </c>
      <c r="D32" s="99">
        <v>62.176982879999997</v>
      </c>
      <c r="E32" s="99">
        <v>62.291767120000003</v>
      </c>
      <c r="F32" s="99">
        <v>62.406551360000002</v>
      </c>
      <c r="G32" s="99">
        <v>62.5213356</v>
      </c>
      <c r="H32" s="99">
        <v>62.636119839999999</v>
      </c>
      <c r="I32" s="99">
        <v>62.750904079999998</v>
      </c>
      <c r="J32" s="99">
        <v>62.865688319999997</v>
      </c>
      <c r="K32" s="99">
        <v>62.980472560000003</v>
      </c>
      <c r="L32" s="99">
        <v>63.095256810000002</v>
      </c>
      <c r="M32" s="99">
        <v>63.210041050000001</v>
      </c>
      <c r="N32" s="99">
        <v>63.324821470000003</v>
      </c>
      <c r="O32" s="99">
        <v>63.439605710000002</v>
      </c>
      <c r="P32" s="99">
        <v>63.554389950000001</v>
      </c>
      <c r="Q32" s="99">
        <v>63.66917419</v>
      </c>
      <c r="R32" s="99">
        <v>63.712047579999997</v>
      </c>
      <c r="S32" s="99">
        <v>63.716361999999997</v>
      </c>
      <c r="T32" s="99">
        <v>63.720661159999999</v>
      </c>
      <c r="U32" s="99">
        <v>64.128311159999996</v>
      </c>
      <c r="V32" s="99">
        <v>64.243095400000001</v>
      </c>
      <c r="W32" s="99">
        <v>64.357879639999993</v>
      </c>
      <c r="X32" s="99">
        <v>64.472663879999999</v>
      </c>
      <c r="Y32" s="99">
        <v>64.587448120000005</v>
      </c>
      <c r="Z32" s="425">
        <v>64.702232359999996</v>
      </c>
    </row>
    <row r="33" spans="1:26">
      <c r="A33" s="837" t="s">
        <v>180</v>
      </c>
      <c r="B33" s="99"/>
      <c r="C33" s="99"/>
      <c r="D33" s="99"/>
      <c r="E33" s="99"/>
      <c r="F33" s="99"/>
      <c r="G33" s="99"/>
      <c r="H33" s="99"/>
      <c r="I33" s="99"/>
      <c r="J33" s="99"/>
      <c r="K33" s="99"/>
      <c r="L33" s="99"/>
      <c r="M33" s="99"/>
      <c r="N33" s="99"/>
      <c r="O33" s="99"/>
      <c r="P33" s="99"/>
      <c r="Q33" s="99"/>
      <c r="R33" s="99"/>
      <c r="S33" s="99"/>
      <c r="T33" s="99"/>
      <c r="U33" s="99"/>
      <c r="V33" s="99"/>
      <c r="W33" s="99"/>
      <c r="X33" s="99"/>
      <c r="Y33" s="99"/>
      <c r="Z33" s="425"/>
    </row>
    <row r="34" spans="1:26">
      <c r="A34" s="839" t="s">
        <v>621</v>
      </c>
      <c r="B34" s="99">
        <v>63.247730259999997</v>
      </c>
      <c r="C34" s="99">
        <v>63.698074339999998</v>
      </c>
      <c r="D34" s="99">
        <v>64.508026119999997</v>
      </c>
      <c r="E34" s="99">
        <v>65.325218199999995</v>
      </c>
      <c r="F34" s="99">
        <v>66.137664790000002</v>
      </c>
      <c r="G34" s="99">
        <v>66.943359380000004</v>
      </c>
      <c r="H34" s="99">
        <v>67.385597230000002</v>
      </c>
      <c r="I34" s="99">
        <v>67.663902280000002</v>
      </c>
      <c r="J34" s="99">
        <v>67.927253719999996</v>
      </c>
      <c r="K34" s="99">
        <v>68.173408510000002</v>
      </c>
      <c r="L34" s="99">
        <v>68.403846740000006</v>
      </c>
      <c r="M34" s="99">
        <v>68.617935180000003</v>
      </c>
      <c r="N34" s="99">
        <v>68.816032410000005</v>
      </c>
      <c r="O34" s="99">
        <v>68.996711730000001</v>
      </c>
      <c r="P34" s="99">
        <v>69.16121674</v>
      </c>
      <c r="Q34" s="99">
        <v>69.309013370000002</v>
      </c>
      <c r="R34" s="99">
        <v>69.440025329999997</v>
      </c>
      <c r="S34" s="99">
        <v>69.553833010000005</v>
      </c>
      <c r="T34" s="99">
        <v>69.650413510000007</v>
      </c>
      <c r="U34" s="99">
        <v>69.729774480000003</v>
      </c>
      <c r="V34" s="99">
        <v>69.792182920000002</v>
      </c>
      <c r="W34" s="99">
        <v>69.609542849999997</v>
      </c>
      <c r="X34" s="99">
        <v>69.08608246</v>
      </c>
      <c r="Y34" s="99">
        <v>68.552078249999994</v>
      </c>
      <c r="Z34" s="425">
        <v>68.007560729999994</v>
      </c>
    </row>
    <row r="35" spans="1:26">
      <c r="A35" s="839" t="s">
        <v>619</v>
      </c>
      <c r="B35" s="99">
        <v>27.85442162</v>
      </c>
      <c r="C35" s="99">
        <v>28.187116620000001</v>
      </c>
      <c r="D35" s="99">
        <v>29.248077389999999</v>
      </c>
      <c r="E35" s="99">
        <v>30.32602692</v>
      </c>
      <c r="F35" s="99">
        <v>31.42096901</v>
      </c>
      <c r="G35" s="99">
        <v>32.532901760000001</v>
      </c>
      <c r="H35" s="99">
        <v>33.661827090000003</v>
      </c>
      <c r="I35" s="99">
        <v>34.807739259999998</v>
      </c>
      <c r="J35" s="99">
        <v>35.970645900000001</v>
      </c>
      <c r="K35" s="99">
        <v>37.150543210000002</v>
      </c>
      <c r="L35" s="99">
        <v>38.347431180000001</v>
      </c>
      <c r="M35" s="99">
        <v>39.561309809999997</v>
      </c>
      <c r="N35" s="99">
        <v>40.792179109999999</v>
      </c>
      <c r="O35" s="99">
        <v>42.040039059999998</v>
      </c>
      <c r="P35" s="99">
        <v>43.304893489999998</v>
      </c>
      <c r="Q35" s="99">
        <v>44.58673477</v>
      </c>
      <c r="R35" s="99">
        <v>45.885570530000003</v>
      </c>
      <c r="S35" s="99">
        <v>47.20139313</v>
      </c>
      <c r="T35" s="99">
        <v>48.534210209999998</v>
      </c>
      <c r="U35" s="99">
        <v>49.88401794</v>
      </c>
      <c r="V35" s="99">
        <v>51.250816350000001</v>
      </c>
      <c r="W35" s="99">
        <v>51.927017210000002</v>
      </c>
      <c r="X35" s="99">
        <v>51.577201840000001</v>
      </c>
      <c r="Y35" s="99">
        <v>51.211387629999997</v>
      </c>
      <c r="Z35" s="425">
        <v>50.829578400000003</v>
      </c>
    </row>
    <row r="36" spans="1:26">
      <c r="A36" s="839" t="s">
        <v>620</v>
      </c>
      <c r="B36" s="99">
        <v>90.066909789999997</v>
      </c>
      <c r="C36" s="99">
        <v>90.087402339999997</v>
      </c>
      <c r="D36" s="99">
        <v>90.148185729999994</v>
      </c>
      <c r="E36" s="99">
        <v>90.208984380000004</v>
      </c>
      <c r="F36" s="99">
        <v>90.269798280000003</v>
      </c>
      <c r="G36" s="99">
        <v>90.33063507</v>
      </c>
      <c r="H36" s="99">
        <v>89.796066280000005</v>
      </c>
      <c r="I36" s="99">
        <v>89.011512760000002</v>
      </c>
      <c r="J36" s="99">
        <v>88.226593019999996</v>
      </c>
      <c r="K36" s="99">
        <v>87.441314700000007</v>
      </c>
      <c r="L36" s="99">
        <v>86.655662539999994</v>
      </c>
      <c r="M36" s="99">
        <v>85.869644170000001</v>
      </c>
      <c r="N36" s="99">
        <v>85.083267210000002</v>
      </c>
      <c r="O36" s="99">
        <v>84.296516420000003</v>
      </c>
      <c r="P36" s="99">
        <v>83.509407039999999</v>
      </c>
      <c r="Q36" s="99">
        <v>82.721923829999994</v>
      </c>
      <c r="R36" s="99">
        <v>81.934082029999999</v>
      </c>
      <c r="S36" s="99">
        <v>81.145874019999994</v>
      </c>
      <c r="T36" s="99">
        <v>80.357292180000002</v>
      </c>
      <c r="U36" s="99">
        <v>79.568351750000005</v>
      </c>
      <c r="V36" s="99">
        <v>78.779045100000005</v>
      </c>
      <c r="W36" s="99">
        <v>77.989372250000002</v>
      </c>
      <c r="X36" s="99">
        <v>77.199333190000004</v>
      </c>
      <c r="Y36" s="99">
        <v>76.408927919999996</v>
      </c>
      <c r="Z36" s="425">
        <v>75.618156429999999</v>
      </c>
    </row>
    <row r="37" spans="1:26">
      <c r="A37" s="837" t="s">
        <v>190</v>
      </c>
      <c r="B37" s="99"/>
      <c r="C37" s="99"/>
      <c r="D37" s="99"/>
      <c r="E37" s="99"/>
      <c r="F37" s="99"/>
      <c r="G37" s="99"/>
      <c r="H37" s="99"/>
      <c r="I37" s="99"/>
      <c r="J37" s="99"/>
      <c r="K37" s="99"/>
      <c r="L37" s="99"/>
      <c r="M37" s="99"/>
      <c r="N37" s="99"/>
      <c r="O37" s="99"/>
      <c r="P37" s="99"/>
      <c r="Q37" s="99"/>
      <c r="R37" s="99"/>
      <c r="S37" s="99"/>
      <c r="T37" s="99"/>
      <c r="U37" s="99"/>
      <c r="V37" s="99"/>
      <c r="W37" s="99"/>
      <c r="X37" s="99"/>
      <c r="Y37" s="99"/>
      <c r="Z37" s="425"/>
    </row>
    <row r="38" spans="1:26">
      <c r="A38" s="839" t="s">
        <v>621</v>
      </c>
      <c r="B38" s="99">
        <v>1.283958435</v>
      </c>
      <c r="C38" s="99">
        <v>1.3207551239999999</v>
      </c>
      <c r="D38" s="99">
        <v>1.3583549260000001</v>
      </c>
      <c r="E38" s="99">
        <v>1.408219337</v>
      </c>
      <c r="F38" s="99">
        <v>2.14076376</v>
      </c>
      <c r="G38" s="99">
        <v>2.9257302279999999</v>
      </c>
      <c r="H38" s="99">
        <v>4.0324945449999996</v>
      </c>
      <c r="I38" s="99">
        <v>5.6102347369999999</v>
      </c>
      <c r="J38" s="99">
        <v>7.2952022550000004</v>
      </c>
      <c r="K38" s="99">
        <v>9.0869884489999997</v>
      </c>
      <c r="L38" s="99">
        <v>10.986669539999999</v>
      </c>
      <c r="M38" s="99">
        <v>12.99389744</v>
      </c>
      <c r="N38" s="99">
        <v>15.109415050000001</v>
      </c>
      <c r="O38" s="99">
        <v>17.332668300000002</v>
      </c>
      <c r="P38" s="99">
        <v>19.603105549999999</v>
      </c>
      <c r="Q38" s="99">
        <v>21.039102549999999</v>
      </c>
      <c r="R38" s="99">
        <v>22.5149765</v>
      </c>
      <c r="S38" s="99">
        <v>24.029127119999998</v>
      </c>
      <c r="T38" s="99">
        <v>25.57936668</v>
      </c>
      <c r="U38" s="99">
        <v>27.16330147</v>
      </c>
      <c r="V38" s="99">
        <v>28.568660739999999</v>
      </c>
      <c r="W38" s="99">
        <v>29.261249540000001</v>
      </c>
      <c r="X38" s="99">
        <v>29.951759339999999</v>
      </c>
      <c r="Y38" s="99">
        <v>30.63973236</v>
      </c>
      <c r="Z38" s="425">
        <v>31.325399399999998</v>
      </c>
    </row>
    <row r="39" spans="1:26">
      <c r="A39" s="839" t="s">
        <v>619</v>
      </c>
      <c r="B39" s="99">
        <v>0</v>
      </c>
      <c r="C39" s="99">
        <v>0</v>
      </c>
      <c r="D39" s="99">
        <v>0</v>
      </c>
      <c r="E39" s="99">
        <v>0</v>
      </c>
      <c r="F39" s="99">
        <v>0</v>
      </c>
      <c r="G39" s="99">
        <v>0</v>
      </c>
      <c r="H39" s="99">
        <v>0.35847050000000003</v>
      </c>
      <c r="I39" s="99">
        <v>1.283929348</v>
      </c>
      <c r="J39" s="99">
        <v>2.2914719579999998</v>
      </c>
      <c r="K39" s="99">
        <v>3.3810980320000001</v>
      </c>
      <c r="L39" s="99">
        <v>4.5528078079999998</v>
      </c>
      <c r="M39" s="99">
        <v>5.8066015240000004</v>
      </c>
      <c r="N39" s="99">
        <v>7.1424789430000004</v>
      </c>
      <c r="O39" s="99">
        <v>8.5604400629999997</v>
      </c>
      <c r="P39" s="99">
        <v>10.06048393</v>
      </c>
      <c r="Q39" s="99">
        <v>11.64261246</v>
      </c>
      <c r="R39" s="99">
        <v>13.30682468</v>
      </c>
      <c r="S39" s="99">
        <v>15.05311966</v>
      </c>
      <c r="T39" s="99">
        <v>16.88149834</v>
      </c>
      <c r="U39" s="99">
        <v>18.791961669999999</v>
      </c>
      <c r="V39" s="99">
        <v>20.458917620000001</v>
      </c>
      <c r="W39" s="99">
        <v>21.04119682</v>
      </c>
      <c r="X39" s="99">
        <v>21.623476029999999</v>
      </c>
      <c r="Y39" s="99">
        <v>22.205755230000001</v>
      </c>
      <c r="Z39" s="425">
        <v>22.788034440000001</v>
      </c>
    </row>
    <row r="40" spans="1:26">
      <c r="A40" s="839" t="s">
        <v>620</v>
      </c>
      <c r="B40" s="99">
        <v>5.7553386690000004</v>
      </c>
      <c r="C40" s="99">
        <v>5.8249759670000003</v>
      </c>
      <c r="D40" s="99">
        <v>5.8946137429999999</v>
      </c>
      <c r="E40" s="99">
        <v>5.9642515180000002</v>
      </c>
      <c r="F40" s="99">
        <v>8.8377323150000002</v>
      </c>
      <c r="G40" s="99">
        <v>11.77593136</v>
      </c>
      <c r="H40" s="99">
        <v>14.778849599999999</v>
      </c>
      <c r="I40" s="99">
        <v>17.84648705</v>
      </c>
      <c r="J40" s="99">
        <v>20.97884178</v>
      </c>
      <c r="K40" s="99">
        <v>24.175916669999999</v>
      </c>
      <c r="L40" s="99">
        <v>27.437709810000001</v>
      </c>
      <c r="M40" s="99">
        <v>30.764221190000001</v>
      </c>
      <c r="N40" s="99">
        <v>34.15545273</v>
      </c>
      <c r="O40" s="99">
        <v>37.611400600000003</v>
      </c>
      <c r="P40" s="99">
        <v>40.938758849999999</v>
      </c>
      <c r="Q40" s="99">
        <v>41.362346649999999</v>
      </c>
      <c r="R40" s="99">
        <v>41.785938260000002</v>
      </c>
      <c r="S40" s="99">
        <v>42.209529879999998</v>
      </c>
      <c r="T40" s="99">
        <v>42.633121490000001</v>
      </c>
      <c r="U40" s="99">
        <v>43.056709290000001</v>
      </c>
      <c r="V40" s="99">
        <v>43.480300900000003</v>
      </c>
      <c r="W40" s="99">
        <v>43.903892519999999</v>
      </c>
      <c r="X40" s="99">
        <v>44.327480319999999</v>
      </c>
      <c r="Y40" s="99">
        <v>44.751071930000002</v>
      </c>
      <c r="Z40" s="425">
        <v>45.174663539999997</v>
      </c>
    </row>
    <row r="41" spans="1:26">
      <c r="A41" s="837" t="s">
        <v>182</v>
      </c>
      <c r="B41" s="99"/>
      <c r="C41" s="99"/>
      <c r="D41" s="99"/>
      <c r="E41" s="99"/>
      <c r="F41" s="99"/>
      <c r="G41" s="99"/>
      <c r="H41" s="99"/>
      <c r="I41" s="99"/>
      <c r="J41" s="99"/>
      <c r="K41" s="99"/>
      <c r="L41" s="99"/>
      <c r="M41" s="99"/>
      <c r="N41" s="99"/>
      <c r="O41" s="99"/>
      <c r="P41" s="99"/>
      <c r="Q41" s="99"/>
      <c r="R41" s="99"/>
      <c r="S41" s="99"/>
      <c r="T41" s="99"/>
      <c r="U41" s="99"/>
      <c r="V41" s="99"/>
      <c r="W41" s="99"/>
      <c r="X41" s="99"/>
      <c r="Y41" s="99"/>
      <c r="Z41" s="425"/>
    </row>
    <row r="42" spans="1:26">
      <c r="A42" s="839" t="s">
        <v>620</v>
      </c>
      <c r="B42" s="99">
        <v>43.785671229999998</v>
      </c>
      <c r="C42" s="99">
        <v>44.478942869999997</v>
      </c>
      <c r="D42" s="99">
        <v>45.176277159999998</v>
      </c>
      <c r="E42" s="99">
        <v>45.877670289999998</v>
      </c>
      <c r="F42" s="99">
        <v>46.583129880000001</v>
      </c>
      <c r="G42" s="99">
        <v>47.29265213</v>
      </c>
      <c r="H42" s="99">
        <v>48.006237030000001</v>
      </c>
      <c r="I42" s="99">
        <v>48.723880770000001</v>
      </c>
      <c r="J42" s="99">
        <v>49.445590969999998</v>
      </c>
      <c r="K42" s="99">
        <v>50.171363829999997</v>
      </c>
      <c r="L42" s="99">
        <v>50.901195530000003</v>
      </c>
      <c r="M42" s="99">
        <v>51.635093689999998</v>
      </c>
      <c r="N42" s="99">
        <v>52.373054500000002</v>
      </c>
      <c r="O42" s="99">
        <v>53.115074159999999</v>
      </c>
      <c r="P42" s="99">
        <v>53.095657350000003</v>
      </c>
      <c r="Q42" s="99">
        <v>52.820228579999998</v>
      </c>
      <c r="R42" s="99">
        <v>52.541320800000001</v>
      </c>
      <c r="S42" s="99">
        <v>52.258926389999999</v>
      </c>
      <c r="T42" s="99">
        <v>51.973052979999999</v>
      </c>
      <c r="U42" s="99">
        <v>51.683700559999998</v>
      </c>
      <c r="V42" s="99">
        <v>51.390861510000001</v>
      </c>
      <c r="W42" s="99">
        <v>51.094543459999997</v>
      </c>
      <c r="X42" s="99">
        <v>50.794746400000001</v>
      </c>
      <c r="Y42" s="99">
        <v>50.49146271</v>
      </c>
      <c r="Z42" s="425">
        <v>50.18470001</v>
      </c>
    </row>
    <row r="43" spans="1:26">
      <c r="A43" s="837" t="s">
        <v>279</v>
      </c>
      <c r="B43" s="99"/>
      <c r="C43" s="99"/>
      <c r="D43" s="99"/>
      <c r="E43" s="99"/>
      <c r="F43" s="99"/>
      <c r="G43" s="99"/>
      <c r="H43" s="99"/>
      <c r="I43" s="99"/>
      <c r="J43" s="99"/>
      <c r="K43" s="99"/>
      <c r="L43" s="99"/>
      <c r="M43" s="99"/>
      <c r="N43" s="99"/>
      <c r="O43" s="99"/>
      <c r="P43" s="99"/>
      <c r="Q43" s="99"/>
      <c r="R43" s="99"/>
      <c r="S43" s="99"/>
      <c r="T43" s="99"/>
      <c r="U43" s="99"/>
      <c r="V43" s="99"/>
      <c r="W43" s="99"/>
      <c r="X43" s="99"/>
      <c r="Y43" s="99"/>
      <c r="Z43" s="425"/>
    </row>
    <row r="44" spans="1:26">
      <c r="A44" s="839" t="s">
        <v>621</v>
      </c>
      <c r="B44" s="99">
        <v>29.395259859999999</v>
      </c>
      <c r="C44" s="99">
        <v>29.545852660000001</v>
      </c>
      <c r="D44" s="99">
        <v>29.760683060000002</v>
      </c>
      <c r="E44" s="99">
        <v>29.81827736</v>
      </c>
      <c r="F44" s="99">
        <v>29.847072600000001</v>
      </c>
      <c r="G44" s="99">
        <v>29.627147669999999</v>
      </c>
      <c r="H44" s="99">
        <v>29.403070450000001</v>
      </c>
      <c r="I44" s="99">
        <v>29.175193790000002</v>
      </c>
      <c r="J44" s="99">
        <v>28.943126679999999</v>
      </c>
      <c r="K44" s="99">
        <v>28.707229609999999</v>
      </c>
      <c r="L44" s="99">
        <v>28.467103959999999</v>
      </c>
      <c r="M44" s="99">
        <v>28.22312355</v>
      </c>
      <c r="N44" s="99">
        <v>27.97487259</v>
      </c>
      <c r="O44" s="99">
        <v>27.722734450000001</v>
      </c>
      <c r="P44" s="99">
        <v>27.478418349999998</v>
      </c>
      <c r="Q44" s="99">
        <v>27.242687230000001</v>
      </c>
      <c r="R44" s="99">
        <v>27.015501019999999</v>
      </c>
      <c r="S44" s="99">
        <v>26.797231669999999</v>
      </c>
      <c r="T44" s="99">
        <v>26.588678359999999</v>
      </c>
      <c r="U44" s="99">
        <v>26.389387129999999</v>
      </c>
      <c r="V44" s="99">
        <v>26.20059586</v>
      </c>
      <c r="W44" s="99">
        <v>26.02185059</v>
      </c>
      <c r="X44" s="99">
        <v>25.823425289999999</v>
      </c>
      <c r="Y44" s="99">
        <v>25.63607025</v>
      </c>
      <c r="Z44" s="425">
        <v>25.460563659999998</v>
      </c>
    </row>
    <row r="45" spans="1:26">
      <c r="A45" s="839" t="s">
        <v>619</v>
      </c>
      <c r="B45" s="99">
        <v>17.056188580000001</v>
      </c>
      <c r="C45" s="99">
        <v>17.056188580000001</v>
      </c>
      <c r="D45" s="99">
        <v>17.152675630000001</v>
      </c>
      <c r="E45" s="99">
        <v>17.249164579999999</v>
      </c>
      <c r="F45" s="99">
        <v>17.34565353</v>
      </c>
      <c r="G45" s="99">
        <v>17.06410408</v>
      </c>
      <c r="H45" s="99">
        <v>16.778371809999999</v>
      </c>
      <c r="I45" s="99">
        <v>16.48845863</v>
      </c>
      <c r="J45" s="99">
        <v>16.19436073</v>
      </c>
      <c r="K45" s="99">
        <v>15.89608192</v>
      </c>
      <c r="L45" s="99">
        <v>15.5936203</v>
      </c>
      <c r="M45" s="99">
        <v>15.28697586</v>
      </c>
      <c r="N45" s="99">
        <v>14.976148609999999</v>
      </c>
      <c r="O45" s="99">
        <v>14.66113949</v>
      </c>
      <c r="P45" s="99">
        <v>14.341947559999999</v>
      </c>
      <c r="Q45" s="99">
        <v>14.01857281</v>
      </c>
      <c r="R45" s="99">
        <v>13.6910162</v>
      </c>
      <c r="S45" s="99">
        <v>13.359276769999999</v>
      </c>
      <c r="T45" s="99">
        <v>13.023354530000001</v>
      </c>
      <c r="U45" s="99">
        <v>12.68324947</v>
      </c>
      <c r="V45" s="99">
        <v>12.33896255</v>
      </c>
      <c r="W45" s="99">
        <v>11.99049282</v>
      </c>
      <c r="X45" s="99">
        <v>11.63784122</v>
      </c>
      <c r="Y45" s="99">
        <v>11.28100586</v>
      </c>
      <c r="Z45" s="425">
        <v>10.919988630000001</v>
      </c>
    </row>
    <row r="46" spans="1:26" ht="15" thickBot="1">
      <c r="A46" s="840" t="s">
        <v>620</v>
      </c>
      <c r="B46" s="426">
        <v>53.607738490000003</v>
      </c>
      <c r="C46" s="426">
        <v>53.607738490000003</v>
      </c>
      <c r="D46" s="426">
        <v>53.60780716</v>
      </c>
      <c r="E46" s="426">
        <v>53.703563690000003</v>
      </c>
      <c r="F46" s="426">
        <v>53.799316410000003</v>
      </c>
      <c r="G46" s="426">
        <v>53.895072939999999</v>
      </c>
      <c r="H46" s="426">
        <v>53.990829470000001</v>
      </c>
      <c r="I46" s="426">
        <v>54.086585999999997</v>
      </c>
      <c r="J46" s="426">
        <v>54.18234253</v>
      </c>
      <c r="K46" s="426">
        <v>54.278099060000002</v>
      </c>
      <c r="L46" s="426">
        <v>54.373855589999998</v>
      </c>
      <c r="M46" s="426">
        <v>54.469612120000001</v>
      </c>
      <c r="N46" s="426">
        <v>54.565368650000003</v>
      </c>
      <c r="O46" s="426">
        <v>54.661125179999999</v>
      </c>
      <c r="P46" s="426">
        <v>54.756885529999998</v>
      </c>
      <c r="Q46" s="426">
        <v>54.852642060000001</v>
      </c>
      <c r="R46" s="426">
        <v>54.948398589999996</v>
      </c>
      <c r="S46" s="426">
        <v>55.044158940000003</v>
      </c>
      <c r="T46" s="426">
        <v>55.139915469999998</v>
      </c>
      <c r="U46" s="426">
        <v>55.235675809999996</v>
      </c>
      <c r="V46" s="426">
        <v>55.331436160000003</v>
      </c>
      <c r="W46" s="426">
        <v>55.427196500000001</v>
      </c>
      <c r="X46" s="426">
        <v>55.427265169999998</v>
      </c>
      <c r="Y46" s="426">
        <v>55.427337649999998</v>
      </c>
      <c r="Z46" s="606">
        <v>55.427410129999998</v>
      </c>
    </row>
    <row r="48" spans="1:26">
      <c r="A48" s="24" t="s">
        <v>789</v>
      </c>
    </row>
  </sheetData>
  <hyperlinks>
    <hyperlink ref="AC3" location="'TC3'!A1" display="Back to Content Page" xr:uid="{A978A08B-4AF9-4A9A-9A6D-9977F52902B8}"/>
  </hyperlinks>
  <pageMargins left="0.7" right="0.7" top="0.75" bottom="0.75" header="0.3" footer="0.3"/>
  <pageSetup paperSize="9" scale="93" orientation="landscape" r:id="rId1"/>
  <headerFooter>
    <oddFooter>&amp;C&amp;P</oddFooter>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AO60"/>
  <sheetViews>
    <sheetView topLeftCell="H1" zoomScale="102" zoomScaleNormal="102" workbookViewId="0">
      <selection activeCell="X3" sqref="X3"/>
    </sheetView>
  </sheetViews>
  <sheetFormatPr defaultColWidth="9.21875" defaultRowHeight="14.4"/>
  <cols>
    <col min="1" max="1" width="33.77734375" customWidth="1"/>
    <col min="2" max="2" width="7.77734375" customWidth="1"/>
    <col min="3" max="19" width="7" customWidth="1"/>
  </cols>
  <sheetData>
    <row r="1" spans="1:41">
      <c r="A1" s="29" t="s">
        <v>783</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row>
    <row r="2" spans="1:41" ht="15" thickBot="1">
      <c r="A2" s="24" t="s">
        <v>76</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row>
    <row r="3" spans="1:41" s="51" customFormat="1">
      <c r="A3" s="325" t="s">
        <v>289</v>
      </c>
      <c r="B3" s="217" t="s">
        <v>622</v>
      </c>
      <c r="C3" s="326">
        <v>2006</v>
      </c>
      <c r="D3" s="326">
        <v>2007</v>
      </c>
      <c r="E3" s="326">
        <v>2008</v>
      </c>
      <c r="F3" s="326">
        <v>2009</v>
      </c>
      <c r="G3" s="326">
        <v>2010</v>
      </c>
      <c r="H3" s="159">
        <v>2011</v>
      </c>
      <c r="I3" s="159">
        <v>2012</v>
      </c>
      <c r="J3" s="195">
        <v>2013</v>
      </c>
      <c r="K3" s="195">
        <v>2014</v>
      </c>
      <c r="L3" s="249">
        <v>2015</v>
      </c>
      <c r="M3" s="249">
        <v>2016</v>
      </c>
      <c r="N3" s="249">
        <v>2017</v>
      </c>
      <c r="O3" s="249">
        <v>2018</v>
      </c>
      <c r="P3" s="249">
        <v>2019</v>
      </c>
      <c r="Q3" s="249">
        <v>2020</v>
      </c>
      <c r="R3" s="249">
        <v>2021</v>
      </c>
      <c r="S3" s="249">
        <v>2022</v>
      </c>
      <c r="T3" s="249">
        <v>2023</v>
      </c>
      <c r="U3" s="167">
        <v>2024</v>
      </c>
      <c r="V3" s="29"/>
      <c r="W3" s="29"/>
      <c r="X3" s="856" t="s">
        <v>166</v>
      </c>
      <c r="Y3" s="29"/>
      <c r="Z3" s="29"/>
      <c r="AA3" s="29"/>
      <c r="AB3" s="29"/>
      <c r="AC3" s="29"/>
      <c r="AD3" s="29"/>
      <c r="AE3" s="29"/>
      <c r="AF3" s="29"/>
      <c r="AG3" s="29"/>
      <c r="AH3" s="29"/>
      <c r="AI3" s="29"/>
      <c r="AJ3" s="29"/>
      <c r="AK3" s="29"/>
      <c r="AL3" s="29"/>
      <c r="AM3" s="29"/>
      <c r="AN3" s="29"/>
      <c r="AO3" s="29"/>
    </row>
    <row r="4" spans="1:41">
      <c r="A4" s="1035" t="s">
        <v>167</v>
      </c>
      <c r="B4" s="118" t="s">
        <v>216</v>
      </c>
      <c r="C4" s="109">
        <v>81</v>
      </c>
      <c r="D4" s="109">
        <v>82</v>
      </c>
      <c r="E4" s="109">
        <v>82.5</v>
      </c>
      <c r="F4" s="109">
        <v>82.5</v>
      </c>
      <c r="G4" s="109">
        <v>85</v>
      </c>
      <c r="H4" s="109">
        <v>86</v>
      </c>
      <c r="I4" s="109">
        <v>87</v>
      </c>
      <c r="J4" s="109">
        <v>87</v>
      </c>
      <c r="K4" s="109">
        <v>81.8</v>
      </c>
      <c r="L4" s="109">
        <v>81.8</v>
      </c>
      <c r="M4" s="109"/>
      <c r="N4" s="109"/>
      <c r="O4" s="109">
        <v>91.8</v>
      </c>
      <c r="P4" s="109">
        <v>91.8</v>
      </c>
      <c r="Q4" s="109"/>
      <c r="R4" s="109"/>
      <c r="S4" s="109"/>
      <c r="T4" s="109"/>
      <c r="U4" s="168"/>
      <c r="V4" s="24"/>
      <c r="W4" s="24"/>
      <c r="X4" s="24"/>
      <c r="Y4" s="24"/>
      <c r="Z4" s="24"/>
      <c r="AA4" s="24"/>
      <c r="AB4" s="24"/>
      <c r="AC4" s="24"/>
      <c r="AD4" s="24"/>
      <c r="AE4" s="24"/>
      <c r="AF4" s="24"/>
      <c r="AG4" s="24"/>
      <c r="AH4" s="24"/>
      <c r="AI4" s="24"/>
      <c r="AJ4" s="24"/>
      <c r="AK4" s="24"/>
      <c r="AL4" s="24"/>
      <c r="AM4" s="24"/>
      <c r="AN4" s="24"/>
      <c r="AO4" s="24"/>
    </row>
    <row r="5" spans="1:41">
      <c r="A5" s="1035"/>
      <c r="B5" s="118" t="s">
        <v>217</v>
      </c>
      <c r="C5" s="109">
        <v>16</v>
      </c>
      <c r="D5" s="109">
        <v>16</v>
      </c>
      <c r="E5" s="109">
        <v>31.9</v>
      </c>
      <c r="F5" s="109">
        <v>31.9</v>
      </c>
      <c r="G5" s="109">
        <v>19</v>
      </c>
      <c r="H5" s="109">
        <v>19</v>
      </c>
      <c r="I5" s="109">
        <v>20</v>
      </c>
      <c r="J5" s="109">
        <v>20</v>
      </c>
      <c r="K5" s="109">
        <v>25.9</v>
      </c>
      <c r="L5" s="109">
        <v>25.9</v>
      </c>
      <c r="M5" s="109"/>
      <c r="N5" s="109"/>
      <c r="O5" s="109">
        <v>34.4</v>
      </c>
      <c r="P5" s="109">
        <v>34.4</v>
      </c>
      <c r="Q5" s="109"/>
      <c r="R5" s="109"/>
      <c r="S5" s="109"/>
      <c r="T5" s="109"/>
      <c r="U5" s="168"/>
      <c r="V5" s="24"/>
      <c r="W5" s="23"/>
      <c r="X5" s="24"/>
      <c r="Y5" s="24"/>
      <c r="Z5" s="24"/>
      <c r="AA5" s="24"/>
      <c r="AB5" s="24"/>
      <c r="AC5" s="24"/>
      <c r="AD5" s="24"/>
      <c r="AE5" s="24"/>
      <c r="AF5" s="24"/>
      <c r="AG5" s="24"/>
      <c r="AH5" s="24"/>
      <c r="AI5" s="24"/>
      <c r="AJ5" s="24"/>
      <c r="AK5" s="24"/>
      <c r="AL5" s="24"/>
      <c r="AM5" s="24"/>
      <c r="AN5" s="24"/>
      <c r="AO5" s="24"/>
    </row>
    <row r="6" spans="1:41">
      <c r="A6" s="1035"/>
      <c r="B6" s="118" t="s">
        <v>202</v>
      </c>
      <c r="C6" s="109">
        <v>51</v>
      </c>
      <c r="D6" s="109">
        <v>53</v>
      </c>
      <c r="E6" s="109">
        <v>59.6</v>
      </c>
      <c r="F6" s="109">
        <v>59.6</v>
      </c>
      <c r="G6" s="109">
        <v>57</v>
      </c>
      <c r="H6" s="109">
        <v>59</v>
      </c>
      <c r="I6" s="109">
        <v>60</v>
      </c>
      <c r="J6" s="109">
        <v>60</v>
      </c>
      <c r="K6" s="109">
        <v>60</v>
      </c>
      <c r="L6" s="109">
        <v>60</v>
      </c>
      <c r="M6" s="109"/>
      <c r="N6" s="109"/>
      <c r="O6" s="109">
        <v>68.599999999999994</v>
      </c>
      <c r="P6" s="109">
        <v>68.599999999999994</v>
      </c>
      <c r="Q6" s="109"/>
      <c r="R6" s="109"/>
      <c r="S6" s="109"/>
      <c r="T6" s="109"/>
      <c r="U6" s="168"/>
      <c r="V6" s="24"/>
      <c r="W6" s="24"/>
      <c r="X6" s="24"/>
      <c r="Y6" s="24"/>
      <c r="Z6" s="24"/>
      <c r="AA6" s="24"/>
      <c r="AB6" s="24"/>
      <c r="AC6" s="24"/>
      <c r="AD6" s="24"/>
      <c r="AE6" s="24"/>
      <c r="AF6" s="24"/>
      <c r="AG6" s="24"/>
      <c r="AH6" s="24"/>
      <c r="AI6" s="24"/>
      <c r="AJ6" s="24"/>
      <c r="AK6" s="24"/>
      <c r="AL6" s="24"/>
      <c r="AM6" s="24"/>
      <c r="AN6" s="24"/>
      <c r="AO6" s="24"/>
    </row>
    <row r="7" spans="1:41">
      <c r="A7" s="1035" t="s">
        <v>168</v>
      </c>
      <c r="B7" s="118" t="s">
        <v>216</v>
      </c>
      <c r="C7" s="109">
        <v>73</v>
      </c>
      <c r="D7" s="109">
        <v>74</v>
      </c>
      <c r="E7" s="109">
        <v>75</v>
      </c>
      <c r="F7" s="109">
        <v>75</v>
      </c>
      <c r="G7" s="109">
        <v>75</v>
      </c>
      <c r="H7" s="109">
        <v>93</v>
      </c>
      <c r="I7" s="109">
        <v>93</v>
      </c>
      <c r="J7" s="109">
        <v>98.9</v>
      </c>
      <c r="K7" s="109">
        <v>99</v>
      </c>
      <c r="L7" s="109">
        <v>93</v>
      </c>
      <c r="M7" s="109">
        <v>93</v>
      </c>
      <c r="N7" s="109">
        <v>98.2</v>
      </c>
      <c r="O7" s="109">
        <v>98.2</v>
      </c>
      <c r="P7" s="109">
        <v>98.2</v>
      </c>
      <c r="Q7" s="109"/>
      <c r="R7" s="109"/>
      <c r="S7" s="109"/>
      <c r="T7" s="109"/>
      <c r="U7" s="168"/>
      <c r="V7" s="24"/>
      <c r="W7" s="24"/>
      <c r="X7" s="24"/>
      <c r="Y7" s="24"/>
      <c r="Z7" s="24"/>
      <c r="AA7" s="24"/>
      <c r="AB7" s="24"/>
      <c r="AC7" s="24"/>
      <c r="AD7" s="24"/>
      <c r="AE7" s="24"/>
      <c r="AF7" s="24"/>
      <c r="AG7" s="24"/>
      <c r="AH7" s="24"/>
      <c r="AI7" s="24"/>
      <c r="AJ7" s="24"/>
      <c r="AK7" s="24"/>
      <c r="AL7" s="24"/>
      <c r="AM7" s="24"/>
      <c r="AN7" s="24"/>
      <c r="AO7" s="24"/>
    </row>
    <row r="8" spans="1:41">
      <c r="A8" s="1035"/>
      <c r="B8" s="118" t="s">
        <v>217</v>
      </c>
      <c r="C8" s="109">
        <v>38</v>
      </c>
      <c r="D8" s="109">
        <v>39</v>
      </c>
      <c r="E8" s="109">
        <v>40</v>
      </c>
      <c r="F8" s="109">
        <v>41</v>
      </c>
      <c r="G8" s="109">
        <v>41</v>
      </c>
      <c r="H8" s="109">
        <v>43.74</v>
      </c>
      <c r="I8" s="109">
        <v>43.74</v>
      </c>
      <c r="J8" s="109">
        <v>61.74</v>
      </c>
      <c r="K8" s="109">
        <v>63</v>
      </c>
      <c r="L8" s="109">
        <v>46</v>
      </c>
      <c r="M8" s="109">
        <v>46</v>
      </c>
      <c r="N8" s="109">
        <v>71.400000000000006</v>
      </c>
      <c r="O8" s="109">
        <v>71.400000000000006</v>
      </c>
      <c r="P8" s="109">
        <v>71.400000000000006</v>
      </c>
      <c r="Q8" s="109"/>
      <c r="R8" s="109"/>
      <c r="S8" s="109"/>
      <c r="T8" s="109"/>
      <c r="U8" s="168"/>
      <c r="V8" s="24"/>
      <c r="W8" s="24"/>
      <c r="X8" s="24"/>
      <c r="Y8" s="24"/>
      <c r="Z8" s="24"/>
      <c r="AA8" s="24"/>
      <c r="AB8" s="24"/>
      <c r="AC8" s="24"/>
      <c r="AD8" s="24"/>
      <c r="AE8" s="24"/>
      <c r="AF8" s="24"/>
      <c r="AG8" s="24"/>
      <c r="AH8" s="24"/>
      <c r="AI8" s="24"/>
      <c r="AJ8" s="24"/>
      <c r="AK8" s="24"/>
      <c r="AL8" s="24"/>
      <c r="AM8" s="24"/>
      <c r="AN8" s="24"/>
      <c r="AO8" s="24"/>
    </row>
    <row r="9" spans="1:41">
      <c r="A9" s="1035"/>
      <c r="B9" s="118" t="s">
        <v>202</v>
      </c>
      <c r="C9" s="109">
        <v>58</v>
      </c>
      <c r="D9" s="109">
        <v>60</v>
      </c>
      <c r="E9" s="109">
        <v>61</v>
      </c>
      <c r="F9" s="109">
        <v>62</v>
      </c>
      <c r="G9" s="109">
        <v>62</v>
      </c>
      <c r="H9" s="109">
        <v>84.7</v>
      </c>
      <c r="I9" s="109">
        <v>84.7</v>
      </c>
      <c r="J9" s="109">
        <v>84.92</v>
      </c>
      <c r="K9" s="109">
        <v>71</v>
      </c>
      <c r="L9" s="109">
        <v>74</v>
      </c>
      <c r="M9" s="109">
        <v>74</v>
      </c>
      <c r="N9" s="109">
        <v>89.2</v>
      </c>
      <c r="O9" s="109">
        <v>89.2</v>
      </c>
      <c r="P9" s="109">
        <v>89.2</v>
      </c>
      <c r="Q9" s="109"/>
      <c r="R9" s="109"/>
      <c r="S9" s="109"/>
      <c r="T9" s="109"/>
      <c r="U9" s="168"/>
      <c r="V9" s="24"/>
      <c r="W9" s="24"/>
      <c r="X9" s="24"/>
      <c r="Y9" s="24"/>
      <c r="Z9" s="24"/>
      <c r="AA9" s="24"/>
      <c r="AB9" s="24"/>
      <c r="AC9" s="24"/>
      <c r="AD9" s="24"/>
      <c r="AE9" s="24"/>
      <c r="AF9" s="24"/>
      <c r="AG9" s="24"/>
      <c r="AH9" s="24"/>
      <c r="AI9" s="24"/>
      <c r="AJ9" s="24"/>
      <c r="AK9" s="24"/>
      <c r="AL9" s="24"/>
      <c r="AM9" s="24"/>
      <c r="AN9" s="24"/>
      <c r="AO9" s="24"/>
    </row>
    <row r="10" spans="1:41">
      <c r="A10" s="1035" t="s">
        <v>188</v>
      </c>
      <c r="B10" s="118" t="s">
        <v>216</v>
      </c>
      <c r="C10" s="109"/>
      <c r="D10" s="109"/>
      <c r="E10" s="109"/>
      <c r="F10" s="109"/>
      <c r="G10" s="109"/>
      <c r="H10" s="109"/>
      <c r="I10" s="109"/>
      <c r="J10" s="109"/>
      <c r="K10" s="109"/>
      <c r="L10" s="109"/>
      <c r="M10" s="109"/>
      <c r="N10" s="109"/>
      <c r="O10" s="109"/>
      <c r="P10" s="109"/>
      <c r="Q10" s="109"/>
      <c r="R10" s="109"/>
      <c r="S10" s="109"/>
      <c r="T10" s="109"/>
      <c r="U10" s="168"/>
      <c r="V10" s="24"/>
      <c r="W10" s="24"/>
      <c r="X10" s="24"/>
      <c r="Y10" s="24"/>
      <c r="Z10" s="24"/>
      <c r="AA10" s="24"/>
      <c r="AB10" s="24"/>
      <c r="AC10" s="24"/>
      <c r="AD10" s="24"/>
      <c r="AE10" s="24"/>
      <c r="AF10" s="24"/>
      <c r="AG10" s="24"/>
      <c r="AH10" s="24"/>
      <c r="AI10" s="24"/>
      <c r="AJ10" s="24"/>
      <c r="AK10" s="24"/>
      <c r="AL10" s="24"/>
      <c r="AM10" s="24"/>
      <c r="AN10" s="24"/>
      <c r="AO10" s="24"/>
    </row>
    <row r="11" spans="1:41">
      <c r="A11" s="1035"/>
      <c r="B11" s="118" t="s">
        <v>217</v>
      </c>
      <c r="C11" s="109"/>
      <c r="D11" s="109"/>
      <c r="E11" s="109"/>
      <c r="F11" s="109"/>
      <c r="G11" s="109"/>
      <c r="H11" s="109"/>
      <c r="I11" s="109"/>
      <c r="J11" s="109"/>
      <c r="K11" s="109"/>
      <c r="L11" s="109"/>
      <c r="M11" s="109"/>
      <c r="N11" s="109"/>
      <c r="O11" s="109"/>
      <c r="P11" s="109"/>
      <c r="Q11" s="109"/>
      <c r="R11" s="109"/>
      <c r="S11" s="109"/>
      <c r="T11" s="109"/>
      <c r="U11" s="168"/>
      <c r="V11" s="24"/>
      <c r="W11" s="24"/>
      <c r="X11" s="24"/>
      <c r="Y11" s="24"/>
      <c r="Z11" s="24"/>
      <c r="AA11" s="24"/>
      <c r="AB11" s="24"/>
      <c r="AC11" s="24"/>
      <c r="AD11" s="24"/>
      <c r="AE11" s="24"/>
      <c r="AF11" s="24"/>
      <c r="AG11" s="24"/>
      <c r="AH11" s="24"/>
      <c r="AI11" s="24"/>
      <c r="AJ11" s="24"/>
      <c r="AK11" s="24"/>
      <c r="AL11" s="24"/>
      <c r="AM11" s="24"/>
      <c r="AN11" s="24"/>
      <c r="AO11" s="24"/>
    </row>
    <row r="12" spans="1:41">
      <c r="A12" s="1035"/>
      <c r="B12" s="118" t="s">
        <v>202</v>
      </c>
      <c r="C12" s="109"/>
      <c r="D12" s="109"/>
      <c r="E12" s="109"/>
      <c r="F12" s="109"/>
      <c r="G12" s="109"/>
      <c r="H12" s="109"/>
      <c r="I12" s="109"/>
      <c r="J12" s="109"/>
      <c r="K12" s="109"/>
      <c r="L12" s="109"/>
      <c r="M12" s="109"/>
      <c r="N12" s="109"/>
      <c r="O12" s="109"/>
      <c r="P12" s="109"/>
      <c r="Q12" s="109"/>
      <c r="R12" s="109"/>
      <c r="S12" s="109"/>
      <c r="T12" s="109"/>
      <c r="U12" s="168"/>
      <c r="V12" s="24"/>
      <c r="W12" s="24"/>
      <c r="X12" s="24"/>
      <c r="Y12" s="24"/>
      <c r="Z12" s="24"/>
      <c r="AA12" s="24"/>
      <c r="AB12" s="24"/>
      <c r="AC12" s="24"/>
      <c r="AD12" s="24"/>
      <c r="AE12" s="24"/>
      <c r="AF12" s="24"/>
      <c r="AG12" s="24"/>
      <c r="AH12" s="24"/>
      <c r="AI12" s="24"/>
      <c r="AJ12" s="24"/>
      <c r="AK12" s="24"/>
      <c r="AL12" s="24"/>
      <c r="AM12" s="24"/>
      <c r="AN12" s="24"/>
      <c r="AO12" s="24"/>
    </row>
    <row r="13" spans="1:41">
      <c r="A13" s="920" t="s">
        <v>189</v>
      </c>
      <c r="B13" s="118" t="s">
        <v>216</v>
      </c>
      <c r="C13" s="109">
        <v>30</v>
      </c>
      <c r="D13" s="109">
        <v>30</v>
      </c>
      <c r="E13" s="109">
        <v>30</v>
      </c>
      <c r="F13" s="109">
        <v>29</v>
      </c>
      <c r="G13" s="109">
        <v>29</v>
      </c>
      <c r="H13" s="109">
        <v>29</v>
      </c>
      <c r="I13" s="109">
        <v>29</v>
      </c>
      <c r="J13" s="109"/>
      <c r="K13" s="109"/>
      <c r="L13" s="109"/>
      <c r="M13" s="109"/>
      <c r="N13" s="109"/>
      <c r="O13" s="109"/>
      <c r="P13" s="109"/>
      <c r="Q13" s="109"/>
      <c r="R13" s="109"/>
      <c r="S13" s="109"/>
      <c r="T13" s="109"/>
      <c r="U13" s="168"/>
      <c r="V13" s="24"/>
      <c r="W13" s="24"/>
      <c r="X13" s="24"/>
      <c r="Y13" s="24"/>
      <c r="Z13" s="24"/>
      <c r="AA13" s="24"/>
      <c r="AB13" s="24"/>
      <c r="AC13" s="24"/>
      <c r="AD13" s="24"/>
      <c r="AE13" s="24"/>
      <c r="AF13" s="24"/>
      <c r="AG13" s="24"/>
      <c r="AH13" s="24"/>
      <c r="AI13" s="24"/>
      <c r="AJ13" s="24"/>
      <c r="AK13" s="24"/>
      <c r="AL13" s="24"/>
      <c r="AM13" s="24"/>
      <c r="AN13" s="24"/>
      <c r="AO13" s="24"/>
    </row>
    <row r="14" spans="1:41">
      <c r="A14" s="920"/>
      <c r="B14" s="118" t="s">
        <v>217</v>
      </c>
      <c r="C14" s="109">
        <v>26</v>
      </c>
      <c r="D14" s="109">
        <v>27</v>
      </c>
      <c r="E14" s="109">
        <v>28</v>
      </c>
      <c r="F14" s="109">
        <v>29</v>
      </c>
      <c r="G14" s="109">
        <v>30</v>
      </c>
      <c r="H14" s="109">
        <v>31</v>
      </c>
      <c r="I14" s="109">
        <v>33</v>
      </c>
      <c r="J14" s="109"/>
      <c r="K14" s="109"/>
      <c r="L14" s="109"/>
      <c r="M14" s="109"/>
      <c r="N14" s="109"/>
      <c r="O14" s="109"/>
      <c r="P14" s="109"/>
      <c r="Q14" s="109"/>
      <c r="R14" s="109"/>
      <c r="S14" s="109"/>
      <c r="T14" s="109"/>
      <c r="U14" s="168"/>
      <c r="V14" s="24"/>
      <c r="W14" s="24"/>
      <c r="X14" s="24"/>
      <c r="Y14" s="24"/>
      <c r="Z14" s="24"/>
      <c r="AA14" s="24"/>
      <c r="AB14" s="24"/>
      <c r="AC14" s="24"/>
      <c r="AD14" s="24"/>
      <c r="AE14" s="24"/>
      <c r="AF14" s="24"/>
      <c r="AG14" s="24"/>
      <c r="AH14" s="24"/>
      <c r="AI14" s="24"/>
      <c r="AJ14" s="24"/>
      <c r="AK14" s="24"/>
      <c r="AL14" s="24"/>
      <c r="AM14" s="24"/>
      <c r="AN14" s="24"/>
      <c r="AO14" s="24"/>
    </row>
    <row r="15" spans="1:41">
      <c r="A15" s="920"/>
      <c r="B15" s="118" t="s">
        <v>202</v>
      </c>
      <c r="C15" s="109">
        <v>27</v>
      </c>
      <c r="D15" s="109">
        <v>28</v>
      </c>
      <c r="E15" s="109">
        <v>29</v>
      </c>
      <c r="F15" s="109">
        <v>29</v>
      </c>
      <c r="G15" s="109">
        <v>30</v>
      </c>
      <c r="H15" s="109">
        <v>31</v>
      </c>
      <c r="I15" s="109">
        <v>31</v>
      </c>
      <c r="J15" s="109"/>
      <c r="K15" s="109"/>
      <c r="L15" s="109"/>
      <c r="M15" s="109"/>
      <c r="N15" s="109"/>
      <c r="O15" s="109"/>
      <c r="P15" s="109"/>
      <c r="Q15" s="109"/>
      <c r="R15" s="109"/>
      <c r="S15" s="109"/>
      <c r="T15" s="109"/>
      <c r="U15" s="168"/>
      <c r="V15" s="24"/>
      <c r="W15" s="24"/>
      <c r="X15" s="24"/>
      <c r="Y15" s="24"/>
      <c r="Z15" s="24"/>
      <c r="AA15" s="24"/>
      <c r="AB15" s="24"/>
      <c r="AC15" s="24"/>
      <c r="AD15" s="24"/>
      <c r="AE15" s="24"/>
      <c r="AF15" s="24"/>
      <c r="AG15" s="24"/>
      <c r="AH15" s="24"/>
      <c r="AI15" s="24"/>
      <c r="AJ15" s="24"/>
      <c r="AK15" s="24"/>
      <c r="AL15" s="24"/>
      <c r="AM15" s="24"/>
      <c r="AN15" s="24"/>
      <c r="AO15" s="24"/>
    </row>
    <row r="16" spans="1:41">
      <c r="A16" s="1035" t="s">
        <v>172</v>
      </c>
      <c r="B16" s="118" t="s">
        <v>216</v>
      </c>
      <c r="C16" s="109">
        <v>64</v>
      </c>
      <c r="D16" s="109">
        <v>64</v>
      </c>
      <c r="E16" s="109">
        <v>64</v>
      </c>
      <c r="F16" s="109">
        <v>64</v>
      </c>
      <c r="G16" s="109">
        <v>64</v>
      </c>
      <c r="H16" s="109">
        <v>63</v>
      </c>
      <c r="I16" s="109">
        <v>63</v>
      </c>
      <c r="J16" s="109">
        <v>63</v>
      </c>
      <c r="K16" s="109">
        <v>95.3</v>
      </c>
      <c r="L16" s="109">
        <v>96</v>
      </c>
      <c r="M16" s="109"/>
      <c r="N16" s="109"/>
      <c r="O16" s="109"/>
      <c r="P16" s="109"/>
      <c r="Q16" s="109"/>
      <c r="R16" s="109"/>
      <c r="S16" s="109"/>
      <c r="T16" s="109" t="s">
        <v>76</v>
      </c>
      <c r="U16" s="168"/>
      <c r="V16" s="24"/>
      <c r="W16" s="24"/>
      <c r="X16" s="24"/>
      <c r="Y16" s="24"/>
      <c r="Z16" s="24"/>
      <c r="AA16" s="24"/>
      <c r="AB16" s="24"/>
      <c r="AC16" s="24"/>
      <c r="AD16" s="24"/>
      <c r="AE16" s="24"/>
      <c r="AF16" s="24"/>
      <c r="AG16" s="24"/>
      <c r="AH16" s="24"/>
      <c r="AI16" s="24"/>
      <c r="AJ16" s="24"/>
      <c r="AK16" s="24"/>
      <c r="AL16" s="24"/>
      <c r="AM16" s="24"/>
      <c r="AN16" s="24"/>
      <c r="AO16" s="24"/>
    </row>
    <row r="17" spans="1:41">
      <c r="A17" s="1035"/>
      <c r="B17" s="118" t="s">
        <v>217</v>
      </c>
      <c r="C17" s="109">
        <v>53</v>
      </c>
      <c r="D17" s="109">
        <v>53</v>
      </c>
      <c r="E17" s="109">
        <v>54</v>
      </c>
      <c r="F17" s="109">
        <v>55</v>
      </c>
      <c r="G17" s="109">
        <v>55</v>
      </c>
      <c r="H17" s="109">
        <v>55</v>
      </c>
      <c r="I17" s="109">
        <v>56</v>
      </c>
      <c r="J17" s="109">
        <v>56</v>
      </c>
      <c r="K17" s="109">
        <v>61.1</v>
      </c>
      <c r="L17" s="109">
        <v>63</v>
      </c>
      <c r="M17" s="109"/>
      <c r="N17" s="109"/>
      <c r="O17" s="109"/>
      <c r="P17" s="109"/>
      <c r="Q17" s="109"/>
      <c r="R17" s="109"/>
      <c r="S17" s="109"/>
      <c r="T17" s="109"/>
      <c r="U17" s="168"/>
      <c r="V17" s="24"/>
      <c r="W17" s="24"/>
      <c r="X17" s="24"/>
      <c r="Y17" s="24"/>
      <c r="Z17" s="24"/>
      <c r="AA17" s="24"/>
      <c r="AB17" s="24"/>
      <c r="AC17" s="24"/>
      <c r="AD17" s="24"/>
      <c r="AE17" s="24"/>
      <c r="AF17" s="24"/>
      <c r="AG17" s="24"/>
      <c r="AH17" s="24"/>
      <c r="AI17" s="24"/>
      <c r="AJ17" s="24"/>
      <c r="AK17" s="24"/>
      <c r="AL17" s="24"/>
      <c r="AM17" s="24"/>
      <c r="AN17" s="24"/>
      <c r="AO17" s="24"/>
    </row>
    <row r="18" spans="1:41">
      <c r="A18" s="1035"/>
      <c r="B18" s="118" t="s">
        <v>202</v>
      </c>
      <c r="C18" s="109">
        <v>55</v>
      </c>
      <c r="D18" s="109">
        <v>55</v>
      </c>
      <c r="E18" s="109">
        <v>56</v>
      </c>
      <c r="F18" s="109">
        <v>57</v>
      </c>
      <c r="G18" s="109">
        <v>57</v>
      </c>
      <c r="H18" s="109">
        <v>57</v>
      </c>
      <c r="I18" s="109">
        <v>57</v>
      </c>
      <c r="J18" s="109">
        <v>57</v>
      </c>
      <c r="K18" s="109">
        <v>67.5</v>
      </c>
      <c r="L18" s="109">
        <v>72</v>
      </c>
      <c r="M18" s="109"/>
      <c r="N18" s="109"/>
      <c r="O18" s="109"/>
      <c r="P18" s="109"/>
      <c r="Q18" s="109"/>
      <c r="R18" s="109"/>
      <c r="S18" s="109"/>
      <c r="T18" s="109"/>
      <c r="U18" s="168"/>
      <c r="V18" s="24"/>
      <c r="W18" s="24"/>
      <c r="X18" s="24"/>
      <c r="Y18" s="24"/>
      <c r="Z18" s="24"/>
      <c r="AA18" s="24"/>
      <c r="AB18" s="24"/>
      <c r="AC18" s="24"/>
      <c r="AD18" s="24"/>
      <c r="AE18" s="24"/>
      <c r="AF18" s="24"/>
      <c r="AG18" s="24"/>
      <c r="AH18" s="24"/>
      <c r="AI18" s="24"/>
      <c r="AJ18" s="24"/>
      <c r="AK18" s="24"/>
      <c r="AL18" s="24"/>
      <c r="AM18" s="24"/>
      <c r="AN18" s="24"/>
      <c r="AO18" s="24"/>
    </row>
    <row r="19" spans="1:41">
      <c r="A19" s="1035" t="s">
        <v>173</v>
      </c>
      <c r="B19" s="118" t="s">
        <v>216</v>
      </c>
      <c r="C19" s="109">
        <v>34</v>
      </c>
      <c r="D19" s="109">
        <v>34</v>
      </c>
      <c r="E19" s="109">
        <v>33</v>
      </c>
      <c r="F19" s="109">
        <v>33</v>
      </c>
      <c r="G19" s="109">
        <v>32</v>
      </c>
      <c r="H19" s="109">
        <v>32</v>
      </c>
      <c r="I19" s="109">
        <v>32</v>
      </c>
      <c r="J19" s="109">
        <v>32</v>
      </c>
      <c r="K19" s="109">
        <v>32</v>
      </c>
      <c r="L19" s="109"/>
      <c r="M19" s="109"/>
      <c r="N19" s="109"/>
      <c r="O19" s="109">
        <v>87.3</v>
      </c>
      <c r="P19" s="109"/>
      <c r="Q19" s="109"/>
      <c r="R19" s="109"/>
      <c r="S19" s="109"/>
      <c r="T19" s="109"/>
      <c r="U19" s="168"/>
      <c r="V19" s="24"/>
      <c r="W19" s="24"/>
      <c r="X19" s="24"/>
      <c r="Y19" s="24"/>
      <c r="Z19" s="24"/>
      <c r="AA19" s="24"/>
      <c r="AB19" s="24"/>
      <c r="AC19" s="24"/>
      <c r="AD19" s="24"/>
      <c r="AE19" s="24"/>
      <c r="AF19" s="24"/>
      <c r="AG19" s="24"/>
      <c r="AH19" s="24"/>
      <c r="AI19" s="24"/>
      <c r="AJ19" s="24"/>
      <c r="AK19" s="24"/>
      <c r="AL19" s="24"/>
      <c r="AM19" s="24"/>
      <c r="AN19" s="24"/>
      <c r="AO19" s="24"/>
    </row>
    <row r="20" spans="1:41">
      <c r="A20" s="1035"/>
      <c r="B20" s="118" t="s">
        <v>217</v>
      </c>
      <c r="C20" s="109">
        <v>23</v>
      </c>
      <c r="D20" s="109">
        <v>23</v>
      </c>
      <c r="E20" s="109">
        <v>24</v>
      </c>
      <c r="F20" s="109">
        <v>24</v>
      </c>
      <c r="G20" s="109">
        <v>24</v>
      </c>
      <c r="H20" s="109">
        <v>24</v>
      </c>
      <c r="I20" s="109">
        <v>24</v>
      </c>
      <c r="J20" s="109">
        <v>24</v>
      </c>
      <c r="K20" s="109">
        <v>24</v>
      </c>
      <c r="L20" s="109"/>
      <c r="M20" s="109"/>
      <c r="N20" s="109"/>
      <c r="O20" s="109">
        <v>64.8</v>
      </c>
      <c r="P20" s="109"/>
      <c r="Q20" s="109"/>
      <c r="R20" s="109"/>
      <c r="S20" s="109"/>
      <c r="T20" s="109"/>
      <c r="U20" s="168"/>
      <c r="V20" s="24"/>
      <c r="W20" s="24"/>
      <c r="X20" s="24"/>
      <c r="Y20" s="24"/>
      <c r="Z20" s="24"/>
      <c r="AA20" s="24"/>
      <c r="AB20" s="24"/>
      <c r="AC20" s="24"/>
      <c r="AD20" s="24"/>
      <c r="AE20" s="24"/>
      <c r="AF20" s="24"/>
      <c r="AG20" s="24"/>
      <c r="AH20" s="24"/>
      <c r="AI20" s="24"/>
      <c r="AJ20" s="24"/>
      <c r="AK20" s="24"/>
      <c r="AL20" s="24"/>
      <c r="AM20" s="24"/>
      <c r="AN20" s="24"/>
      <c r="AO20" s="24"/>
    </row>
    <row r="21" spans="1:41">
      <c r="A21" s="1035"/>
      <c r="B21" s="118" t="s">
        <v>202</v>
      </c>
      <c r="C21" s="109">
        <v>26</v>
      </c>
      <c r="D21" s="109">
        <v>26</v>
      </c>
      <c r="E21" s="109">
        <v>26</v>
      </c>
      <c r="F21" s="109">
        <v>26</v>
      </c>
      <c r="G21" s="109">
        <v>26</v>
      </c>
      <c r="H21" s="109">
        <v>26</v>
      </c>
      <c r="I21" s="109">
        <v>26</v>
      </c>
      <c r="J21" s="109">
        <v>26</v>
      </c>
      <c r="K21" s="109">
        <v>26</v>
      </c>
      <c r="L21" s="109"/>
      <c r="M21" s="109"/>
      <c r="N21" s="109"/>
      <c r="O21" s="109">
        <v>72.8</v>
      </c>
      <c r="P21" s="109"/>
      <c r="Q21" s="109"/>
      <c r="R21" s="109"/>
      <c r="S21" s="109"/>
      <c r="T21" s="109"/>
      <c r="U21" s="168"/>
      <c r="V21" s="24"/>
      <c r="W21" s="24"/>
      <c r="X21" s="24"/>
      <c r="Y21" s="24"/>
      <c r="Z21" s="24"/>
      <c r="AA21" s="24"/>
      <c r="AB21" s="24"/>
      <c r="AC21" s="24"/>
      <c r="AD21" s="24"/>
      <c r="AE21" s="24"/>
      <c r="AF21" s="24"/>
      <c r="AG21" s="24"/>
      <c r="AH21" s="24"/>
      <c r="AI21" s="24"/>
      <c r="AJ21" s="24"/>
      <c r="AK21" s="24"/>
      <c r="AL21" s="24"/>
      <c r="AM21" s="24"/>
      <c r="AN21" s="24"/>
      <c r="AO21" s="24"/>
    </row>
    <row r="22" spans="1:41">
      <c r="A22" s="1035" t="s">
        <v>174</v>
      </c>
      <c r="B22" s="118" t="s">
        <v>216</v>
      </c>
      <c r="C22" s="109">
        <v>18</v>
      </c>
      <c r="D22" s="109">
        <v>18</v>
      </c>
      <c r="E22" s="109">
        <v>18</v>
      </c>
      <c r="F22" s="109">
        <v>19</v>
      </c>
      <c r="G22" s="109">
        <v>19</v>
      </c>
      <c r="H22" s="109">
        <v>19</v>
      </c>
      <c r="I22" s="109">
        <v>19</v>
      </c>
      <c r="J22" s="109"/>
      <c r="K22" s="109"/>
      <c r="L22" s="109">
        <v>18</v>
      </c>
      <c r="M22" s="109"/>
      <c r="N22" s="109"/>
      <c r="O22" s="109">
        <v>30.5</v>
      </c>
      <c r="P22" s="109"/>
      <c r="Q22" s="109"/>
      <c r="R22" s="109"/>
      <c r="S22" s="109"/>
      <c r="T22" s="109"/>
      <c r="U22" s="168"/>
      <c r="V22" s="24"/>
      <c r="W22" s="24"/>
      <c r="X22" s="24"/>
      <c r="Y22" s="24"/>
      <c r="Z22" s="24"/>
      <c r="AA22" s="24"/>
      <c r="AB22" s="24"/>
      <c r="AC22" s="24"/>
      <c r="AD22" s="24"/>
      <c r="AE22" s="24"/>
      <c r="AF22" s="24"/>
      <c r="AG22" s="24"/>
      <c r="AH22" s="24"/>
      <c r="AI22" s="24"/>
      <c r="AJ22" s="24"/>
      <c r="AK22" s="24"/>
      <c r="AL22" s="24"/>
      <c r="AM22" s="24"/>
      <c r="AN22" s="24"/>
      <c r="AO22" s="24"/>
    </row>
    <row r="23" spans="1:41">
      <c r="A23" s="1035"/>
      <c r="B23" s="118" t="s">
        <v>217</v>
      </c>
      <c r="C23" s="109">
        <v>10</v>
      </c>
      <c r="D23" s="109">
        <v>10</v>
      </c>
      <c r="E23" s="109">
        <v>10</v>
      </c>
      <c r="F23" s="109">
        <v>11</v>
      </c>
      <c r="G23" s="109">
        <v>11</v>
      </c>
      <c r="H23" s="109">
        <v>11</v>
      </c>
      <c r="I23" s="109">
        <v>11</v>
      </c>
      <c r="J23" s="109"/>
      <c r="K23" s="109"/>
      <c r="L23" s="109">
        <v>8.6999999999999993</v>
      </c>
      <c r="M23" s="109"/>
      <c r="N23" s="109"/>
      <c r="O23" s="109">
        <v>10.1</v>
      </c>
      <c r="P23" s="109"/>
      <c r="Q23" s="109"/>
      <c r="R23" s="109"/>
      <c r="S23" s="109"/>
      <c r="T23" s="109"/>
      <c r="U23" s="168"/>
      <c r="V23" s="24"/>
      <c r="W23" s="24"/>
      <c r="X23" s="24"/>
      <c r="Y23" s="24"/>
      <c r="Z23" s="24"/>
      <c r="AA23" s="24"/>
      <c r="AB23" s="24"/>
      <c r="AC23" s="24"/>
      <c r="AD23" s="24"/>
      <c r="AE23" s="24"/>
      <c r="AF23" s="24"/>
      <c r="AG23" s="24"/>
      <c r="AH23" s="24"/>
      <c r="AI23" s="24"/>
      <c r="AJ23" s="24"/>
      <c r="AK23" s="24"/>
      <c r="AL23" s="24"/>
      <c r="AM23" s="24"/>
      <c r="AN23" s="24"/>
      <c r="AO23" s="24"/>
    </row>
    <row r="24" spans="1:41">
      <c r="A24" s="1035"/>
      <c r="B24" s="118" t="s">
        <v>202</v>
      </c>
      <c r="C24" s="109">
        <v>12</v>
      </c>
      <c r="D24" s="109">
        <v>12</v>
      </c>
      <c r="E24" s="109">
        <v>13</v>
      </c>
      <c r="F24" s="109">
        <v>13</v>
      </c>
      <c r="G24" s="109">
        <v>13</v>
      </c>
      <c r="H24" s="109">
        <v>14</v>
      </c>
      <c r="I24" s="109">
        <v>14</v>
      </c>
      <c r="J24" s="109"/>
      <c r="K24" s="109"/>
      <c r="L24" s="109">
        <v>12</v>
      </c>
      <c r="M24" s="109"/>
      <c r="N24" s="109"/>
      <c r="O24" s="109">
        <v>14.1</v>
      </c>
      <c r="P24" s="109"/>
      <c r="Q24" s="109"/>
      <c r="R24" s="109"/>
      <c r="S24" s="109"/>
      <c r="T24" s="109"/>
      <c r="U24" s="168"/>
      <c r="V24" s="24"/>
      <c r="W24" s="24"/>
      <c r="X24" s="24"/>
      <c r="Y24" s="24"/>
      <c r="Z24" s="24"/>
      <c r="AA24" s="24"/>
      <c r="AB24" s="24"/>
      <c r="AC24" s="24"/>
      <c r="AD24" s="24"/>
      <c r="AE24" s="24"/>
      <c r="AF24" s="24"/>
      <c r="AG24" s="24"/>
      <c r="AH24" s="24"/>
      <c r="AI24" s="24"/>
      <c r="AJ24" s="24"/>
      <c r="AK24" s="24"/>
      <c r="AL24" s="24"/>
      <c r="AM24" s="24"/>
      <c r="AN24" s="24"/>
      <c r="AO24" s="24"/>
    </row>
    <row r="25" spans="1:41">
      <c r="A25" s="1035" t="s">
        <v>175</v>
      </c>
      <c r="B25" s="118" t="s">
        <v>216</v>
      </c>
      <c r="C25" s="109">
        <v>49</v>
      </c>
      <c r="D25" s="109">
        <v>49</v>
      </c>
      <c r="E25" s="109">
        <v>49</v>
      </c>
      <c r="F25" s="109">
        <v>49</v>
      </c>
      <c r="G25" s="109">
        <v>50</v>
      </c>
      <c r="H25" s="109">
        <v>50</v>
      </c>
      <c r="I25" s="109">
        <v>50</v>
      </c>
      <c r="J25" s="109">
        <v>50</v>
      </c>
      <c r="K25" s="109">
        <v>49</v>
      </c>
      <c r="L25" s="109">
        <v>49</v>
      </c>
      <c r="M25" s="109">
        <v>49.1</v>
      </c>
      <c r="N25" s="109"/>
      <c r="O25" s="109"/>
      <c r="P25" s="109"/>
      <c r="Q25" s="109"/>
      <c r="R25" s="109"/>
      <c r="S25" s="109"/>
      <c r="T25" s="109"/>
      <c r="U25" s="168"/>
      <c r="V25" s="24"/>
      <c r="W25" s="24"/>
      <c r="X25" s="24"/>
      <c r="Y25" s="24"/>
      <c r="Z25" s="24"/>
      <c r="AA25" s="24"/>
      <c r="AB25" s="24"/>
      <c r="AC25" s="24"/>
      <c r="AD25" s="24"/>
      <c r="AE25" s="24"/>
      <c r="AF25" s="24"/>
      <c r="AG25" s="24"/>
      <c r="AH25" s="24"/>
      <c r="AI25" s="24"/>
      <c r="AJ25" s="24"/>
      <c r="AK25" s="24"/>
      <c r="AL25" s="24"/>
      <c r="AM25" s="24"/>
      <c r="AN25" s="24"/>
      <c r="AO25" s="24"/>
    </row>
    <row r="26" spans="1:41">
      <c r="A26" s="1035"/>
      <c r="B26" s="118" t="s">
        <v>217</v>
      </c>
      <c r="C26" s="109">
        <v>50</v>
      </c>
      <c r="D26" s="109">
        <v>50</v>
      </c>
      <c r="E26" s="109">
        <v>51</v>
      </c>
      <c r="F26" s="109">
        <v>52</v>
      </c>
      <c r="G26" s="109">
        <v>53</v>
      </c>
      <c r="H26" s="109">
        <v>53</v>
      </c>
      <c r="I26" s="109">
        <v>53</v>
      </c>
      <c r="J26" s="109">
        <v>53</v>
      </c>
      <c r="K26" s="109">
        <v>39</v>
      </c>
      <c r="L26" s="109">
        <v>56</v>
      </c>
      <c r="M26" s="109">
        <v>56.1</v>
      </c>
      <c r="N26" s="109"/>
      <c r="O26" s="109"/>
      <c r="P26" s="109"/>
      <c r="Q26" s="109"/>
      <c r="R26" s="109"/>
      <c r="S26" s="109"/>
      <c r="T26" s="109"/>
      <c r="U26" s="168"/>
      <c r="V26" s="35" t="s">
        <v>76</v>
      </c>
      <c r="W26" s="24"/>
      <c r="X26" s="24"/>
      <c r="Y26" s="24"/>
      <c r="Z26" s="24"/>
      <c r="AA26" s="24"/>
      <c r="AB26" s="24"/>
      <c r="AC26" s="24"/>
      <c r="AD26" s="24"/>
      <c r="AE26" s="24"/>
      <c r="AF26" s="24"/>
      <c r="AG26" s="24"/>
      <c r="AH26" s="24"/>
      <c r="AI26" s="24"/>
      <c r="AJ26" s="24"/>
      <c r="AK26" s="24"/>
      <c r="AL26" s="24"/>
      <c r="AM26" s="24"/>
      <c r="AN26" s="24"/>
      <c r="AO26" s="24"/>
    </row>
    <row r="27" spans="1:41">
      <c r="A27" s="1035"/>
      <c r="B27" s="118" t="s">
        <v>202</v>
      </c>
      <c r="C27" s="109">
        <v>50</v>
      </c>
      <c r="D27" s="109">
        <v>50</v>
      </c>
      <c r="E27" s="109">
        <v>51</v>
      </c>
      <c r="F27" s="109">
        <v>52</v>
      </c>
      <c r="G27" s="109">
        <v>52</v>
      </c>
      <c r="H27" s="109">
        <v>53</v>
      </c>
      <c r="I27" s="109">
        <v>53</v>
      </c>
      <c r="J27" s="109">
        <v>53</v>
      </c>
      <c r="K27" s="109">
        <v>41</v>
      </c>
      <c r="L27" s="109">
        <v>55</v>
      </c>
      <c r="M27" s="109">
        <v>55.1</v>
      </c>
      <c r="N27" s="109"/>
      <c r="O27" s="109"/>
      <c r="P27" s="109"/>
      <c r="Q27" s="109"/>
      <c r="R27" s="109"/>
      <c r="S27" s="109"/>
      <c r="T27" s="109"/>
      <c r="U27" s="168"/>
      <c r="V27" s="24"/>
      <c r="W27" s="24"/>
      <c r="X27" s="24"/>
      <c r="Y27" s="24"/>
      <c r="Z27" s="24"/>
      <c r="AA27" s="24"/>
      <c r="AB27" s="24"/>
      <c r="AC27" s="24"/>
      <c r="AD27" s="24"/>
      <c r="AE27" s="24"/>
      <c r="AF27" s="24"/>
      <c r="AG27" s="24"/>
      <c r="AH27" s="24"/>
      <c r="AI27" s="24"/>
      <c r="AJ27" s="24"/>
      <c r="AK27" s="24"/>
      <c r="AL27" s="24"/>
      <c r="AM27" s="24"/>
      <c r="AN27" s="24"/>
      <c r="AO27" s="24"/>
    </row>
    <row r="28" spans="1:41">
      <c r="A28" s="1035" t="s">
        <v>176</v>
      </c>
      <c r="B28" s="118" t="s">
        <v>216</v>
      </c>
      <c r="C28" s="109"/>
      <c r="D28" s="109"/>
      <c r="E28" s="109"/>
      <c r="F28" s="109"/>
      <c r="G28" s="109"/>
      <c r="H28" s="109">
        <v>99.9</v>
      </c>
      <c r="I28" s="109"/>
      <c r="J28" s="109"/>
      <c r="K28" s="109"/>
      <c r="L28" s="109"/>
      <c r="M28" s="109"/>
      <c r="N28" s="109"/>
      <c r="O28" s="109"/>
      <c r="P28" s="109"/>
      <c r="Q28" s="109"/>
      <c r="R28" s="109"/>
      <c r="S28" s="109">
        <v>99.9</v>
      </c>
      <c r="T28" s="109"/>
      <c r="U28" s="168"/>
      <c r="V28" s="24"/>
      <c r="W28" s="24"/>
      <c r="X28" s="24"/>
      <c r="Y28" s="24"/>
      <c r="Z28" s="24"/>
      <c r="AA28" s="24"/>
      <c r="AB28" s="24"/>
      <c r="AC28" s="24"/>
      <c r="AD28" s="24"/>
      <c r="AE28" s="24"/>
      <c r="AF28" s="24"/>
      <c r="AG28" s="24"/>
      <c r="AH28" s="24"/>
      <c r="AI28" s="24"/>
      <c r="AJ28" s="24"/>
      <c r="AK28" s="24"/>
      <c r="AL28" s="24"/>
      <c r="AM28" s="24"/>
      <c r="AN28" s="24"/>
      <c r="AO28" s="24"/>
    </row>
    <row r="29" spans="1:41">
      <c r="A29" s="1035"/>
      <c r="B29" s="118" t="s">
        <v>217</v>
      </c>
      <c r="C29" s="109"/>
      <c r="D29" s="109"/>
      <c r="E29" s="109"/>
      <c r="F29" s="109"/>
      <c r="G29" s="109"/>
      <c r="H29" s="109">
        <v>99.7</v>
      </c>
      <c r="I29" s="109"/>
      <c r="J29" s="109"/>
      <c r="K29" s="109"/>
      <c r="L29" s="109"/>
      <c r="M29" s="109"/>
      <c r="N29" s="109"/>
      <c r="O29" s="109"/>
      <c r="P29" s="109"/>
      <c r="Q29" s="109"/>
      <c r="R29" s="109"/>
      <c r="S29" s="109">
        <v>99.7</v>
      </c>
      <c r="T29" s="109"/>
      <c r="U29" s="168"/>
      <c r="V29" s="24"/>
      <c r="W29" s="24"/>
      <c r="X29" s="24"/>
      <c r="Y29" s="24"/>
      <c r="Z29" s="24"/>
      <c r="AA29" s="24"/>
      <c r="AB29" s="24"/>
      <c r="AC29" s="24"/>
      <c r="AD29" s="24"/>
      <c r="AE29" s="24"/>
      <c r="AF29" s="24"/>
      <c r="AG29" s="24"/>
      <c r="AH29" s="24"/>
      <c r="AI29" s="24"/>
      <c r="AJ29" s="24"/>
      <c r="AK29" s="24"/>
      <c r="AL29" s="24"/>
      <c r="AM29" s="24"/>
      <c r="AN29" s="24"/>
      <c r="AO29" s="24"/>
    </row>
    <row r="30" spans="1:41">
      <c r="A30" s="1035"/>
      <c r="B30" s="118" t="s">
        <v>202</v>
      </c>
      <c r="C30" s="109"/>
      <c r="D30" s="109"/>
      <c r="E30" s="109"/>
      <c r="F30" s="109"/>
      <c r="G30" s="109"/>
      <c r="H30" s="109">
        <v>99.8</v>
      </c>
      <c r="I30" s="109"/>
      <c r="J30" s="109"/>
      <c r="K30" s="109"/>
      <c r="L30" s="109"/>
      <c r="M30" s="109"/>
      <c r="N30" s="109"/>
      <c r="O30" s="109"/>
      <c r="P30" s="109"/>
      <c r="Q30" s="109"/>
      <c r="R30" s="109"/>
      <c r="S30" s="109">
        <v>99.8</v>
      </c>
      <c r="T30" s="109"/>
      <c r="U30" s="168"/>
      <c r="V30" s="24"/>
      <c r="W30" s="24"/>
      <c r="X30" s="24"/>
      <c r="Y30" s="24"/>
      <c r="Z30" s="24"/>
      <c r="AA30" s="24"/>
      <c r="AB30" s="24"/>
      <c r="AC30" s="24"/>
      <c r="AD30" s="24"/>
      <c r="AE30" s="24"/>
      <c r="AF30" s="24"/>
      <c r="AG30" s="24"/>
      <c r="AH30" s="24"/>
      <c r="AI30" s="24"/>
      <c r="AJ30" s="24"/>
      <c r="AK30" s="24"/>
      <c r="AL30" s="24"/>
      <c r="AM30" s="24"/>
      <c r="AN30" s="24"/>
      <c r="AO30" s="24"/>
    </row>
    <row r="31" spans="1:41">
      <c r="A31" s="1035" t="s">
        <v>177</v>
      </c>
      <c r="B31" s="118" t="s">
        <v>216</v>
      </c>
      <c r="C31" s="109">
        <v>38</v>
      </c>
      <c r="D31" s="117">
        <v>38</v>
      </c>
      <c r="E31" s="117">
        <v>38</v>
      </c>
      <c r="F31" s="117">
        <v>41.6</v>
      </c>
      <c r="G31" s="117">
        <v>38</v>
      </c>
      <c r="H31" s="117">
        <v>54.3</v>
      </c>
      <c r="I31" s="117">
        <v>44</v>
      </c>
      <c r="J31" s="800"/>
      <c r="K31" s="117">
        <v>57.8</v>
      </c>
      <c r="L31" s="117">
        <v>57.8</v>
      </c>
      <c r="M31" s="800"/>
      <c r="N31" s="800"/>
      <c r="O31" s="800"/>
      <c r="P31" s="117">
        <v>60.2</v>
      </c>
      <c r="Q31" s="117">
        <v>60.2</v>
      </c>
      <c r="R31" s="800"/>
      <c r="S31" s="117">
        <v>60.8</v>
      </c>
      <c r="T31" s="117">
        <v>60.8</v>
      </c>
      <c r="U31" s="168"/>
      <c r="V31" s="24"/>
      <c r="W31" s="24"/>
      <c r="X31" s="24"/>
      <c r="Y31" s="24"/>
      <c r="Z31" s="24"/>
      <c r="AA31" s="24"/>
      <c r="AB31" s="24"/>
      <c r="AC31" s="24"/>
      <c r="AD31" s="24"/>
      <c r="AE31" s="24"/>
      <c r="AF31" s="24"/>
      <c r="AG31" s="24"/>
      <c r="AH31" s="24"/>
      <c r="AI31" s="24"/>
      <c r="AJ31" s="24"/>
      <c r="AK31" s="24"/>
      <c r="AL31" s="24"/>
      <c r="AM31" s="24"/>
      <c r="AN31" s="24"/>
      <c r="AO31" s="24"/>
    </row>
    <row r="32" spans="1:41">
      <c r="A32" s="1035"/>
      <c r="B32" s="118" t="s">
        <v>217</v>
      </c>
      <c r="C32" s="109">
        <v>5</v>
      </c>
      <c r="D32" s="117">
        <v>5</v>
      </c>
      <c r="E32" s="117">
        <v>5</v>
      </c>
      <c r="F32" s="117">
        <v>5.5</v>
      </c>
      <c r="G32" s="117">
        <v>5</v>
      </c>
      <c r="H32" s="117">
        <v>14</v>
      </c>
      <c r="I32" s="117">
        <v>11</v>
      </c>
      <c r="J32" s="800"/>
      <c r="K32" s="117">
        <v>13.2</v>
      </c>
      <c r="L32" s="117">
        <v>13.2</v>
      </c>
      <c r="M32" s="800"/>
      <c r="N32" s="800"/>
      <c r="O32" s="800"/>
      <c r="P32" s="117">
        <v>15.6</v>
      </c>
      <c r="Q32" s="117">
        <v>15.6</v>
      </c>
      <c r="R32" s="800"/>
      <c r="S32" s="117">
        <v>16.899999999999999</v>
      </c>
      <c r="T32" s="117">
        <v>16.899999999999999</v>
      </c>
      <c r="U32" s="168"/>
      <c r="V32" s="24"/>
      <c r="W32" s="24"/>
      <c r="X32" s="24"/>
      <c r="Y32" s="24"/>
      <c r="Z32" s="24"/>
      <c r="AA32" s="24"/>
      <c r="AB32" s="24"/>
      <c r="AC32" s="24"/>
      <c r="AD32" s="24"/>
      <c r="AE32" s="24"/>
      <c r="AF32" s="24"/>
      <c r="AG32" s="24"/>
      <c r="AH32" s="24"/>
      <c r="AI32" s="24"/>
      <c r="AJ32" s="24"/>
      <c r="AK32" s="24"/>
      <c r="AL32" s="24"/>
      <c r="AM32" s="24"/>
      <c r="AN32" s="24"/>
      <c r="AO32" s="24"/>
    </row>
    <row r="33" spans="1:41">
      <c r="A33" s="1035"/>
      <c r="B33" s="118" t="s">
        <v>202</v>
      </c>
      <c r="C33" s="109">
        <v>17</v>
      </c>
      <c r="D33" s="117">
        <v>17</v>
      </c>
      <c r="E33" s="117">
        <v>17</v>
      </c>
      <c r="F33" s="117">
        <v>16</v>
      </c>
      <c r="G33" s="117">
        <v>18</v>
      </c>
      <c r="H33" s="117">
        <v>26.1</v>
      </c>
      <c r="I33" s="117">
        <v>21</v>
      </c>
      <c r="J33" s="800"/>
      <c r="K33" s="117">
        <v>26.9</v>
      </c>
      <c r="L33" s="117">
        <v>26.9</v>
      </c>
      <c r="M33" s="800"/>
      <c r="N33" s="800"/>
      <c r="O33" s="800"/>
      <c r="P33" s="117">
        <v>31</v>
      </c>
      <c r="Q33" s="117">
        <v>31</v>
      </c>
      <c r="R33" s="800"/>
      <c r="S33" s="117">
        <v>31.7</v>
      </c>
      <c r="T33" s="117">
        <v>31.7</v>
      </c>
      <c r="U33" s="168"/>
      <c r="V33" s="24"/>
      <c r="W33" s="24"/>
      <c r="X33" s="24"/>
      <c r="Y33" s="24"/>
      <c r="Z33" s="24"/>
      <c r="AA33" s="24"/>
      <c r="AB33" s="24"/>
      <c r="AC33" s="24"/>
      <c r="AD33" s="24"/>
      <c r="AE33" s="24"/>
      <c r="AF33" s="24"/>
      <c r="AG33" s="24"/>
      <c r="AH33" s="24"/>
      <c r="AI33" s="24"/>
      <c r="AJ33" s="24"/>
      <c r="AK33" s="24"/>
      <c r="AL33" s="24"/>
      <c r="AM33" s="24"/>
      <c r="AN33" s="24"/>
      <c r="AO33" s="24"/>
    </row>
    <row r="34" spans="1:41">
      <c r="A34" s="1035" t="s">
        <v>278</v>
      </c>
      <c r="B34" s="118" t="s">
        <v>216</v>
      </c>
      <c r="C34" s="109">
        <v>58</v>
      </c>
      <c r="D34" s="109">
        <v>58</v>
      </c>
      <c r="E34" s="109">
        <v>57</v>
      </c>
      <c r="F34" s="109">
        <v>57</v>
      </c>
      <c r="G34" s="109">
        <v>57</v>
      </c>
      <c r="H34" s="109">
        <v>57</v>
      </c>
      <c r="I34" s="109">
        <v>56</v>
      </c>
      <c r="J34" s="109"/>
      <c r="K34" s="109"/>
      <c r="L34" s="109"/>
      <c r="M34" s="109">
        <v>70</v>
      </c>
      <c r="N34" s="109"/>
      <c r="O34" s="109"/>
      <c r="P34" s="109"/>
      <c r="Q34" s="109"/>
      <c r="R34" s="109"/>
      <c r="S34" s="109"/>
      <c r="T34" s="109"/>
      <c r="U34" s="168"/>
      <c r="V34" s="24"/>
      <c r="W34" s="24"/>
      <c r="X34" s="24"/>
      <c r="Y34" s="24"/>
      <c r="Z34" s="24"/>
      <c r="AA34" s="24"/>
      <c r="AB34" s="24"/>
      <c r="AC34" s="24"/>
      <c r="AD34" s="24"/>
      <c r="AE34" s="24"/>
      <c r="AF34" s="24"/>
      <c r="AG34" s="24"/>
      <c r="AH34" s="24"/>
      <c r="AI34" s="24"/>
      <c r="AJ34" s="24"/>
      <c r="AK34" s="24"/>
      <c r="AL34" s="24"/>
      <c r="AM34" s="24"/>
      <c r="AN34" s="24"/>
      <c r="AO34" s="24"/>
    </row>
    <row r="35" spans="1:41">
      <c r="A35" s="1035"/>
      <c r="B35" s="118" t="s">
        <v>217</v>
      </c>
      <c r="C35" s="109">
        <v>16</v>
      </c>
      <c r="D35" s="109">
        <v>16</v>
      </c>
      <c r="E35" s="109">
        <v>16</v>
      </c>
      <c r="F35" s="109">
        <v>17</v>
      </c>
      <c r="G35" s="109">
        <v>17</v>
      </c>
      <c r="H35" s="109">
        <v>17</v>
      </c>
      <c r="I35" s="109">
        <v>17</v>
      </c>
      <c r="J35" s="109"/>
      <c r="K35" s="109"/>
      <c r="L35" s="109"/>
      <c r="M35" s="109">
        <v>26.5</v>
      </c>
      <c r="N35" s="109"/>
      <c r="O35" s="109"/>
      <c r="P35" s="109"/>
      <c r="Q35" s="109"/>
      <c r="R35" s="109"/>
      <c r="S35" s="109"/>
      <c r="T35" s="109"/>
      <c r="U35" s="168"/>
      <c r="V35" s="24"/>
      <c r="W35" s="24"/>
      <c r="X35" s="24"/>
      <c r="Y35" s="24"/>
      <c r="Z35" s="24"/>
      <c r="AA35" s="24"/>
      <c r="AB35" s="24"/>
      <c r="AC35" s="24"/>
      <c r="AD35" s="24"/>
      <c r="AE35" s="24"/>
      <c r="AF35" s="24"/>
      <c r="AG35" s="24"/>
      <c r="AH35" s="24"/>
      <c r="AI35" s="24"/>
      <c r="AJ35" s="24"/>
      <c r="AK35" s="24"/>
      <c r="AL35" s="24"/>
      <c r="AM35" s="24"/>
      <c r="AN35" s="24"/>
      <c r="AO35" s="24"/>
    </row>
    <row r="36" spans="1:41">
      <c r="A36" s="1035"/>
      <c r="B36" s="118" t="s">
        <v>202</v>
      </c>
      <c r="C36" s="109">
        <v>31</v>
      </c>
      <c r="D36" s="109">
        <v>31</v>
      </c>
      <c r="E36" s="109">
        <v>31</v>
      </c>
      <c r="F36" s="109">
        <v>32</v>
      </c>
      <c r="G36" s="109">
        <v>32</v>
      </c>
      <c r="H36" s="109">
        <v>32</v>
      </c>
      <c r="I36" s="109">
        <v>32</v>
      </c>
      <c r="J36" s="109"/>
      <c r="K36" s="109"/>
      <c r="L36" s="109"/>
      <c r="M36" s="109">
        <v>50.5</v>
      </c>
      <c r="N36" s="109"/>
      <c r="O36" s="109"/>
      <c r="P36" s="109"/>
      <c r="Q36" s="109"/>
      <c r="R36" s="109"/>
      <c r="S36" s="109"/>
      <c r="T36" s="109"/>
      <c r="U36" s="168"/>
      <c r="V36" s="24"/>
      <c r="W36" s="24"/>
      <c r="X36" s="24"/>
      <c r="Y36" s="24"/>
      <c r="Z36" s="24"/>
      <c r="AA36" s="24"/>
      <c r="AB36" s="24"/>
      <c r="AC36" s="24"/>
      <c r="AD36" s="24"/>
      <c r="AE36" s="24"/>
      <c r="AF36" s="24"/>
      <c r="AG36" s="24"/>
      <c r="AH36" s="24"/>
      <c r="AI36" s="24"/>
      <c r="AJ36" s="24"/>
      <c r="AK36" s="24"/>
      <c r="AL36" s="24"/>
      <c r="AM36" s="24"/>
      <c r="AN36" s="24"/>
      <c r="AO36" s="24"/>
    </row>
    <row r="37" spans="1:41">
      <c r="A37" s="1035" t="s">
        <v>179</v>
      </c>
      <c r="B37" s="118" t="s">
        <v>216</v>
      </c>
      <c r="C37" s="109"/>
      <c r="D37" s="109"/>
      <c r="E37" s="109"/>
      <c r="F37" s="109"/>
      <c r="G37" s="109"/>
      <c r="H37" s="109"/>
      <c r="I37" s="109"/>
      <c r="J37" s="109"/>
      <c r="K37" s="109"/>
      <c r="L37" s="109"/>
      <c r="M37" s="109"/>
      <c r="N37" s="109"/>
      <c r="O37" s="109"/>
      <c r="P37" s="109"/>
      <c r="Q37" s="109"/>
      <c r="R37" s="109"/>
      <c r="S37" s="109"/>
      <c r="T37" s="109"/>
      <c r="U37" s="168"/>
      <c r="V37" s="24"/>
      <c r="W37" s="24"/>
      <c r="X37" s="24"/>
      <c r="Y37" s="24"/>
      <c r="Z37" s="24"/>
      <c r="AA37" s="24"/>
      <c r="AB37" s="24"/>
      <c r="AC37" s="24"/>
      <c r="AD37" s="24"/>
      <c r="AE37" s="24"/>
      <c r="AF37" s="24"/>
      <c r="AG37" s="24"/>
      <c r="AH37" s="24"/>
      <c r="AI37" s="24"/>
      <c r="AJ37" s="24"/>
      <c r="AK37" s="24"/>
      <c r="AL37" s="24"/>
      <c r="AM37" s="24"/>
      <c r="AN37" s="24"/>
      <c r="AO37" s="24"/>
    </row>
    <row r="38" spans="1:41">
      <c r="A38" s="1035"/>
      <c r="B38" s="118" t="s">
        <v>217</v>
      </c>
      <c r="C38" s="109"/>
      <c r="D38" s="109"/>
      <c r="E38" s="109"/>
      <c r="F38" s="109"/>
      <c r="G38" s="109"/>
      <c r="H38" s="109"/>
      <c r="I38" s="109"/>
      <c r="J38" s="109"/>
      <c r="K38" s="109"/>
      <c r="L38" s="109"/>
      <c r="M38" s="109"/>
      <c r="N38" s="109"/>
      <c r="O38" s="109"/>
      <c r="P38" s="109"/>
      <c r="Q38" s="109"/>
      <c r="R38" s="109"/>
      <c r="S38" s="109"/>
      <c r="T38" s="109" t="s">
        <v>76</v>
      </c>
      <c r="U38" s="168"/>
      <c r="V38" s="24"/>
      <c r="W38" s="24"/>
      <c r="X38" s="24"/>
      <c r="Y38" s="24"/>
      <c r="Z38" s="24"/>
      <c r="AA38" s="24"/>
      <c r="AB38" s="24"/>
      <c r="AC38" s="24"/>
      <c r="AD38" s="24"/>
      <c r="AE38" s="24"/>
      <c r="AF38" s="24"/>
      <c r="AG38" s="24"/>
      <c r="AH38" s="24"/>
      <c r="AI38" s="24"/>
      <c r="AJ38" s="24"/>
      <c r="AK38" s="24"/>
      <c r="AL38" s="24"/>
      <c r="AM38" s="24"/>
      <c r="AN38" s="24"/>
      <c r="AO38" s="24"/>
    </row>
    <row r="39" spans="1:41">
      <c r="A39" s="1035"/>
      <c r="B39" s="118" t="s">
        <v>202</v>
      </c>
      <c r="C39" s="109"/>
      <c r="D39" s="109"/>
      <c r="E39" s="109"/>
      <c r="F39" s="109"/>
      <c r="G39" s="109">
        <v>82</v>
      </c>
      <c r="H39" s="109"/>
      <c r="I39" s="109"/>
      <c r="J39" s="109"/>
      <c r="K39" s="109" t="s">
        <v>170</v>
      </c>
      <c r="L39" s="109"/>
      <c r="M39" s="109"/>
      <c r="N39" s="109"/>
      <c r="O39" s="109"/>
      <c r="P39" s="109"/>
      <c r="Q39" s="109"/>
      <c r="R39" s="109"/>
      <c r="S39" s="109"/>
      <c r="T39" s="109"/>
      <c r="U39" s="168"/>
      <c r="V39" s="24"/>
      <c r="W39" s="24"/>
      <c r="X39" s="24"/>
      <c r="Y39" s="24"/>
      <c r="Z39" s="24"/>
      <c r="AA39" s="24"/>
      <c r="AB39" s="24"/>
      <c r="AC39" s="24"/>
      <c r="AD39" s="24"/>
      <c r="AE39" s="24"/>
      <c r="AF39" s="24"/>
      <c r="AG39" s="24"/>
      <c r="AH39" s="24"/>
      <c r="AI39" s="24"/>
      <c r="AJ39" s="24"/>
      <c r="AK39" s="24"/>
      <c r="AL39" s="24"/>
      <c r="AM39" s="24"/>
      <c r="AN39" s="24"/>
      <c r="AO39" s="24"/>
    </row>
    <row r="40" spans="1:41">
      <c r="A40" s="1035" t="s">
        <v>180</v>
      </c>
      <c r="B40" s="118" t="s">
        <v>216</v>
      </c>
      <c r="C40" s="109">
        <v>86.7</v>
      </c>
      <c r="D40" s="109">
        <v>87.18</v>
      </c>
      <c r="E40" s="109">
        <v>89.79</v>
      </c>
      <c r="F40" s="109">
        <v>89.88</v>
      </c>
      <c r="G40" s="109">
        <v>92.75</v>
      </c>
      <c r="H40" s="109">
        <v>92.55</v>
      </c>
      <c r="I40" s="109">
        <v>91.25</v>
      </c>
      <c r="J40" s="109">
        <v>91.15</v>
      </c>
      <c r="K40" s="109">
        <v>92.37</v>
      </c>
      <c r="L40" s="109">
        <v>91.55</v>
      </c>
      <c r="M40" s="109"/>
      <c r="N40" s="109"/>
      <c r="O40" s="109"/>
      <c r="P40" s="109"/>
      <c r="Q40" s="109"/>
      <c r="R40" s="109"/>
      <c r="S40" s="109"/>
      <c r="T40" s="109"/>
      <c r="U40" s="168"/>
      <c r="V40" s="24"/>
      <c r="W40" s="24"/>
      <c r="X40" s="24"/>
      <c r="Y40" s="24"/>
      <c r="Z40" s="24"/>
      <c r="AA40" s="24"/>
      <c r="AB40" s="24"/>
      <c r="AC40" s="24"/>
      <c r="AD40" s="24"/>
      <c r="AE40" s="24"/>
      <c r="AF40" s="24"/>
      <c r="AG40" s="24"/>
      <c r="AH40" s="24"/>
      <c r="AI40" s="24"/>
      <c r="AJ40" s="24"/>
      <c r="AK40" s="24"/>
      <c r="AL40" s="24"/>
      <c r="AM40" s="24"/>
      <c r="AN40" s="24"/>
      <c r="AO40" s="24"/>
    </row>
    <row r="41" spans="1:41">
      <c r="A41" s="1035"/>
      <c r="B41" s="118" t="s">
        <v>217</v>
      </c>
      <c r="C41" s="109">
        <v>24.6</v>
      </c>
      <c r="D41" s="109">
        <v>30.87</v>
      </c>
      <c r="E41" s="109">
        <v>31.71</v>
      </c>
      <c r="F41" s="109">
        <v>38.39</v>
      </c>
      <c r="G41" s="109">
        <v>42.01</v>
      </c>
      <c r="H41" s="109">
        <v>44.67</v>
      </c>
      <c r="I41" s="109">
        <v>47.76</v>
      </c>
      <c r="J41" s="109">
        <v>51.11</v>
      </c>
      <c r="K41" s="109">
        <v>54.88</v>
      </c>
      <c r="L41" s="109">
        <v>59.39</v>
      </c>
      <c r="M41" s="109"/>
      <c r="N41" s="109"/>
      <c r="O41" s="109"/>
      <c r="P41" s="109"/>
      <c r="Q41" s="109"/>
      <c r="R41" s="109"/>
      <c r="S41" s="109"/>
      <c r="T41" s="109"/>
      <c r="U41" s="168"/>
      <c r="V41" s="24"/>
      <c r="W41" s="24"/>
      <c r="X41" s="24"/>
      <c r="Y41" s="24"/>
      <c r="Z41" s="24"/>
      <c r="AA41" s="24"/>
      <c r="AB41" s="24"/>
      <c r="AC41" s="24"/>
      <c r="AD41" s="24"/>
      <c r="AE41" s="24"/>
      <c r="AF41" s="24"/>
      <c r="AG41" s="24"/>
      <c r="AH41" s="24"/>
      <c r="AI41" s="24"/>
      <c r="AJ41" s="24"/>
      <c r="AK41" s="24"/>
      <c r="AL41" s="24"/>
      <c r="AM41" s="24"/>
      <c r="AN41" s="24"/>
      <c r="AO41" s="24"/>
    </row>
    <row r="42" spans="1:41">
      <c r="A42" s="1035"/>
      <c r="B42" s="118" t="s">
        <v>202</v>
      </c>
      <c r="C42" s="109">
        <v>63.3</v>
      </c>
      <c r="D42" s="109">
        <v>65.849999999999994</v>
      </c>
      <c r="E42" s="109">
        <v>67.22</v>
      </c>
      <c r="F42" s="109">
        <v>69.62</v>
      </c>
      <c r="G42" s="109">
        <v>73.45</v>
      </c>
      <c r="H42" s="109">
        <v>74.58</v>
      </c>
      <c r="I42" s="109">
        <v>75.13</v>
      </c>
      <c r="J42" s="109">
        <v>76.56</v>
      </c>
      <c r="K42" s="109">
        <v>78.92</v>
      </c>
      <c r="L42" s="109">
        <v>80.010000000000005</v>
      </c>
      <c r="M42" s="109"/>
      <c r="N42" s="109"/>
      <c r="O42" s="109"/>
      <c r="P42" s="109"/>
      <c r="Q42" s="109"/>
      <c r="R42" s="109"/>
      <c r="S42" s="109"/>
      <c r="T42" s="109"/>
      <c r="U42" s="168"/>
      <c r="V42" s="24"/>
      <c r="W42" s="24"/>
      <c r="X42" s="24"/>
      <c r="Y42" s="24"/>
      <c r="Z42" s="24"/>
      <c r="AA42" s="24"/>
      <c r="AB42" s="24"/>
      <c r="AC42" s="24"/>
      <c r="AD42" s="24"/>
      <c r="AE42" s="24"/>
      <c r="AF42" s="24"/>
      <c r="AG42" s="24"/>
      <c r="AH42" s="24"/>
      <c r="AI42" s="24"/>
      <c r="AJ42" s="24"/>
      <c r="AK42" s="24"/>
      <c r="AL42" s="24"/>
      <c r="AM42" s="24"/>
      <c r="AN42" s="24"/>
      <c r="AO42" s="24"/>
    </row>
    <row r="43" spans="1:41" ht="15" customHeight="1">
      <c r="A43" s="928" t="s">
        <v>190</v>
      </c>
      <c r="B43" s="118" t="s">
        <v>216</v>
      </c>
      <c r="C43" s="109">
        <v>18</v>
      </c>
      <c r="D43" s="109">
        <v>19</v>
      </c>
      <c r="E43" s="109">
        <v>19</v>
      </c>
      <c r="F43" s="109">
        <v>20</v>
      </c>
      <c r="G43" s="109">
        <v>27</v>
      </c>
      <c r="H43" s="109">
        <v>27</v>
      </c>
      <c r="I43" s="109">
        <v>27</v>
      </c>
      <c r="J43" s="109">
        <v>27</v>
      </c>
      <c r="K43" s="109">
        <v>27</v>
      </c>
      <c r="L43" s="109">
        <f>41.9+32.5</f>
        <v>74.400000000000006</v>
      </c>
      <c r="M43" s="109">
        <f t="shared" ref="M43:R43" si="0">41.9+32.5</f>
        <v>74.400000000000006</v>
      </c>
      <c r="N43" s="109">
        <f t="shared" si="0"/>
        <v>74.400000000000006</v>
      </c>
      <c r="O43" s="109">
        <f t="shared" si="0"/>
        <v>74.400000000000006</v>
      </c>
      <c r="P43" s="109">
        <f t="shared" si="0"/>
        <v>74.400000000000006</v>
      </c>
      <c r="Q43" s="109">
        <f t="shared" si="0"/>
        <v>74.400000000000006</v>
      </c>
      <c r="R43" s="109">
        <f t="shared" si="0"/>
        <v>74.400000000000006</v>
      </c>
      <c r="S43" s="109">
        <v>93.5</v>
      </c>
      <c r="T43" s="109">
        <v>93.5</v>
      </c>
      <c r="U43" s="168">
        <v>93.5</v>
      </c>
      <c r="V43" s="24"/>
      <c r="W43" s="24"/>
      <c r="X43" s="24"/>
      <c r="Y43" s="24"/>
      <c r="Z43" s="24"/>
      <c r="AA43" s="24"/>
      <c r="AB43" s="24"/>
      <c r="AC43" s="24"/>
      <c r="AD43" s="24"/>
      <c r="AE43" s="24"/>
      <c r="AF43" s="24"/>
      <c r="AG43" s="24"/>
      <c r="AH43" s="24"/>
      <c r="AI43" s="24"/>
      <c r="AJ43" s="24"/>
      <c r="AK43" s="24"/>
      <c r="AL43" s="24"/>
      <c r="AM43" s="24"/>
      <c r="AN43" s="24"/>
      <c r="AO43" s="24"/>
    </row>
    <row r="44" spans="1:41">
      <c r="A44" s="928"/>
      <c r="B44" s="118" t="s">
        <v>217</v>
      </c>
      <c r="C44" s="109">
        <v>7</v>
      </c>
      <c r="D44" s="109">
        <v>7</v>
      </c>
      <c r="E44" s="109">
        <v>7</v>
      </c>
      <c r="F44" s="109">
        <v>7</v>
      </c>
      <c r="G44" s="109">
        <v>8</v>
      </c>
      <c r="H44" s="109">
        <v>8</v>
      </c>
      <c r="I44" s="109">
        <v>8</v>
      </c>
      <c r="J44" s="109">
        <v>8</v>
      </c>
      <c r="K44" s="109">
        <v>8</v>
      </c>
      <c r="L44" s="109">
        <f>9.5+2.8</f>
        <v>12.3</v>
      </c>
      <c r="M44" s="109">
        <f t="shared" ref="M44:R44" si="1">9.5+2.8</f>
        <v>12.3</v>
      </c>
      <c r="N44" s="109">
        <f t="shared" si="1"/>
        <v>12.3</v>
      </c>
      <c r="O44" s="109">
        <f t="shared" si="1"/>
        <v>12.3</v>
      </c>
      <c r="P44" s="109">
        <f t="shared" si="1"/>
        <v>12.3</v>
      </c>
      <c r="Q44" s="109">
        <f t="shared" si="1"/>
        <v>12.3</v>
      </c>
      <c r="R44" s="109">
        <f t="shared" si="1"/>
        <v>12.3</v>
      </c>
      <c r="S44" s="109">
        <v>62.6</v>
      </c>
      <c r="T44" s="109">
        <v>62.6</v>
      </c>
      <c r="U44" s="168">
        <v>62.6</v>
      </c>
      <c r="V44" s="24"/>
      <c r="W44" s="24"/>
      <c r="X44" s="24"/>
      <c r="Y44" s="24"/>
      <c r="Z44" s="24"/>
      <c r="AA44" s="24"/>
      <c r="AB44" s="24"/>
      <c r="AC44" s="24"/>
      <c r="AD44" s="24"/>
      <c r="AE44" s="24"/>
      <c r="AF44" s="24"/>
      <c r="AG44" s="24"/>
      <c r="AH44" s="24"/>
      <c r="AI44" s="24"/>
      <c r="AJ44" s="24"/>
      <c r="AK44" s="24"/>
      <c r="AL44" s="24"/>
      <c r="AM44" s="24"/>
      <c r="AN44" s="24"/>
      <c r="AO44" s="24"/>
    </row>
    <row r="45" spans="1:41">
      <c r="A45" s="928"/>
      <c r="B45" s="118" t="s">
        <v>202</v>
      </c>
      <c r="C45" s="109">
        <v>10</v>
      </c>
      <c r="D45" s="109">
        <v>10</v>
      </c>
      <c r="E45" s="109">
        <v>10</v>
      </c>
      <c r="F45" s="109">
        <v>10</v>
      </c>
      <c r="G45" s="109">
        <v>13.3</v>
      </c>
      <c r="H45" s="109">
        <v>13.3</v>
      </c>
      <c r="I45" s="109">
        <v>13.3</v>
      </c>
      <c r="J45" s="109">
        <v>13.3</v>
      </c>
      <c r="K45" s="109">
        <v>13.3</v>
      </c>
      <c r="L45" s="109">
        <f>20.1+11.5</f>
        <v>31.6</v>
      </c>
      <c r="M45" s="109">
        <f t="shared" ref="M45:R45" si="2">20.1+11.5</f>
        <v>31.6</v>
      </c>
      <c r="N45" s="109">
        <f t="shared" si="2"/>
        <v>31.6</v>
      </c>
      <c r="O45" s="109">
        <f t="shared" si="2"/>
        <v>31.6</v>
      </c>
      <c r="P45" s="109">
        <f t="shared" si="2"/>
        <v>31.6</v>
      </c>
      <c r="Q45" s="109">
        <f t="shared" si="2"/>
        <v>31.6</v>
      </c>
      <c r="R45" s="109">
        <f t="shared" si="2"/>
        <v>31.6</v>
      </c>
      <c r="S45" s="109">
        <v>72.2</v>
      </c>
      <c r="T45" s="109">
        <v>72.2</v>
      </c>
      <c r="U45" s="168">
        <v>72.2</v>
      </c>
      <c r="V45" s="24"/>
      <c r="W45" s="24"/>
      <c r="X45" s="24"/>
      <c r="Y45" s="24"/>
      <c r="Z45" s="24"/>
      <c r="AA45" s="24"/>
      <c r="AB45" s="24"/>
      <c r="AC45" s="24"/>
      <c r="AD45" s="24"/>
      <c r="AE45" s="24"/>
      <c r="AF45" s="24"/>
      <c r="AG45" s="24"/>
      <c r="AH45" s="24"/>
      <c r="AI45" s="24"/>
      <c r="AJ45" s="24"/>
      <c r="AK45" s="24"/>
      <c r="AL45" s="24"/>
      <c r="AM45" s="24"/>
      <c r="AN45" s="24"/>
      <c r="AO45" s="24"/>
    </row>
    <row r="46" spans="1:41">
      <c r="A46" s="1035" t="s">
        <v>182</v>
      </c>
      <c r="B46" s="118" t="s">
        <v>216</v>
      </c>
      <c r="C46" s="109">
        <v>57</v>
      </c>
      <c r="D46" s="109">
        <v>57</v>
      </c>
      <c r="E46" s="109">
        <v>57</v>
      </c>
      <c r="F46" s="109">
        <v>56</v>
      </c>
      <c r="G46" s="109">
        <v>33.6</v>
      </c>
      <c r="H46" s="109">
        <v>33.6</v>
      </c>
      <c r="I46" s="109">
        <v>33.6</v>
      </c>
      <c r="J46" s="109">
        <v>33.6</v>
      </c>
      <c r="K46" s="109">
        <v>35</v>
      </c>
      <c r="L46" s="109"/>
      <c r="M46" s="109"/>
      <c r="N46" s="109"/>
      <c r="O46" s="109"/>
      <c r="P46" s="109"/>
      <c r="Q46" s="109"/>
      <c r="R46" s="109"/>
      <c r="S46" s="109"/>
      <c r="T46" s="109"/>
      <c r="U46" s="168"/>
      <c r="V46" s="24"/>
      <c r="W46" s="24"/>
      <c r="X46" s="24"/>
      <c r="Y46" s="24"/>
      <c r="Z46" s="24"/>
      <c r="AA46" s="24"/>
      <c r="AB46" s="24"/>
      <c r="AC46" s="24"/>
      <c r="AD46" s="24"/>
      <c r="AE46" s="24"/>
      <c r="AF46" s="24"/>
      <c r="AG46" s="24"/>
      <c r="AH46" s="24"/>
      <c r="AI46" s="24"/>
      <c r="AJ46" s="24"/>
      <c r="AK46" s="24"/>
      <c r="AL46" s="24"/>
      <c r="AM46" s="24"/>
      <c r="AN46" s="24"/>
      <c r="AO46" s="24"/>
    </row>
    <row r="47" spans="1:41">
      <c r="A47" s="1035"/>
      <c r="B47" s="118" t="s">
        <v>217</v>
      </c>
      <c r="C47" s="109">
        <v>32</v>
      </c>
      <c r="D47" s="109">
        <v>32</v>
      </c>
      <c r="E47" s="109">
        <v>33</v>
      </c>
      <c r="F47" s="109">
        <v>33</v>
      </c>
      <c r="G47" s="109">
        <v>2.6</v>
      </c>
      <c r="H47" s="109">
        <v>2.6</v>
      </c>
      <c r="I47" s="109">
        <v>2.6</v>
      </c>
      <c r="J47" s="109">
        <v>2.6</v>
      </c>
      <c r="K47" s="109">
        <v>18.5</v>
      </c>
      <c r="L47" s="109"/>
      <c r="M47" s="109"/>
      <c r="N47" s="109"/>
      <c r="O47" s="109"/>
      <c r="P47" s="109"/>
      <c r="Q47" s="109"/>
      <c r="R47" s="109"/>
      <c r="S47" s="109"/>
      <c r="T47" s="109"/>
      <c r="U47" s="168"/>
      <c r="V47" s="24"/>
      <c r="W47" s="24"/>
      <c r="X47" s="24"/>
      <c r="Y47" s="24"/>
      <c r="Z47" s="24"/>
      <c r="AA47" s="24"/>
      <c r="AB47" s="24"/>
      <c r="AC47" s="24"/>
      <c r="AD47" s="24"/>
      <c r="AE47" s="24"/>
      <c r="AF47" s="24"/>
      <c r="AG47" s="24"/>
      <c r="AH47" s="24"/>
      <c r="AI47" s="24"/>
      <c r="AJ47" s="24"/>
      <c r="AK47" s="24"/>
      <c r="AL47" s="24"/>
      <c r="AM47" s="24"/>
      <c r="AN47" s="24"/>
      <c r="AO47" s="24"/>
    </row>
    <row r="48" spans="1:41">
      <c r="A48" s="1035"/>
      <c r="B48" s="118" t="s">
        <v>202</v>
      </c>
      <c r="C48" s="109">
        <v>41</v>
      </c>
      <c r="D48" s="109">
        <v>42</v>
      </c>
      <c r="E48" s="109">
        <v>42</v>
      </c>
      <c r="F48" s="109">
        <v>42</v>
      </c>
      <c r="G48" s="109">
        <v>14.9</v>
      </c>
      <c r="H48" s="109">
        <v>14.9</v>
      </c>
      <c r="I48" s="109">
        <v>14.9</v>
      </c>
      <c r="J48" s="109">
        <v>14.9</v>
      </c>
      <c r="K48" s="109">
        <v>25.4</v>
      </c>
      <c r="L48" s="109"/>
      <c r="M48" s="109"/>
      <c r="N48" s="109"/>
      <c r="O48" s="109"/>
      <c r="P48" s="109"/>
      <c r="Q48" s="109"/>
      <c r="R48" s="109"/>
      <c r="S48" s="109"/>
      <c r="T48" s="109"/>
      <c r="U48" s="168"/>
      <c r="V48" s="24"/>
      <c r="W48" s="24"/>
      <c r="X48" s="24"/>
      <c r="Y48" s="24"/>
      <c r="Z48" s="24"/>
      <c r="AA48" s="24"/>
      <c r="AB48" s="24"/>
      <c r="AC48" s="24"/>
      <c r="AD48" s="24"/>
      <c r="AE48" s="24"/>
      <c r="AF48" s="24"/>
      <c r="AG48" s="24"/>
      <c r="AH48" s="24"/>
      <c r="AI48" s="24"/>
      <c r="AJ48" s="24"/>
      <c r="AK48" s="24"/>
      <c r="AL48" s="24"/>
      <c r="AM48" s="24"/>
      <c r="AN48" s="24"/>
      <c r="AO48" s="24"/>
    </row>
    <row r="49" spans="1:41">
      <c r="A49" s="1035" t="s">
        <v>279</v>
      </c>
      <c r="B49" s="118" t="s">
        <v>216</v>
      </c>
      <c r="C49" s="109">
        <v>52</v>
      </c>
      <c r="D49" s="109">
        <v>52</v>
      </c>
      <c r="E49" s="109">
        <v>52</v>
      </c>
      <c r="F49" s="109">
        <v>52</v>
      </c>
      <c r="G49" s="109">
        <v>52</v>
      </c>
      <c r="H49" s="109">
        <v>98</v>
      </c>
      <c r="I49" s="109"/>
      <c r="J49" s="109"/>
      <c r="K49" s="109">
        <v>98</v>
      </c>
      <c r="L49" s="109">
        <v>52.3</v>
      </c>
      <c r="M49" s="109"/>
      <c r="N49" s="109"/>
      <c r="O49" s="109"/>
      <c r="P49" s="109">
        <v>98</v>
      </c>
      <c r="Q49" s="109"/>
      <c r="R49" s="109"/>
      <c r="S49" s="109"/>
      <c r="T49" s="109"/>
      <c r="U49" s="168"/>
      <c r="V49" s="24"/>
      <c r="W49" s="24"/>
      <c r="X49" s="24"/>
      <c r="Y49" s="24"/>
      <c r="Z49" s="24"/>
      <c r="AA49" s="24"/>
      <c r="AB49" s="24"/>
      <c r="AC49" s="24"/>
      <c r="AD49" s="24"/>
      <c r="AE49" s="24"/>
      <c r="AF49" s="24"/>
      <c r="AG49" s="24"/>
      <c r="AH49" s="24"/>
      <c r="AI49" s="24"/>
      <c r="AJ49" s="24"/>
      <c r="AK49" s="24"/>
      <c r="AL49" s="24"/>
      <c r="AM49" s="24"/>
      <c r="AN49" s="24"/>
      <c r="AO49" s="24"/>
    </row>
    <row r="50" spans="1:41">
      <c r="A50" s="1035"/>
      <c r="B50" s="118" t="s">
        <v>217</v>
      </c>
      <c r="C50" s="109">
        <v>33</v>
      </c>
      <c r="D50" s="109">
        <v>33</v>
      </c>
      <c r="E50" s="109">
        <v>33</v>
      </c>
      <c r="F50" s="109">
        <v>32</v>
      </c>
      <c r="G50" s="109">
        <v>32</v>
      </c>
      <c r="H50" s="109">
        <v>59</v>
      </c>
      <c r="I50" s="109"/>
      <c r="J50" s="109"/>
      <c r="K50" s="109">
        <v>48</v>
      </c>
      <c r="L50" s="109">
        <v>34.5</v>
      </c>
      <c r="M50" s="109"/>
      <c r="N50" s="109"/>
      <c r="O50" s="109"/>
      <c r="P50" s="109">
        <v>55</v>
      </c>
      <c r="Q50" s="109"/>
      <c r="R50" s="109"/>
      <c r="S50" s="109"/>
      <c r="T50" s="109"/>
      <c r="U50" s="168"/>
      <c r="V50" s="24"/>
      <c r="W50" s="24"/>
      <c r="X50" s="24"/>
      <c r="Y50" s="24"/>
      <c r="Z50" s="24"/>
      <c r="AA50" s="24"/>
      <c r="AB50" s="24"/>
      <c r="AC50" s="24"/>
      <c r="AD50" s="24"/>
      <c r="AE50" s="24"/>
      <c r="AF50" s="24"/>
      <c r="AG50" s="24"/>
      <c r="AH50" s="24"/>
      <c r="AI50" s="24"/>
      <c r="AJ50" s="24"/>
      <c r="AK50" s="24"/>
      <c r="AL50" s="24"/>
      <c r="AM50" s="24"/>
      <c r="AN50" s="24"/>
      <c r="AO50" s="24"/>
    </row>
    <row r="51" spans="1:41" ht="15" thickBot="1">
      <c r="A51" s="1036"/>
      <c r="B51" s="327" t="s">
        <v>202</v>
      </c>
      <c r="C51" s="169">
        <v>40</v>
      </c>
      <c r="D51" s="169">
        <v>40</v>
      </c>
      <c r="E51" s="169">
        <v>40</v>
      </c>
      <c r="F51" s="169">
        <v>39</v>
      </c>
      <c r="G51" s="169">
        <v>40</v>
      </c>
      <c r="H51" s="169">
        <v>73</v>
      </c>
      <c r="I51" s="169">
        <v>71.900000000000006</v>
      </c>
      <c r="J51" s="169"/>
      <c r="K51" s="169">
        <v>62</v>
      </c>
      <c r="L51" s="169">
        <v>39.9</v>
      </c>
      <c r="M51" s="169"/>
      <c r="N51" s="169"/>
      <c r="O51" s="169"/>
      <c r="P51" s="169">
        <v>69</v>
      </c>
      <c r="Q51" s="169"/>
      <c r="R51" s="169"/>
      <c r="S51" s="169"/>
      <c r="T51" s="169"/>
      <c r="U51" s="170"/>
      <c r="V51" s="24"/>
      <c r="W51" s="24"/>
      <c r="X51" s="24"/>
      <c r="Y51" s="24"/>
      <c r="Z51" s="24"/>
      <c r="AA51" s="24"/>
      <c r="AB51" s="24"/>
      <c r="AC51" s="24"/>
      <c r="AD51" s="24"/>
      <c r="AE51" s="24"/>
      <c r="AF51" s="24"/>
      <c r="AG51" s="24"/>
      <c r="AH51" s="24"/>
      <c r="AI51" s="24"/>
      <c r="AJ51" s="24"/>
      <c r="AK51" s="24"/>
      <c r="AL51" s="24"/>
      <c r="AM51" s="24"/>
      <c r="AN51" s="24"/>
      <c r="AO51" s="24"/>
    </row>
    <row r="52" spans="1:41">
      <c r="A52" s="137"/>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row>
    <row r="53" spans="1:41" ht="15" customHeight="1">
      <c r="A53" s="136" t="s">
        <v>185</v>
      </c>
      <c r="B53" s="24"/>
      <c r="C53" s="15"/>
      <c r="D53" s="15"/>
      <c r="E53" s="15"/>
      <c r="F53" s="15"/>
      <c r="G53" s="15"/>
      <c r="H53" s="15"/>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row>
    <row r="54" spans="1:41" ht="15" customHeight="1">
      <c r="A54" s="908" t="s">
        <v>623</v>
      </c>
      <c r="B54" s="908"/>
      <c r="C54" s="908"/>
      <c r="D54" s="908"/>
      <c r="E54" s="908"/>
      <c r="F54" s="908"/>
      <c r="G54" s="908"/>
      <c r="H54" s="908"/>
      <c r="I54" s="908"/>
      <c r="J54" s="908"/>
      <c r="K54" s="908"/>
      <c r="L54" s="908"/>
      <c r="M54" s="908"/>
      <c r="N54" s="908"/>
      <c r="O54" s="908"/>
      <c r="P54" s="908"/>
      <c r="Q54" s="428"/>
      <c r="R54" s="428"/>
      <c r="S54" s="428"/>
      <c r="T54" s="221"/>
      <c r="U54" s="24"/>
      <c r="V54" s="24"/>
      <c r="W54" s="24"/>
      <c r="X54" s="24"/>
      <c r="Y54" s="24"/>
      <c r="Z54" s="24"/>
      <c r="AA54" s="24"/>
      <c r="AB54" s="24"/>
      <c r="AC54" s="24"/>
      <c r="AD54" s="24"/>
      <c r="AE54" s="24"/>
      <c r="AF54" s="24"/>
      <c r="AG54" s="24"/>
      <c r="AH54" s="24"/>
      <c r="AI54" s="24"/>
      <c r="AJ54" s="24"/>
      <c r="AK54" s="24"/>
      <c r="AL54" s="24"/>
      <c r="AM54" s="24"/>
      <c r="AN54" s="24"/>
      <c r="AO54" s="24"/>
    </row>
    <row r="55" spans="1:41">
      <c r="A55" s="908"/>
      <c r="B55" s="908"/>
      <c r="C55" s="908"/>
      <c r="D55" s="908"/>
      <c r="E55" s="908"/>
      <c r="F55" s="908"/>
      <c r="G55" s="908"/>
      <c r="H55" s="908"/>
      <c r="I55" s="908"/>
      <c r="J55" s="908"/>
      <c r="K55" s="908"/>
      <c r="L55" s="908"/>
      <c r="M55" s="908"/>
      <c r="N55" s="908"/>
      <c r="O55" s="908"/>
      <c r="P55" s="908"/>
      <c r="Q55" s="428"/>
      <c r="R55" s="428"/>
      <c r="S55" s="428"/>
      <c r="T55" s="221"/>
      <c r="U55" s="24"/>
      <c r="V55" s="24"/>
      <c r="W55" s="24"/>
      <c r="X55" s="24"/>
      <c r="Y55" s="24"/>
      <c r="Z55" s="24"/>
      <c r="AA55" s="24"/>
      <c r="AB55" s="24"/>
      <c r="AC55" s="24"/>
      <c r="AD55" s="24"/>
      <c r="AE55" s="24"/>
      <c r="AF55" s="24"/>
      <c r="AG55" s="24"/>
      <c r="AH55" s="24"/>
      <c r="AI55" s="24"/>
      <c r="AJ55" s="24"/>
      <c r="AK55" s="24"/>
      <c r="AL55" s="24"/>
      <c r="AM55" s="24"/>
      <c r="AN55" s="24"/>
      <c r="AO55" s="24"/>
    </row>
    <row r="56" spans="1:41">
      <c r="A56" s="908"/>
      <c r="B56" s="908"/>
      <c r="C56" s="908"/>
      <c r="D56" s="908"/>
      <c r="E56" s="908"/>
      <c r="F56" s="908"/>
      <c r="G56" s="908"/>
      <c r="H56" s="908"/>
      <c r="I56" s="908"/>
      <c r="J56" s="908"/>
      <c r="K56" s="908"/>
      <c r="L56" s="908"/>
      <c r="M56" s="908"/>
      <c r="N56" s="908"/>
      <c r="O56" s="908"/>
      <c r="P56" s="908"/>
      <c r="Q56" s="428"/>
      <c r="R56" s="428"/>
      <c r="S56" s="428"/>
      <c r="T56" s="221"/>
      <c r="U56" s="24"/>
      <c r="V56" s="24"/>
      <c r="W56" s="24"/>
      <c r="X56" s="24"/>
      <c r="Y56" s="24"/>
      <c r="Z56" s="24"/>
      <c r="AA56" s="24"/>
      <c r="AB56" s="24"/>
      <c r="AC56" s="24"/>
      <c r="AD56" s="24"/>
      <c r="AE56" s="24"/>
      <c r="AF56" s="24"/>
      <c r="AG56" s="24"/>
      <c r="AH56" s="24"/>
      <c r="AI56" s="24"/>
      <c r="AJ56" s="24"/>
      <c r="AK56" s="24"/>
      <c r="AL56" s="24"/>
      <c r="AM56" s="24"/>
      <c r="AN56" s="24"/>
      <c r="AO56" s="24"/>
    </row>
    <row r="57" spans="1:41" ht="14.7" customHeight="1">
      <c r="A57" s="908"/>
      <c r="B57" s="908"/>
      <c r="C57" s="908"/>
      <c r="D57" s="908"/>
      <c r="E57" s="908"/>
      <c r="F57" s="908"/>
      <c r="G57" s="908"/>
      <c r="H57" s="908"/>
      <c r="I57" s="908"/>
      <c r="J57" s="908"/>
      <c r="K57" s="908"/>
      <c r="L57" s="908"/>
      <c r="M57" s="908"/>
      <c r="N57" s="908"/>
      <c r="O57" s="908"/>
      <c r="P57" s="908"/>
      <c r="Q57" s="428"/>
      <c r="R57" s="428"/>
      <c r="S57" s="428"/>
      <c r="T57" s="221"/>
    </row>
    <row r="58" spans="1:41" ht="14.55" customHeight="1">
      <c r="A58" s="899" t="s">
        <v>624</v>
      </c>
      <c r="B58" s="899"/>
      <c r="C58" s="899"/>
      <c r="D58" s="899"/>
      <c r="E58" s="899"/>
      <c r="F58" s="899"/>
      <c r="G58" s="899"/>
      <c r="H58" s="899"/>
      <c r="I58" s="899"/>
      <c r="J58" s="899"/>
      <c r="K58" s="899"/>
      <c r="L58" s="899"/>
      <c r="M58" s="899"/>
      <c r="N58" s="899"/>
      <c r="O58" s="899"/>
      <c r="P58" s="899"/>
      <c r="Q58" s="323"/>
      <c r="R58" s="323"/>
      <c r="S58" s="323"/>
    </row>
    <row r="59" spans="1:41">
      <c r="A59" s="899"/>
      <c r="B59" s="899"/>
      <c r="C59" s="899"/>
      <c r="D59" s="899"/>
      <c r="E59" s="899"/>
      <c r="F59" s="899"/>
      <c r="G59" s="899"/>
      <c r="H59" s="899"/>
      <c r="I59" s="899"/>
      <c r="J59" s="899"/>
      <c r="K59" s="899"/>
      <c r="L59" s="899"/>
      <c r="M59" s="899"/>
      <c r="N59" s="899"/>
      <c r="O59" s="899"/>
      <c r="P59" s="899"/>
      <c r="Q59" s="323"/>
      <c r="R59" s="323"/>
      <c r="S59" s="323"/>
    </row>
    <row r="60" spans="1:41">
      <c r="A60" s="142" t="s">
        <v>768</v>
      </c>
    </row>
  </sheetData>
  <mergeCells count="18">
    <mergeCell ref="A58:P59"/>
    <mergeCell ref="A22:A24"/>
    <mergeCell ref="A25:A27"/>
    <mergeCell ref="A28:A30"/>
    <mergeCell ref="A31:A33"/>
    <mergeCell ref="A34:A36"/>
    <mergeCell ref="A37:A39"/>
    <mergeCell ref="A40:A42"/>
    <mergeCell ref="A43:A45"/>
    <mergeCell ref="A46:A48"/>
    <mergeCell ref="A49:A51"/>
    <mergeCell ref="A54:P57"/>
    <mergeCell ref="A19:A21"/>
    <mergeCell ref="A4:A6"/>
    <mergeCell ref="A7:A9"/>
    <mergeCell ref="A10:A12"/>
    <mergeCell ref="A13:A15"/>
    <mergeCell ref="A16:A18"/>
  </mergeCells>
  <hyperlinks>
    <hyperlink ref="X3" location="'TC3'!A1" display="Back to Content Page" xr:uid="{6936F05E-E362-462C-A7BD-B35A9FCBAA19}"/>
  </hyperlinks>
  <pageMargins left="0.7" right="0.7" top="0.75" bottom="0.75" header="0.3" footer="0.3"/>
  <pageSetup paperSize="9" scale="58" orientation="landscape" r:id="rId1"/>
  <headerFooter>
    <oddFooter>&amp;C&amp;P</oddFooter>
  </headerFooter>
  <legacy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AM70"/>
  <sheetViews>
    <sheetView topLeftCell="U1" zoomScale="102" zoomScaleNormal="102" workbookViewId="0">
      <selection activeCell="AC4" sqref="AC4"/>
    </sheetView>
  </sheetViews>
  <sheetFormatPr defaultColWidth="9.21875" defaultRowHeight="14.4"/>
  <cols>
    <col min="1" max="1" width="33.77734375" customWidth="1"/>
    <col min="2" max="2" width="7.77734375" customWidth="1"/>
    <col min="3" max="17" width="7" customWidth="1"/>
  </cols>
  <sheetData>
    <row r="1" spans="1:39">
      <c r="A1" s="29" t="s">
        <v>784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row>
    <row r="2" spans="1:39">
      <c r="A2" s="24" t="s">
        <v>76</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row>
    <row r="3" spans="1:39" ht="14.7" customHeight="1" thickBot="1">
      <c r="A3" s="221"/>
      <c r="B3" s="221"/>
      <c r="C3" s="221"/>
      <c r="D3" s="221"/>
      <c r="E3" s="221"/>
      <c r="F3" s="221"/>
      <c r="G3" s="221"/>
      <c r="H3" s="221"/>
      <c r="I3" s="221"/>
      <c r="J3" s="221"/>
      <c r="K3" s="221"/>
      <c r="L3" s="221"/>
      <c r="M3" s="221"/>
      <c r="N3" s="221"/>
      <c r="O3" s="221"/>
      <c r="P3" s="221"/>
      <c r="Q3" s="221"/>
      <c r="R3" s="221"/>
    </row>
    <row r="4" spans="1:39">
      <c r="A4" s="834" t="s">
        <v>625</v>
      </c>
      <c r="B4" s="835">
        <v>2000</v>
      </c>
      <c r="C4" s="835">
        <v>2001</v>
      </c>
      <c r="D4" s="835">
        <v>2002</v>
      </c>
      <c r="E4" s="835">
        <v>2003</v>
      </c>
      <c r="F4" s="835">
        <v>2004</v>
      </c>
      <c r="G4" s="835">
        <v>2005</v>
      </c>
      <c r="H4" s="835">
        <v>2006</v>
      </c>
      <c r="I4" s="835">
        <v>2007</v>
      </c>
      <c r="J4" s="835">
        <v>2008</v>
      </c>
      <c r="K4" s="835">
        <v>2009</v>
      </c>
      <c r="L4" s="835">
        <v>2010</v>
      </c>
      <c r="M4" s="835">
        <v>2011</v>
      </c>
      <c r="N4" s="835">
        <v>2012</v>
      </c>
      <c r="O4" s="835">
        <v>2013</v>
      </c>
      <c r="P4" s="835">
        <v>2014</v>
      </c>
      <c r="Q4" s="835">
        <v>2015</v>
      </c>
      <c r="R4" s="835">
        <v>2016</v>
      </c>
      <c r="S4" s="835">
        <v>2017</v>
      </c>
      <c r="T4" s="835">
        <v>2018</v>
      </c>
      <c r="U4" s="835">
        <v>2019</v>
      </c>
      <c r="V4" s="835">
        <v>2020</v>
      </c>
      <c r="W4" s="835">
        <v>2021</v>
      </c>
      <c r="X4" s="835">
        <v>2022</v>
      </c>
      <c r="Y4" s="835">
        <v>2023</v>
      </c>
      <c r="Z4" s="836">
        <v>2024</v>
      </c>
      <c r="AC4" s="856" t="s">
        <v>166</v>
      </c>
    </row>
    <row r="5" spans="1:39">
      <c r="A5" s="837" t="s">
        <v>167</v>
      </c>
      <c r="B5" s="489"/>
      <c r="C5" s="489"/>
      <c r="D5" s="489"/>
      <c r="E5" s="489"/>
      <c r="F5" s="489"/>
      <c r="G5" s="489"/>
      <c r="H5" s="489"/>
      <c r="I5" s="489"/>
      <c r="J5" s="489"/>
      <c r="K5" s="489"/>
      <c r="L5" s="489"/>
      <c r="M5" s="489"/>
      <c r="N5" s="489"/>
      <c r="O5" s="489"/>
      <c r="P5" s="489"/>
      <c r="Q5" s="489"/>
      <c r="R5" s="489"/>
      <c r="S5" s="489"/>
      <c r="T5" s="489"/>
      <c r="U5" s="489"/>
      <c r="V5" s="489"/>
      <c r="W5" s="489"/>
      <c r="X5" s="489"/>
      <c r="Y5" s="99"/>
      <c r="Z5" s="425"/>
    </row>
    <row r="6" spans="1:39">
      <c r="A6" s="839" t="s">
        <v>621</v>
      </c>
      <c r="B6" s="99">
        <v>33.800407409999998</v>
      </c>
      <c r="C6" s="99">
        <v>34.255855560000001</v>
      </c>
      <c r="D6" s="99">
        <v>34.7112999</v>
      </c>
      <c r="E6" s="99">
        <v>35.756687159999998</v>
      </c>
      <c r="F6" s="99">
        <v>36.802661899999997</v>
      </c>
      <c r="G6" s="99">
        <v>37.846530909999998</v>
      </c>
      <c r="H6" s="99">
        <v>38.733882899999998</v>
      </c>
      <c r="I6" s="99">
        <v>39.620567319999999</v>
      </c>
      <c r="J6" s="99">
        <v>40.507354739999997</v>
      </c>
      <c r="K6" s="99">
        <v>41.392688749999998</v>
      </c>
      <c r="L6" s="99">
        <v>42.277717590000002</v>
      </c>
      <c r="M6" s="99">
        <v>43.162063600000003</v>
      </c>
      <c r="N6" s="99">
        <v>44.045318600000002</v>
      </c>
      <c r="O6" s="99">
        <v>44.927082059999996</v>
      </c>
      <c r="P6" s="99">
        <v>45.807739259999998</v>
      </c>
      <c r="Q6" s="99">
        <v>46.683765409999999</v>
      </c>
      <c r="R6" s="99">
        <v>47.555908199999998</v>
      </c>
      <c r="S6" s="99">
        <v>48.423767089999998</v>
      </c>
      <c r="T6" s="99">
        <v>49.286521909999998</v>
      </c>
      <c r="U6" s="99">
        <v>49.547023770000003</v>
      </c>
      <c r="V6" s="99">
        <v>49.801639559999998</v>
      </c>
      <c r="W6" s="99">
        <v>50.051136020000001</v>
      </c>
      <c r="X6" s="99">
        <v>50.295135500000001</v>
      </c>
      <c r="Y6" s="99"/>
      <c r="Z6" s="425"/>
    </row>
    <row r="7" spans="1:39">
      <c r="A7" s="839" t="s">
        <v>619</v>
      </c>
      <c r="B7" s="99">
        <v>14.58228302</v>
      </c>
      <c r="C7" s="99">
        <v>14.58228302</v>
      </c>
      <c r="D7" s="99">
        <v>14.58228302</v>
      </c>
      <c r="E7" s="99">
        <v>15.142458919999999</v>
      </c>
      <c r="F7" s="99">
        <v>15.702633860000001</v>
      </c>
      <c r="G7" s="99">
        <v>16.262809749999999</v>
      </c>
      <c r="H7" s="99">
        <v>16.822984699999999</v>
      </c>
      <c r="I7" s="99">
        <v>17.383159639999999</v>
      </c>
      <c r="J7" s="99">
        <v>17.94333649</v>
      </c>
      <c r="K7" s="99">
        <v>18.50351143</v>
      </c>
      <c r="L7" s="99">
        <v>19.063686369999999</v>
      </c>
      <c r="M7" s="99">
        <v>19.62386322</v>
      </c>
      <c r="N7" s="99">
        <v>20.18403816</v>
      </c>
      <c r="O7" s="99">
        <v>20.7442131</v>
      </c>
      <c r="P7" s="99">
        <v>21.30438805</v>
      </c>
      <c r="Q7" s="99">
        <v>21.864564900000001</v>
      </c>
      <c r="R7" s="99">
        <v>22.424739840000001</v>
      </c>
      <c r="S7" s="99">
        <v>22.98491478</v>
      </c>
      <c r="T7" s="99">
        <v>23.54508972</v>
      </c>
      <c r="U7" s="99">
        <v>23.54508972</v>
      </c>
      <c r="V7" s="99">
        <v>23.54508972</v>
      </c>
      <c r="W7" s="99">
        <v>23.54508972</v>
      </c>
      <c r="X7" s="99">
        <v>23.54508972</v>
      </c>
      <c r="Y7" s="99"/>
      <c r="Z7" s="425"/>
    </row>
    <row r="8" spans="1:39">
      <c r="A8" s="839" t="s">
        <v>620</v>
      </c>
      <c r="B8" s="99">
        <v>52.951770779999997</v>
      </c>
      <c r="C8" s="99">
        <v>52.951770779999997</v>
      </c>
      <c r="D8" s="99">
        <v>52.951770779999997</v>
      </c>
      <c r="E8" s="99">
        <v>53.569572450000003</v>
      </c>
      <c r="F8" s="99">
        <v>54.187370299999998</v>
      </c>
      <c r="G8" s="99">
        <v>54.805171970000004</v>
      </c>
      <c r="H8" s="99">
        <v>55.422973630000001</v>
      </c>
      <c r="I8" s="99">
        <v>56.0407753</v>
      </c>
      <c r="J8" s="99">
        <v>56.658576969999999</v>
      </c>
      <c r="K8" s="99">
        <v>57.276378630000004</v>
      </c>
      <c r="L8" s="99">
        <v>57.894180300000002</v>
      </c>
      <c r="M8" s="99">
        <v>58.51198196</v>
      </c>
      <c r="N8" s="99">
        <v>59.129783629999999</v>
      </c>
      <c r="O8" s="99">
        <v>59.747585299999997</v>
      </c>
      <c r="P8" s="99">
        <v>60.36538315</v>
      </c>
      <c r="Q8" s="99">
        <v>60.983184809999997</v>
      </c>
      <c r="R8" s="99">
        <v>61.600986480000003</v>
      </c>
      <c r="S8" s="99">
        <v>62.218788150000002</v>
      </c>
      <c r="T8" s="99">
        <v>62.83658981</v>
      </c>
      <c r="U8" s="99">
        <v>62.83658981</v>
      </c>
      <c r="V8" s="99">
        <v>62.83658981</v>
      </c>
      <c r="W8" s="99">
        <v>62.83658981</v>
      </c>
      <c r="X8" s="99">
        <v>62.83658981</v>
      </c>
      <c r="Y8" s="99"/>
      <c r="Z8" s="425"/>
    </row>
    <row r="9" spans="1:39">
      <c r="A9" s="837" t="s">
        <v>168</v>
      </c>
      <c r="B9" s="490"/>
      <c r="C9" s="490"/>
      <c r="D9" s="490"/>
      <c r="E9" s="490"/>
      <c r="F9" s="490"/>
      <c r="G9" s="490"/>
      <c r="H9" s="490"/>
      <c r="I9" s="490"/>
      <c r="J9" s="490"/>
      <c r="K9" s="490"/>
      <c r="L9" s="490"/>
      <c r="M9" s="490"/>
      <c r="N9" s="490"/>
      <c r="O9" s="490"/>
      <c r="P9" s="490"/>
      <c r="Q9" s="490"/>
      <c r="R9" s="490"/>
      <c r="S9" s="490"/>
      <c r="T9" s="490"/>
      <c r="U9" s="490"/>
      <c r="V9" s="490"/>
      <c r="W9" s="490"/>
      <c r="X9" s="490"/>
      <c r="Y9" s="490"/>
      <c r="Z9" s="838"/>
    </row>
    <row r="10" spans="1:39">
      <c r="A10" s="839" t="s">
        <v>621</v>
      </c>
      <c r="B10" s="99">
        <v>53.739555359999997</v>
      </c>
      <c r="C10" s="99">
        <v>54.745140079999999</v>
      </c>
      <c r="D10" s="99">
        <v>55.604087829999997</v>
      </c>
      <c r="E10" s="99">
        <v>56.432262420000001</v>
      </c>
      <c r="F10" s="99">
        <v>57.248806000000002</v>
      </c>
      <c r="G10" s="99">
        <v>58.052436829999998</v>
      </c>
      <c r="H10" s="99">
        <v>58.844120029999999</v>
      </c>
      <c r="I10" s="99">
        <v>59.994911190000003</v>
      </c>
      <c r="J10" s="99">
        <v>61.111156459999997</v>
      </c>
      <c r="K10" s="99">
        <v>62.188945769999997</v>
      </c>
      <c r="L10" s="99">
        <v>63.229877469999998</v>
      </c>
      <c r="M10" s="99">
        <v>64.232582089999994</v>
      </c>
      <c r="N10" s="99">
        <v>65.037277219999993</v>
      </c>
      <c r="O10" s="99">
        <v>65.790832519999995</v>
      </c>
      <c r="P10" s="99">
        <v>66.521491999999995</v>
      </c>
      <c r="Q10" s="99">
        <v>67.228889469999999</v>
      </c>
      <c r="R10" s="99">
        <v>67.912963869999999</v>
      </c>
      <c r="S10" s="99">
        <v>68.573143009999995</v>
      </c>
      <c r="T10" s="99">
        <v>69.206993100000005</v>
      </c>
      <c r="U10" s="99">
        <v>69.815063480000006</v>
      </c>
      <c r="V10" s="99">
        <v>70.397430420000006</v>
      </c>
      <c r="W10" s="99">
        <v>70.95423126</v>
      </c>
      <c r="X10" s="99">
        <v>71.486488339999994</v>
      </c>
      <c r="Y10" s="99">
        <v>71.994140630000004</v>
      </c>
      <c r="Z10" s="425">
        <v>72.11545563</v>
      </c>
    </row>
    <row r="11" spans="1:39">
      <c r="A11" s="839" t="s">
        <v>619</v>
      </c>
      <c r="B11" s="99">
        <v>32.351989750000001</v>
      </c>
      <c r="C11" s="99">
        <v>33.42633438</v>
      </c>
      <c r="D11" s="99">
        <v>34.503612519999997</v>
      </c>
      <c r="E11" s="99">
        <v>35.583827970000002</v>
      </c>
      <c r="F11" s="99">
        <v>36.666976929999997</v>
      </c>
      <c r="G11" s="99">
        <v>37.7530632</v>
      </c>
      <c r="H11" s="99">
        <v>38.842082980000001</v>
      </c>
      <c r="I11" s="99">
        <v>39.934040070000002</v>
      </c>
      <c r="J11" s="99">
        <v>41.02893066</v>
      </c>
      <c r="K11" s="99">
        <v>42.126754759999997</v>
      </c>
      <c r="L11" s="99">
        <v>43.227516170000001</v>
      </c>
      <c r="M11" s="99">
        <v>44.331214899999999</v>
      </c>
      <c r="N11" s="99">
        <v>45.437847140000002</v>
      </c>
      <c r="O11" s="99">
        <v>46.547412870000002</v>
      </c>
      <c r="P11" s="99">
        <v>47.659915920000003</v>
      </c>
      <c r="Q11" s="99">
        <v>48.775356289999998</v>
      </c>
      <c r="R11" s="99">
        <v>49.893730159999997</v>
      </c>
      <c r="S11" s="99">
        <v>51.015037540000002</v>
      </c>
      <c r="T11" s="99">
        <v>52.139282229999999</v>
      </c>
      <c r="U11" s="99">
        <v>53.266460420000001</v>
      </c>
      <c r="V11" s="99">
        <v>54.396575929999997</v>
      </c>
      <c r="W11" s="99">
        <v>55.529624939999998</v>
      </c>
      <c r="X11" s="99">
        <v>56.665611269999999</v>
      </c>
      <c r="Y11" s="99">
        <v>57.804534910000001</v>
      </c>
      <c r="Z11" s="425">
        <v>57.804534910000001</v>
      </c>
    </row>
    <row r="12" spans="1:39">
      <c r="A12" s="839" t="s">
        <v>620</v>
      </c>
      <c r="B12" s="99">
        <v>72.539825440000001</v>
      </c>
      <c r="C12" s="99">
        <v>72.860321040000002</v>
      </c>
      <c r="D12" s="99">
        <v>73.170417790000002</v>
      </c>
      <c r="E12" s="99">
        <v>73.470100400000007</v>
      </c>
      <c r="F12" s="99">
        <v>73.759368899999998</v>
      </c>
      <c r="G12" s="99">
        <v>74.038230900000002</v>
      </c>
      <c r="H12" s="99">
        <v>74.306686400000004</v>
      </c>
      <c r="I12" s="99">
        <v>74.564735409999997</v>
      </c>
      <c r="J12" s="99">
        <v>74.812370299999998</v>
      </c>
      <c r="K12" s="99">
        <v>75.049598689999996</v>
      </c>
      <c r="L12" s="99">
        <v>75.276412960000002</v>
      </c>
      <c r="M12" s="99">
        <v>75.492828369999998</v>
      </c>
      <c r="N12" s="99">
        <v>75.698822019999994</v>
      </c>
      <c r="O12" s="99">
        <v>75.894416809999996</v>
      </c>
      <c r="P12" s="99">
        <v>76.079597469999996</v>
      </c>
      <c r="Q12" s="99">
        <v>76.254371640000002</v>
      </c>
      <c r="R12" s="99">
        <v>76.418731690000001</v>
      </c>
      <c r="S12" s="99">
        <v>76.572692869999997</v>
      </c>
      <c r="T12" s="99">
        <v>76.716232300000001</v>
      </c>
      <c r="U12" s="99">
        <v>76.849372860000003</v>
      </c>
      <c r="V12" s="99">
        <v>76.972099299999996</v>
      </c>
      <c r="W12" s="99">
        <v>77.084419249999996</v>
      </c>
      <c r="X12" s="99">
        <v>77.186325069999995</v>
      </c>
      <c r="Y12" s="99">
        <v>77.2778244</v>
      </c>
      <c r="Z12" s="425">
        <v>77.2778244</v>
      </c>
    </row>
    <row r="13" spans="1:39">
      <c r="A13" s="837" t="s">
        <v>188</v>
      </c>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838"/>
    </row>
    <row r="14" spans="1:39">
      <c r="A14" s="839" t="s">
        <v>621</v>
      </c>
      <c r="B14" s="99">
        <v>24.425113679999999</v>
      </c>
      <c r="C14" s="99">
        <v>26.154565810000001</v>
      </c>
      <c r="D14" s="99">
        <v>27.710788730000001</v>
      </c>
      <c r="E14" s="99">
        <v>29.248086929999999</v>
      </c>
      <c r="F14" s="99">
        <v>30.76685333</v>
      </c>
      <c r="G14" s="99">
        <v>32.269653320000003</v>
      </c>
      <c r="H14" s="99">
        <v>33.756061549999998</v>
      </c>
      <c r="I14" s="99">
        <v>35.225654599999999</v>
      </c>
      <c r="J14" s="99">
        <v>36.677860260000003</v>
      </c>
      <c r="K14" s="99">
        <v>38.112419129999999</v>
      </c>
      <c r="L14" s="99">
        <v>39.52903748</v>
      </c>
      <c r="M14" s="99">
        <v>40.927017210000002</v>
      </c>
      <c r="N14" s="99">
        <v>42.306072239999999</v>
      </c>
      <c r="O14" s="99">
        <v>43.665878300000003</v>
      </c>
      <c r="P14" s="99">
        <v>45.005790709999999</v>
      </c>
      <c r="Q14" s="99">
        <v>46.325588230000001</v>
      </c>
      <c r="R14" s="99">
        <v>47.624805449999997</v>
      </c>
      <c r="S14" s="99">
        <v>48.90292358</v>
      </c>
      <c r="T14" s="99">
        <v>50.159515380000002</v>
      </c>
      <c r="U14" s="99">
        <v>51.394248959999999</v>
      </c>
      <c r="V14" s="99">
        <v>52.60660172</v>
      </c>
      <c r="W14" s="99">
        <v>53.796119689999998</v>
      </c>
      <c r="X14" s="99">
        <v>54.962368009999999</v>
      </c>
      <c r="Y14" s="99">
        <v>56.104835510000001</v>
      </c>
      <c r="Z14" s="425">
        <v>57.223087309999997</v>
      </c>
    </row>
    <row r="15" spans="1:39">
      <c r="A15" s="839" t="s">
        <v>619</v>
      </c>
      <c r="B15" s="99">
        <v>18.39363861</v>
      </c>
      <c r="C15" s="99">
        <v>20.31817436</v>
      </c>
      <c r="D15" s="99">
        <v>22.1306324</v>
      </c>
      <c r="E15" s="99">
        <v>23.923694609999998</v>
      </c>
      <c r="F15" s="99">
        <v>25.697362900000002</v>
      </c>
      <c r="G15" s="99">
        <v>27.451635360000001</v>
      </c>
      <c r="H15" s="99">
        <v>29.186513900000001</v>
      </c>
      <c r="I15" s="99">
        <v>30.901996610000001</v>
      </c>
      <c r="J15" s="99">
        <v>32.598083500000001</v>
      </c>
      <c r="K15" s="99">
        <v>34.274776459999998</v>
      </c>
      <c r="L15" s="99">
        <v>35.932075500000003</v>
      </c>
      <c r="M15" s="99">
        <v>37.569980620000003</v>
      </c>
      <c r="N15" s="99">
        <v>39.18848801</v>
      </c>
      <c r="O15" s="99">
        <v>40.787601469999998</v>
      </c>
      <c r="P15" s="99">
        <v>42.367321009999998</v>
      </c>
      <c r="Q15" s="99">
        <v>43.927642820000003</v>
      </c>
      <c r="R15" s="99">
        <v>45.468570710000002</v>
      </c>
      <c r="S15" s="99">
        <v>46.990104680000002</v>
      </c>
      <c r="T15" s="99">
        <v>48.492244720000002</v>
      </c>
      <c r="U15" s="99">
        <v>49.974987030000001</v>
      </c>
      <c r="V15" s="99">
        <v>51.438335420000001</v>
      </c>
      <c r="W15" s="99">
        <v>52.882289890000003</v>
      </c>
      <c r="X15" s="99">
        <v>54.306850429999997</v>
      </c>
      <c r="Y15" s="99">
        <v>55.712013239999997</v>
      </c>
      <c r="Z15" s="425">
        <v>57.09778214</v>
      </c>
    </row>
    <row r="16" spans="1:39">
      <c r="A16" s="839" t="s">
        <v>620</v>
      </c>
      <c r="B16" s="99">
        <v>39.873249049999998</v>
      </c>
      <c r="C16" s="99">
        <v>41.13565826</v>
      </c>
      <c r="D16" s="99">
        <v>42.065456390000001</v>
      </c>
      <c r="E16" s="99">
        <v>42.975444789999997</v>
      </c>
      <c r="F16" s="99">
        <v>43.865623470000003</v>
      </c>
      <c r="G16" s="99">
        <v>44.736000060000002</v>
      </c>
      <c r="H16" s="99">
        <v>45.586566929999996</v>
      </c>
      <c r="I16" s="99">
        <v>46.417327880000002</v>
      </c>
      <c r="J16" s="99">
        <v>47.228279110000003</v>
      </c>
      <c r="K16" s="99">
        <v>48.019424440000002</v>
      </c>
      <c r="L16" s="99">
        <v>48.790763849999998</v>
      </c>
      <c r="M16" s="99">
        <v>49.542293549999997</v>
      </c>
      <c r="N16" s="99">
        <v>50.27401733</v>
      </c>
      <c r="O16" s="99">
        <v>50.985931399999998</v>
      </c>
      <c r="P16" s="99">
        <v>51.678043369999997</v>
      </c>
      <c r="Q16" s="99">
        <v>52.350341800000002</v>
      </c>
      <c r="R16" s="99">
        <v>53.002838130000001</v>
      </c>
      <c r="S16" s="99">
        <v>53.635524750000002</v>
      </c>
      <c r="T16" s="99">
        <v>54.248405460000001</v>
      </c>
      <c r="U16" s="99">
        <v>54.841480259999997</v>
      </c>
      <c r="V16" s="99">
        <v>55.414745330000002</v>
      </c>
      <c r="W16" s="99">
        <v>55.968200680000002</v>
      </c>
      <c r="X16" s="99">
        <v>56.501853939999997</v>
      </c>
      <c r="Y16" s="99">
        <v>57.01569748</v>
      </c>
      <c r="Z16" s="425">
        <v>57.509735110000001</v>
      </c>
    </row>
    <row r="17" spans="1:26">
      <c r="A17" s="837" t="s">
        <v>277</v>
      </c>
      <c r="B17" s="490"/>
      <c r="C17" s="490"/>
      <c r="D17" s="490"/>
      <c r="E17" s="490"/>
      <c r="F17" s="490"/>
      <c r="G17" s="490"/>
      <c r="H17" s="490"/>
      <c r="I17" s="490"/>
      <c r="J17" s="490"/>
      <c r="K17" s="490"/>
      <c r="L17" s="490"/>
      <c r="M17" s="490"/>
      <c r="N17" s="490"/>
      <c r="O17" s="490"/>
      <c r="P17" s="490"/>
      <c r="Q17" s="490"/>
      <c r="R17" s="490"/>
      <c r="S17" s="490"/>
      <c r="T17" s="490"/>
      <c r="U17" s="490"/>
      <c r="V17" s="490"/>
      <c r="W17" s="490"/>
      <c r="X17" s="490"/>
      <c r="Y17" s="490"/>
      <c r="Z17" s="838"/>
    </row>
    <row r="18" spans="1:26">
      <c r="A18" s="839" t="s">
        <v>621</v>
      </c>
      <c r="B18" s="99">
        <v>23.747730260000001</v>
      </c>
      <c r="C18" s="99">
        <v>23.292575840000001</v>
      </c>
      <c r="D18" s="99">
        <v>22.840978620000001</v>
      </c>
      <c r="E18" s="99">
        <v>22.392972950000001</v>
      </c>
      <c r="F18" s="99">
        <v>21.948595050000002</v>
      </c>
      <c r="G18" s="99">
        <v>21.507947919999999</v>
      </c>
      <c r="H18" s="99">
        <v>21.089136119999999</v>
      </c>
      <c r="I18" s="99">
        <v>20.67880821</v>
      </c>
      <c r="J18" s="99">
        <v>20.276926039999999</v>
      </c>
      <c r="K18" s="99">
        <v>19.883586879999999</v>
      </c>
      <c r="L18" s="99">
        <v>19.498725889999999</v>
      </c>
      <c r="M18" s="99">
        <v>19.122451779999999</v>
      </c>
      <c r="N18" s="99">
        <v>18.75466728</v>
      </c>
      <c r="O18" s="99">
        <v>18.395362850000001</v>
      </c>
      <c r="P18" s="99">
        <v>18.04459572</v>
      </c>
      <c r="Q18" s="99">
        <v>17.70228195</v>
      </c>
      <c r="R18" s="99">
        <v>17.36840248</v>
      </c>
      <c r="S18" s="99">
        <v>17.04283714</v>
      </c>
      <c r="T18" s="99">
        <v>16.72563362</v>
      </c>
      <c r="U18" s="99">
        <v>16.416662219999999</v>
      </c>
      <c r="V18" s="99">
        <v>16.115865710000001</v>
      </c>
      <c r="W18" s="99">
        <v>16.14617157</v>
      </c>
      <c r="X18" s="99">
        <v>16.174472810000001</v>
      </c>
      <c r="Y18" s="99">
        <v>16.238681790000001</v>
      </c>
      <c r="Z18" s="425">
        <v>16.303312300000002</v>
      </c>
    </row>
    <row r="19" spans="1:26">
      <c r="A19" s="839" t="s">
        <v>619</v>
      </c>
      <c r="B19" s="99">
        <v>23.79319572</v>
      </c>
      <c r="C19" s="99">
        <v>23.203243260000001</v>
      </c>
      <c r="D19" s="99">
        <v>22.613290790000001</v>
      </c>
      <c r="E19" s="99">
        <v>22.023338320000001</v>
      </c>
      <c r="F19" s="99">
        <v>21.433387759999999</v>
      </c>
      <c r="G19" s="99">
        <v>20.843435289999999</v>
      </c>
      <c r="H19" s="99">
        <v>20.16634178</v>
      </c>
      <c r="I19" s="99">
        <v>19.49432564</v>
      </c>
      <c r="J19" s="99">
        <v>18.827386860000001</v>
      </c>
      <c r="K19" s="99">
        <v>18.165523530000002</v>
      </c>
      <c r="L19" s="99">
        <v>17.508735659999999</v>
      </c>
      <c r="M19" s="99">
        <v>16.857027049999999</v>
      </c>
      <c r="N19" s="99">
        <v>16.210391999999999</v>
      </c>
      <c r="O19" s="99">
        <v>15.56883526</v>
      </c>
      <c r="P19" s="99">
        <v>14.932354930000001</v>
      </c>
      <c r="Q19" s="99">
        <v>14.300951</v>
      </c>
      <c r="R19" s="99">
        <v>13.67462349</v>
      </c>
      <c r="S19" s="99">
        <v>13.05337334</v>
      </c>
      <c r="T19" s="99">
        <v>12.43719864</v>
      </c>
      <c r="U19" s="99">
        <v>11.826101299999999</v>
      </c>
      <c r="V19" s="99">
        <v>11.220079419999999</v>
      </c>
      <c r="W19" s="99">
        <v>11.220079419999999</v>
      </c>
      <c r="X19" s="99">
        <v>11.220079419999999</v>
      </c>
      <c r="Y19" s="99">
        <v>11.220079419999999</v>
      </c>
      <c r="Z19" s="425">
        <v>11.220079419999999</v>
      </c>
    </row>
    <row r="20" spans="1:26">
      <c r="A20" s="839" t="s">
        <v>620</v>
      </c>
      <c r="B20" s="99">
        <v>23.66374588</v>
      </c>
      <c r="C20" s="99">
        <v>23.45427132</v>
      </c>
      <c r="D20" s="99">
        <v>23.244794850000002</v>
      </c>
      <c r="E20" s="99">
        <v>23.035318369999999</v>
      </c>
      <c r="F20" s="99">
        <v>22.8258419</v>
      </c>
      <c r="G20" s="99">
        <v>22.616365429999998</v>
      </c>
      <c r="H20" s="99">
        <v>22.5966053</v>
      </c>
      <c r="I20" s="99">
        <v>22.573299410000001</v>
      </c>
      <c r="J20" s="99">
        <v>22.54644394</v>
      </c>
      <c r="K20" s="99">
        <v>22.516042710000001</v>
      </c>
      <c r="L20" s="99">
        <v>22.482093809999999</v>
      </c>
      <c r="M20" s="99">
        <v>22.444599149999998</v>
      </c>
      <c r="N20" s="99">
        <v>22.403554920000001</v>
      </c>
      <c r="O20" s="99">
        <v>22.358964919999998</v>
      </c>
      <c r="P20" s="99">
        <v>22.31082726</v>
      </c>
      <c r="Q20" s="99">
        <v>22.259141920000001</v>
      </c>
      <c r="R20" s="99">
        <v>22.203910830000002</v>
      </c>
      <c r="S20" s="99">
        <v>22.145132060000002</v>
      </c>
      <c r="T20" s="99">
        <v>22.082805629999999</v>
      </c>
      <c r="U20" s="99">
        <v>22.016931530000001</v>
      </c>
      <c r="V20" s="99">
        <v>21.94750977</v>
      </c>
      <c r="W20" s="99">
        <v>21.87454224</v>
      </c>
      <c r="X20" s="99">
        <v>21.798027040000001</v>
      </c>
      <c r="Y20" s="99">
        <v>21.798027040000001</v>
      </c>
      <c r="Z20" s="425">
        <v>21.798027040000001</v>
      </c>
    </row>
    <row r="21" spans="1:26">
      <c r="A21" s="837" t="s">
        <v>172</v>
      </c>
      <c r="B21" s="490"/>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838"/>
    </row>
    <row r="22" spans="1:26">
      <c r="A22" s="839" t="s">
        <v>621</v>
      </c>
      <c r="B22" s="99">
        <v>50.251914980000002</v>
      </c>
      <c r="C22" s="99">
        <v>50.748065949999997</v>
      </c>
      <c r="D22" s="99">
        <v>51.277626040000001</v>
      </c>
      <c r="E22" s="99">
        <v>51.818023680000003</v>
      </c>
      <c r="F22" s="99">
        <v>52.368934629999998</v>
      </c>
      <c r="G22" s="99">
        <v>52.930843350000004</v>
      </c>
      <c r="H22" s="99">
        <v>53.503456120000003</v>
      </c>
      <c r="I22" s="99">
        <v>54.091289519999997</v>
      </c>
      <c r="J22" s="99">
        <v>54.711166380000002</v>
      </c>
      <c r="K22" s="99">
        <v>55.329345699999998</v>
      </c>
      <c r="L22" s="99">
        <v>55.94572067</v>
      </c>
      <c r="M22" s="99">
        <v>56.560188289999999</v>
      </c>
      <c r="N22" s="99">
        <v>57.17230988</v>
      </c>
      <c r="O22" s="99">
        <v>57.784915920000003</v>
      </c>
      <c r="P22" s="99">
        <v>58.397949220000001</v>
      </c>
      <c r="Q22" s="99">
        <v>59.011314390000003</v>
      </c>
      <c r="R22" s="99">
        <v>59.624412540000002</v>
      </c>
      <c r="S22" s="99">
        <v>60.236839289999999</v>
      </c>
      <c r="T22" s="99">
        <v>60.84804535</v>
      </c>
      <c r="U22" s="99">
        <v>61.457519529999999</v>
      </c>
      <c r="V22" s="99">
        <v>62.064754489999999</v>
      </c>
      <c r="W22" s="99">
        <v>62.669235229999998</v>
      </c>
      <c r="X22" s="99">
        <v>63.270259860000003</v>
      </c>
      <c r="Y22" s="99">
        <v>63.867652890000002</v>
      </c>
      <c r="Z22" s="425">
        <v>64.46050262</v>
      </c>
    </row>
    <row r="23" spans="1:26">
      <c r="A23" s="839" t="s">
        <v>619</v>
      </c>
      <c r="B23" s="99">
        <v>45.51516342</v>
      </c>
      <c r="C23" s="99">
        <v>46.179660800000001</v>
      </c>
      <c r="D23" s="99">
        <v>47.130439760000002</v>
      </c>
      <c r="E23" s="99">
        <v>48.089340210000003</v>
      </c>
      <c r="F23" s="99">
        <v>49.056362149999998</v>
      </c>
      <c r="G23" s="99">
        <v>50.031505580000001</v>
      </c>
      <c r="H23" s="99">
        <v>51.014770509999998</v>
      </c>
      <c r="I23" s="99">
        <v>52.006160739999999</v>
      </c>
      <c r="J23" s="99">
        <v>53.005668640000003</v>
      </c>
      <c r="K23" s="99">
        <v>54.013301849999998</v>
      </c>
      <c r="L23" s="99">
        <v>55.02905655</v>
      </c>
      <c r="M23" s="99">
        <v>56.052928919999999</v>
      </c>
      <c r="N23" s="99">
        <v>57.084930419999999</v>
      </c>
      <c r="O23" s="99">
        <v>58.125049590000003</v>
      </c>
      <c r="P23" s="99">
        <v>59.173290250000001</v>
      </c>
      <c r="Q23" s="99">
        <v>60.229652399999999</v>
      </c>
      <c r="R23" s="99">
        <v>61.294139860000001</v>
      </c>
      <c r="S23" s="99">
        <v>62.366748809999997</v>
      </c>
      <c r="T23" s="99">
        <v>63.447475429999997</v>
      </c>
      <c r="U23" s="99">
        <v>64.536331180000005</v>
      </c>
      <c r="V23" s="99">
        <v>65.633300779999999</v>
      </c>
      <c r="W23" s="99">
        <v>66.738395690000004</v>
      </c>
      <c r="X23" s="99">
        <v>67.851615910000007</v>
      </c>
      <c r="Y23" s="99">
        <v>68.972953799999999</v>
      </c>
      <c r="Z23" s="425">
        <v>70.102416989999995</v>
      </c>
    </row>
    <row r="24" spans="1:26">
      <c r="A24" s="839" t="s">
        <v>620</v>
      </c>
      <c r="B24" s="99">
        <v>66.394790650000004</v>
      </c>
      <c r="C24" s="99">
        <v>66.434165949999993</v>
      </c>
      <c r="D24" s="99">
        <v>65.624031070000001</v>
      </c>
      <c r="E24" s="99">
        <v>64.812896730000006</v>
      </c>
      <c r="F24" s="99">
        <v>64.000747680000003</v>
      </c>
      <c r="G24" s="99">
        <v>63.187599179999999</v>
      </c>
      <c r="H24" s="99">
        <v>62.373439789999999</v>
      </c>
      <c r="I24" s="99">
        <v>61.55827713</v>
      </c>
      <c r="J24" s="99">
        <v>60.742103579999998</v>
      </c>
      <c r="K24" s="99">
        <v>59.924926759999998</v>
      </c>
      <c r="L24" s="99">
        <v>59.106742859999997</v>
      </c>
      <c r="M24" s="99">
        <v>58.287551880000002</v>
      </c>
      <c r="N24" s="99">
        <v>57.467357640000003</v>
      </c>
      <c r="O24" s="99">
        <v>56.646152499999999</v>
      </c>
      <c r="P24" s="99">
        <v>55.823944089999998</v>
      </c>
      <c r="Q24" s="99">
        <v>55.00072479</v>
      </c>
      <c r="R24" s="99">
        <v>54.176502229999997</v>
      </c>
      <c r="S24" s="99">
        <v>53.35127258</v>
      </c>
      <c r="T24" s="99">
        <v>52.525039669999998</v>
      </c>
      <c r="U24" s="99">
        <v>51.69779587</v>
      </c>
      <c r="V24" s="99">
        <v>50.869548799999997</v>
      </c>
      <c r="W24" s="99">
        <v>50.040290830000004</v>
      </c>
      <c r="X24" s="99">
        <v>49.210029599999999</v>
      </c>
      <c r="Y24" s="99">
        <v>48.37876129</v>
      </c>
      <c r="Z24" s="425">
        <v>47.5464859</v>
      </c>
    </row>
    <row r="25" spans="1:26">
      <c r="A25" s="837" t="s">
        <v>173</v>
      </c>
      <c r="B25" s="490"/>
      <c r="C25" s="490"/>
      <c r="D25" s="490"/>
      <c r="E25" s="490"/>
      <c r="F25" s="490"/>
      <c r="G25" s="490"/>
      <c r="H25" s="490"/>
      <c r="I25" s="490"/>
      <c r="J25" s="490"/>
      <c r="K25" s="490"/>
      <c r="L25" s="490"/>
      <c r="M25" s="490"/>
      <c r="N25" s="490"/>
      <c r="O25" s="490"/>
      <c r="P25" s="490"/>
      <c r="Q25" s="490"/>
      <c r="R25" s="490"/>
      <c r="S25" s="490"/>
      <c r="T25" s="490"/>
      <c r="U25" s="490"/>
      <c r="V25" s="490"/>
      <c r="W25" s="490"/>
      <c r="X25" s="490"/>
      <c r="Y25" s="490"/>
      <c r="Z25" s="838"/>
    </row>
    <row r="26" spans="1:26">
      <c r="A26" s="839" t="s">
        <v>621</v>
      </c>
      <c r="B26" s="99">
        <v>13.910967830000001</v>
      </c>
      <c r="C26" s="99">
        <v>15.49573898</v>
      </c>
      <c r="D26" s="99">
        <v>17.071815489999999</v>
      </c>
      <c r="E26" s="99">
        <v>18.61891747</v>
      </c>
      <c r="F26" s="99">
        <v>20.151947020000001</v>
      </c>
      <c r="G26" s="99">
        <v>21.670368190000001</v>
      </c>
      <c r="H26" s="99">
        <v>23.174436570000001</v>
      </c>
      <c r="I26" s="99">
        <v>24.6557827</v>
      </c>
      <c r="J26" s="99">
        <v>26.123991010000001</v>
      </c>
      <c r="K26" s="99">
        <v>27.57882309</v>
      </c>
      <c r="L26" s="99">
        <v>29.02049637</v>
      </c>
      <c r="M26" s="99">
        <v>30.44893265</v>
      </c>
      <c r="N26" s="99">
        <v>31.85860443</v>
      </c>
      <c r="O26" s="99">
        <v>33.256835940000002</v>
      </c>
      <c r="P26" s="99">
        <v>34.643707280000001</v>
      </c>
      <c r="Q26" s="99">
        <v>36.019290920000003</v>
      </c>
      <c r="R26" s="99">
        <v>37.383571619999998</v>
      </c>
      <c r="S26" s="99">
        <v>38.736629489999999</v>
      </c>
      <c r="T26" s="99">
        <v>40.078506470000001</v>
      </c>
      <c r="U26" s="99">
        <v>41.409133910000001</v>
      </c>
      <c r="V26" s="99">
        <v>42.72843933</v>
      </c>
      <c r="W26" s="99">
        <v>44.036373140000002</v>
      </c>
      <c r="X26" s="99">
        <v>45.332847600000001</v>
      </c>
      <c r="Y26" s="99">
        <v>46.617862700000003</v>
      </c>
      <c r="Z26" s="425">
        <v>47.89134979</v>
      </c>
    </row>
    <row r="27" spans="1:26">
      <c r="A27" s="839" t="s">
        <v>619</v>
      </c>
      <c r="B27" s="99">
        <v>11.0386591</v>
      </c>
      <c r="C27" s="99">
        <v>12.742379189999999</v>
      </c>
      <c r="D27" s="99">
        <v>14.446100230000001</v>
      </c>
      <c r="E27" s="99">
        <v>16.11076546</v>
      </c>
      <c r="F27" s="99">
        <v>17.767190930000002</v>
      </c>
      <c r="G27" s="99">
        <v>19.41537666</v>
      </c>
      <c r="H27" s="99">
        <v>21.055320739999999</v>
      </c>
      <c r="I27" s="99">
        <v>22.687025070000001</v>
      </c>
      <c r="J27" s="99">
        <v>24.310489650000001</v>
      </c>
      <c r="K27" s="99">
        <v>25.925714490000001</v>
      </c>
      <c r="L27" s="99">
        <v>27.532699579999999</v>
      </c>
      <c r="M27" s="99">
        <v>29.131443019999999</v>
      </c>
      <c r="N27" s="99">
        <v>30.721948619999999</v>
      </c>
      <c r="O27" s="99">
        <v>32.304210660000003</v>
      </c>
      <c r="P27" s="99">
        <v>33.878234859999999</v>
      </c>
      <c r="Q27" s="99">
        <v>35.444019320000002</v>
      </c>
      <c r="R27" s="99">
        <v>37.001564029999997</v>
      </c>
      <c r="S27" s="99">
        <v>38.550865170000002</v>
      </c>
      <c r="T27" s="99">
        <v>40.091930390000002</v>
      </c>
      <c r="U27" s="99">
        <v>41.624752039999997</v>
      </c>
      <c r="V27" s="99">
        <v>43.149333949999999</v>
      </c>
      <c r="W27" s="99">
        <v>44.665676120000001</v>
      </c>
      <c r="X27" s="99">
        <v>46.173782350000003</v>
      </c>
      <c r="Y27" s="99">
        <v>47.673641199999999</v>
      </c>
      <c r="Z27" s="425">
        <v>49.165264129999997</v>
      </c>
    </row>
    <row r="28" spans="1:26">
      <c r="A28" s="839" t="s">
        <v>620</v>
      </c>
      <c r="B28" s="99">
        <v>25.732278820000001</v>
      </c>
      <c r="C28" s="99">
        <v>26.463214870000002</v>
      </c>
      <c r="D28" s="99">
        <v>27.19415283</v>
      </c>
      <c r="E28" s="99">
        <v>27.976930620000001</v>
      </c>
      <c r="F28" s="99">
        <v>28.762420649999999</v>
      </c>
      <c r="G28" s="99">
        <v>29.550626749999999</v>
      </c>
      <c r="H28" s="99">
        <v>30.341545100000001</v>
      </c>
      <c r="I28" s="99">
        <v>31.13517761</v>
      </c>
      <c r="J28" s="99">
        <v>31.931526179999999</v>
      </c>
      <c r="K28" s="99">
        <v>32.730587010000001</v>
      </c>
      <c r="L28" s="99">
        <v>33.532360079999997</v>
      </c>
      <c r="M28" s="99">
        <v>34.336849209999997</v>
      </c>
      <c r="N28" s="99">
        <v>35.1440506</v>
      </c>
      <c r="O28" s="99">
        <v>35.95396805</v>
      </c>
      <c r="P28" s="99">
        <v>36.766597750000003</v>
      </c>
      <c r="Q28" s="99">
        <v>37.5819397</v>
      </c>
      <c r="R28" s="99">
        <v>38.399997710000001</v>
      </c>
      <c r="S28" s="99">
        <v>39.220767969999997</v>
      </c>
      <c r="T28" s="99">
        <v>40.044254299999999</v>
      </c>
      <c r="U28" s="99">
        <v>40.870452880000002</v>
      </c>
      <c r="V28" s="99">
        <v>41.699367520000003</v>
      </c>
      <c r="W28" s="99">
        <v>42.530994419999999</v>
      </c>
      <c r="X28" s="99">
        <v>43.365333560000003</v>
      </c>
      <c r="Y28" s="99">
        <v>44.202388759999998</v>
      </c>
      <c r="Z28" s="425">
        <v>45.042156220000003</v>
      </c>
    </row>
    <row r="29" spans="1:26">
      <c r="A29" s="837" t="s">
        <v>174</v>
      </c>
      <c r="B29" s="490"/>
      <c r="C29" s="490"/>
      <c r="D29" s="490"/>
      <c r="E29" s="490"/>
      <c r="F29" s="490"/>
      <c r="G29" s="490"/>
      <c r="H29" s="490"/>
      <c r="I29" s="490"/>
      <c r="J29" s="490"/>
      <c r="K29" s="490"/>
      <c r="L29" s="490"/>
      <c r="M29" s="490"/>
      <c r="N29" s="490"/>
      <c r="O29" s="490"/>
      <c r="P29" s="490"/>
      <c r="Q29" s="490"/>
      <c r="R29" s="490"/>
      <c r="S29" s="490"/>
      <c r="T29" s="490"/>
      <c r="U29" s="490"/>
      <c r="V29" s="490"/>
      <c r="W29" s="490"/>
      <c r="X29" s="490"/>
      <c r="Y29" s="490"/>
      <c r="Z29" s="838"/>
    </row>
    <row r="30" spans="1:26">
      <c r="A30" s="839" t="s">
        <v>621</v>
      </c>
      <c r="B30" s="99">
        <v>3.8245227339999999</v>
      </c>
      <c r="C30" s="99">
        <v>4.2762351040000004</v>
      </c>
      <c r="D30" s="99">
        <v>4.7290248869999996</v>
      </c>
      <c r="E30" s="99">
        <v>5.1834449769999997</v>
      </c>
      <c r="F30" s="99">
        <v>5.6387948989999996</v>
      </c>
      <c r="G30" s="99">
        <v>6.1211743350000001</v>
      </c>
      <c r="H30" s="99">
        <v>6.6062602999999998</v>
      </c>
      <c r="I30" s="99">
        <v>7.0940461160000003</v>
      </c>
      <c r="J30" s="99">
        <v>7.584774017</v>
      </c>
      <c r="K30" s="99">
        <v>8.0780916210000004</v>
      </c>
      <c r="L30" s="99">
        <v>8.5742330550000005</v>
      </c>
      <c r="M30" s="99">
        <v>9.0731735229999995</v>
      </c>
      <c r="N30" s="99">
        <v>9.5749769209999993</v>
      </c>
      <c r="O30" s="99">
        <v>10.079610819999999</v>
      </c>
      <c r="P30" s="99">
        <v>10.587229730000001</v>
      </c>
      <c r="Q30" s="99">
        <v>11.097698210000001</v>
      </c>
      <c r="R30" s="99">
        <v>11.611170769999999</v>
      </c>
      <c r="S30" s="99">
        <v>12.12760258</v>
      </c>
      <c r="T30" s="99">
        <v>12.647045139999999</v>
      </c>
      <c r="U30" s="99">
        <v>13.16933727</v>
      </c>
      <c r="V30" s="99">
        <v>13.69473934</v>
      </c>
      <c r="W30" s="99">
        <v>14.222966189999999</v>
      </c>
      <c r="X30" s="99">
        <v>14.75428486</v>
      </c>
      <c r="Y30" s="99">
        <v>15.28838921</v>
      </c>
      <c r="Z30" s="425">
        <v>15.367147449999999</v>
      </c>
    </row>
    <row r="31" spans="1:26">
      <c r="A31" s="839" t="s">
        <v>619</v>
      </c>
      <c r="B31" s="99">
        <v>1.8998725409999999</v>
      </c>
      <c r="C31" s="99">
        <v>2.2853438850000001</v>
      </c>
      <c r="D31" s="99">
        <v>2.6708149909999999</v>
      </c>
      <c r="E31" s="99">
        <v>3.0534567830000001</v>
      </c>
      <c r="F31" s="99">
        <v>3.4353847499999999</v>
      </c>
      <c r="G31" s="99">
        <v>3.8165991309999998</v>
      </c>
      <c r="H31" s="99">
        <v>4.1970996859999996</v>
      </c>
      <c r="I31" s="99">
        <v>4.5768866539999999</v>
      </c>
      <c r="J31" s="99">
        <v>4.9559597970000002</v>
      </c>
      <c r="K31" s="99">
        <v>5.3343191149999996</v>
      </c>
      <c r="L31" s="99">
        <v>5.7119646069999996</v>
      </c>
      <c r="M31" s="99">
        <v>6.0888967510000001</v>
      </c>
      <c r="N31" s="99">
        <v>6.4651145940000001</v>
      </c>
      <c r="O31" s="99">
        <v>6.8406190870000003</v>
      </c>
      <c r="P31" s="99">
        <v>7.2154102330000001</v>
      </c>
      <c r="Q31" s="99">
        <v>7.5894870760000002</v>
      </c>
      <c r="R31" s="99">
        <v>7.9628505709999997</v>
      </c>
      <c r="S31" s="99">
        <v>8.3354997629999996</v>
      </c>
      <c r="T31" s="99">
        <v>8.7074356080000008</v>
      </c>
      <c r="U31" s="99">
        <v>9.0786581040000005</v>
      </c>
      <c r="V31" s="99">
        <v>9.4491662979999997</v>
      </c>
      <c r="W31" s="99">
        <v>9.8189611429999992</v>
      </c>
      <c r="X31" s="99">
        <v>10.18804169</v>
      </c>
      <c r="Y31" s="99">
        <v>10.556408879999999</v>
      </c>
      <c r="Z31" s="425">
        <v>10.556408879999999</v>
      </c>
    </row>
    <row r="32" spans="1:26">
      <c r="A32" s="839" t="s">
        <v>620</v>
      </c>
      <c r="B32" s="99">
        <v>8.9964027400000006</v>
      </c>
      <c r="C32" s="99">
        <v>9.5537586210000001</v>
      </c>
      <c r="D32" s="99">
        <v>10.111113550000001</v>
      </c>
      <c r="E32" s="99">
        <v>10.677984240000001</v>
      </c>
      <c r="F32" s="99">
        <v>11.24584961</v>
      </c>
      <c r="G32" s="99">
        <v>11.814707759999999</v>
      </c>
      <c r="H32" s="99">
        <v>12.38456154</v>
      </c>
      <c r="I32" s="99">
        <v>12.95540905</v>
      </c>
      <c r="J32" s="99">
        <v>13.52725029</v>
      </c>
      <c r="K32" s="99">
        <v>14.100086210000001</v>
      </c>
      <c r="L32" s="99">
        <v>14.673915859999999</v>
      </c>
      <c r="M32" s="99">
        <v>15.2487402</v>
      </c>
      <c r="N32" s="99">
        <v>15.82455921</v>
      </c>
      <c r="O32" s="99">
        <v>16.401371000000001</v>
      </c>
      <c r="P32" s="99">
        <v>16.97917747</v>
      </c>
      <c r="Q32" s="99">
        <v>17.557979580000001</v>
      </c>
      <c r="R32" s="99">
        <v>18.137775420000001</v>
      </c>
      <c r="S32" s="99">
        <v>18.718563079999999</v>
      </c>
      <c r="T32" s="99">
        <v>19.300348280000001</v>
      </c>
      <c r="U32" s="99">
        <v>19.88312531</v>
      </c>
      <c r="V32" s="99">
        <v>20.466897960000001</v>
      </c>
      <c r="W32" s="99">
        <v>21.051664349999999</v>
      </c>
      <c r="X32" s="99">
        <v>21.637424469999999</v>
      </c>
      <c r="Y32" s="99">
        <v>22.224178309999999</v>
      </c>
      <c r="Z32" s="425">
        <v>22.224178309999999</v>
      </c>
    </row>
    <row r="33" spans="1:26">
      <c r="A33" s="837" t="s">
        <v>175</v>
      </c>
      <c r="B33" s="490"/>
      <c r="C33" s="490"/>
      <c r="D33" s="490"/>
      <c r="E33" s="490"/>
      <c r="F33" s="490"/>
      <c r="G33" s="490"/>
      <c r="H33" s="490"/>
      <c r="I33" s="490"/>
      <c r="J33" s="490"/>
      <c r="K33" s="490"/>
      <c r="L33" s="490"/>
      <c r="M33" s="490"/>
      <c r="N33" s="490"/>
      <c r="O33" s="490"/>
      <c r="P33" s="490"/>
      <c r="Q33" s="490"/>
      <c r="R33" s="490"/>
      <c r="S33" s="490"/>
      <c r="T33" s="490"/>
      <c r="U33" s="490"/>
      <c r="V33" s="490"/>
      <c r="W33" s="490"/>
      <c r="X33" s="490"/>
      <c r="Y33" s="490"/>
      <c r="Z33" s="838"/>
    </row>
    <row r="34" spans="1:26">
      <c r="A34" s="839" t="s">
        <v>621</v>
      </c>
      <c r="B34" s="99">
        <v>9.3511915210000005</v>
      </c>
      <c r="C34" s="99">
        <v>9.3530273439999991</v>
      </c>
      <c r="D34" s="99">
        <v>9.3548059460000008</v>
      </c>
      <c r="E34" s="99">
        <v>9.3567008969999996</v>
      </c>
      <c r="F34" s="99">
        <v>9.3585386279999998</v>
      </c>
      <c r="G34" s="99">
        <v>11.64301777</v>
      </c>
      <c r="H34" s="99">
        <v>13.91951847</v>
      </c>
      <c r="I34" s="99">
        <v>16.188186649999999</v>
      </c>
      <c r="J34" s="99">
        <v>18.44886589</v>
      </c>
      <c r="K34" s="99">
        <v>20.703001019999999</v>
      </c>
      <c r="L34" s="99">
        <v>22.95022011</v>
      </c>
      <c r="M34" s="99">
        <v>25.1902504</v>
      </c>
      <c r="N34" s="99">
        <v>27.422601700000001</v>
      </c>
      <c r="O34" s="99">
        <v>29.647062300000002</v>
      </c>
      <c r="P34" s="99">
        <v>31.863060000000001</v>
      </c>
      <c r="Q34" s="99">
        <v>34.07040405</v>
      </c>
      <c r="R34" s="99">
        <v>36.268489840000001</v>
      </c>
      <c r="S34" s="99">
        <v>38.457065579999998</v>
      </c>
      <c r="T34" s="99">
        <v>40.635673519999997</v>
      </c>
      <c r="U34" s="99">
        <v>42.803836820000001</v>
      </c>
      <c r="V34" s="99">
        <v>44.961147310000001</v>
      </c>
      <c r="W34" s="99">
        <v>47.10712814</v>
      </c>
      <c r="X34" s="99">
        <v>49.241287229999998</v>
      </c>
      <c r="Y34" s="99">
        <v>49.236877440000001</v>
      </c>
      <c r="Z34" s="425">
        <v>49.232208249999999</v>
      </c>
    </row>
    <row r="35" spans="1:26">
      <c r="A35" s="839" t="s">
        <v>619</v>
      </c>
      <c r="B35" s="99">
        <v>6.805673122</v>
      </c>
      <c r="C35" s="99">
        <v>6.7969298360000003</v>
      </c>
      <c r="D35" s="99">
        <v>6.7881865499999998</v>
      </c>
      <c r="E35" s="99">
        <v>6.7794432640000002</v>
      </c>
      <c r="F35" s="99">
        <v>6.7706995010000002</v>
      </c>
      <c r="G35" s="99">
        <v>9.1984081270000004</v>
      </c>
      <c r="H35" s="99">
        <v>11.619816780000001</v>
      </c>
      <c r="I35" s="99">
        <v>14.03492355</v>
      </c>
      <c r="J35" s="99">
        <v>16.443729399999999</v>
      </c>
      <c r="K35" s="99">
        <v>18.846235279999998</v>
      </c>
      <c r="L35" s="99">
        <v>21.24244118</v>
      </c>
      <c r="M35" s="99">
        <v>23.6323452</v>
      </c>
      <c r="N35" s="99">
        <v>26.01594734</v>
      </c>
      <c r="O35" s="99">
        <v>28.39324951</v>
      </c>
      <c r="P35" s="99">
        <v>30.76425171</v>
      </c>
      <c r="Q35" s="99">
        <v>33.128952030000001</v>
      </c>
      <c r="R35" s="99">
        <v>35.487354279999998</v>
      </c>
      <c r="S35" s="99">
        <v>37.839450839999998</v>
      </c>
      <c r="T35" s="99">
        <v>40.185249329999998</v>
      </c>
      <c r="U35" s="99">
        <v>42.524745940000003</v>
      </c>
      <c r="V35" s="99">
        <v>44.857944490000001</v>
      </c>
      <c r="W35" s="99">
        <v>47.184841159999998</v>
      </c>
      <c r="X35" s="99">
        <v>49.505435939999998</v>
      </c>
      <c r="Y35" s="99">
        <v>49.505435939999998</v>
      </c>
      <c r="Z35" s="425">
        <v>49.505435939999998</v>
      </c>
    </row>
    <row r="36" spans="1:26">
      <c r="A36" s="839" t="s">
        <v>620</v>
      </c>
      <c r="B36" s="99">
        <v>24.228797910000001</v>
      </c>
      <c r="C36" s="99">
        <v>24.18771362</v>
      </c>
      <c r="D36" s="99">
        <v>24.146631240000001</v>
      </c>
      <c r="E36" s="99">
        <v>24.105546950000001</v>
      </c>
      <c r="F36" s="99">
        <v>24.06446266</v>
      </c>
      <c r="G36" s="99">
        <v>25.437339779999999</v>
      </c>
      <c r="H36" s="99">
        <v>26.80538177</v>
      </c>
      <c r="I36" s="99">
        <v>28.168586730000001</v>
      </c>
      <c r="J36" s="99">
        <v>29.526956559999999</v>
      </c>
      <c r="K36" s="99">
        <v>30.88048744</v>
      </c>
      <c r="L36" s="99">
        <v>32.229183200000001</v>
      </c>
      <c r="M36" s="99">
        <v>33.573043820000002</v>
      </c>
      <c r="N36" s="99">
        <v>34.912067409999999</v>
      </c>
      <c r="O36" s="99">
        <v>36.246257780000001</v>
      </c>
      <c r="P36" s="99">
        <v>37.575607300000001</v>
      </c>
      <c r="Q36" s="99">
        <v>38.900123600000001</v>
      </c>
      <c r="R36" s="99">
        <v>40.219802860000001</v>
      </c>
      <c r="S36" s="99">
        <v>41.534645079999997</v>
      </c>
      <c r="T36" s="99">
        <v>42.844654079999998</v>
      </c>
      <c r="U36" s="99">
        <v>44.149826050000001</v>
      </c>
      <c r="V36" s="99">
        <v>45.450157169999997</v>
      </c>
      <c r="W36" s="99">
        <v>46.74565887</v>
      </c>
      <c r="X36" s="99">
        <v>48.036319730000002</v>
      </c>
      <c r="Y36" s="99">
        <v>48.036319730000002</v>
      </c>
      <c r="Z36" s="425">
        <v>48.036319730000002</v>
      </c>
    </row>
    <row r="37" spans="1:26">
      <c r="A37" s="837" t="s">
        <v>176</v>
      </c>
      <c r="B37" s="490"/>
      <c r="C37" s="490"/>
      <c r="D37" s="490"/>
      <c r="E37" s="490"/>
      <c r="F37" s="490"/>
      <c r="G37" s="490"/>
      <c r="H37" s="490"/>
      <c r="I37" s="490"/>
      <c r="J37" s="490"/>
      <c r="K37" s="490"/>
      <c r="L37" s="490"/>
      <c r="M37" s="490"/>
      <c r="N37" s="490"/>
      <c r="O37" s="490"/>
      <c r="P37" s="490"/>
      <c r="Q37" s="490"/>
      <c r="R37" s="490"/>
      <c r="S37" s="490"/>
      <c r="T37" s="490"/>
      <c r="U37" s="490"/>
      <c r="V37" s="490"/>
      <c r="W37" s="490"/>
      <c r="X37" s="490"/>
      <c r="Y37" s="490"/>
      <c r="Z37" s="838"/>
    </row>
    <row r="38" spans="1:26">
      <c r="A38" s="839" t="s">
        <v>621</v>
      </c>
      <c r="B38" s="99">
        <v>90.519439700000007</v>
      </c>
      <c r="C38" s="99">
        <v>90.801094059999997</v>
      </c>
      <c r="D38" s="99">
        <v>91.083160399999997</v>
      </c>
      <c r="E38" s="99">
        <v>91.365669249999996</v>
      </c>
      <c r="F38" s="99">
        <v>91.648643489999998</v>
      </c>
      <c r="G38" s="99">
        <v>91.932090759999994</v>
      </c>
      <c r="H38" s="99">
        <v>92.215972899999997</v>
      </c>
      <c r="I38" s="99">
        <v>92.50033569</v>
      </c>
      <c r="J38" s="99">
        <v>92.785125730000004</v>
      </c>
      <c r="K38" s="99">
        <v>93.070396419999994</v>
      </c>
      <c r="L38" s="99">
        <v>93.356132509999995</v>
      </c>
      <c r="M38" s="99">
        <v>93.642333980000004</v>
      </c>
      <c r="N38" s="99">
        <v>93.928955079999994</v>
      </c>
      <c r="O38" s="99">
        <v>94.216102599999999</v>
      </c>
      <c r="P38" s="99">
        <v>94.503677370000005</v>
      </c>
      <c r="Q38" s="99">
        <v>94.791725159999999</v>
      </c>
      <c r="R38" s="99">
        <v>95.080665589999995</v>
      </c>
      <c r="S38" s="99">
        <v>95.370452880000002</v>
      </c>
      <c r="T38" s="99">
        <v>95.661041260000005</v>
      </c>
      <c r="U38" s="99">
        <v>95.952392579999994</v>
      </c>
      <c r="V38" s="99">
        <v>96.243057250000007</v>
      </c>
      <c r="W38" s="99">
        <v>96.525001529999997</v>
      </c>
      <c r="X38" s="99">
        <v>96.807456970000004</v>
      </c>
      <c r="Y38" s="99">
        <v>97.090408330000002</v>
      </c>
      <c r="Z38" s="425">
        <v>97.373741150000001</v>
      </c>
    </row>
    <row r="39" spans="1:26">
      <c r="A39" s="839" t="s">
        <v>619</v>
      </c>
      <c r="B39" s="99">
        <v>89.123619079999997</v>
      </c>
      <c r="C39" s="99">
        <v>89.439918520000006</v>
      </c>
      <c r="D39" s="99">
        <v>89.756652829999993</v>
      </c>
      <c r="E39" s="99">
        <v>90.073814389999995</v>
      </c>
      <c r="F39" s="99">
        <v>90.391418459999997</v>
      </c>
      <c r="G39" s="99">
        <v>90.709449770000006</v>
      </c>
      <c r="H39" s="99">
        <v>91.027915949999993</v>
      </c>
      <c r="I39" s="99">
        <v>91.346817020000003</v>
      </c>
      <c r="J39" s="99">
        <v>91.666152949999997</v>
      </c>
      <c r="K39" s="99">
        <v>91.985923769999999</v>
      </c>
      <c r="L39" s="99">
        <v>92.306121829999995</v>
      </c>
      <c r="M39" s="99">
        <v>92.626762389999996</v>
      </c>
      <c r="N39" s="99">
        <v>92.947830199999999</v>
      </c>
      <c r="O39" s="99">
        <v>93.269332890000001</v>
      </c>
      <c r="P39" s="99">
        <v>93.591270449999996</v>
      </c>
      <c r="Q39" s="99">
        <v>93.913642879999998</v>
      </c>
      <c r="R39" s="99">
        <v>94.236450199999993</v>
      </c>
      <c r="S39" s="99">
        <v>94.559684750000002</v>
      </c>
      <c r="T39" s="99">
        <v>94.883361820000005</v>
      </c>
      <c r="U39" s="99">
        <v>95.20746613</v>
      </c>
      <c r="V39" s="99">
        <v>95.532005310000002</v>
      </c>
      <c r="W39" s="99">
        <v>95.856979370000005</v>
      </c>
      <c r="X39" s="99">
        <v>96.182388309999993</v>
      </c>
      <c r="Y39" s="99">
        <v>96.508232120000002</v>
      </c>
      <c r="Z39" s="425">
        <v>96.834503170000005</v>
      </c>
    </row>
    <row r="40" spans="1:26">
      <c r="A40" s="839" t="s">
        <v>620</v>
      </c>
      <c r="B40" s="99">
        <v>92.394828799999999</v>
      </c>
      <c r="C40" s="99">
        <v>92.638237000000004</v>
      </c>
      <c r="D40" s="99">
        <v>92.881736759999995</v>
      </c>
      <c r="E40" s="99">
        <v>93.125320430000002</v>
      </c>
      <c r="F40" s="99">
        <v>93.369003300000003</v>
      </c>
      <c r="G40" s="99">
        <v>93.612762450000005</v>
      </c>
      <c r="H40" s="99">
        <v>93.856620789999994</v>
      </c>
      <c r="I40" s="99">
        <v>94.100563050000005</v>
      </c>
      <c r="J40" s="99">
        <v>94.344589229999997</v>
      </c>
      <c r="K40" s="99">
        <v>94.588714600000003</v>
      </c>
      <c r="L40" s="99">
        <v>94.832923890000004</v>
      </c>
      <c r="M40" s="99">
        <v>95.077217099999999</v>
      </c>
      <c r="N40" s="99">
        <v>95.321601869999995</v>
      </c>
      <c r="O40" s="99">
        <v>95.566078189999999</v>
      </c>
      <c r="P40" s="99">
        <v>95.810646059999996</v>
      </c>
      <c r="Q40" s="99">
        <v>96.055297850000002</v>
      </c>
      <c r="R40" s="99">
        <v>96.300033569999997</v>
      </c>
      <c r="S40" s="99">
        <v>96.544868469999997</v>
      </c>
      <c r="T40" s="99">
        <v>96.789787290000007</v>
      </c>
      <c r="U40" s="99">
        <v>97.034790040000004</v>
      </c>
      <c r="V40" s="99">
        <v>97.276489260000005</v>
      </c>
      <c r="W40" s="99">
        <v>97.495285030000005</v>
      </c>
      <c r="X40" s="99">
        <v>97.714057920000002</v>
      </c>
      <c r="Y40" s="99">
        <v>97.932800290000003</v>
      </c>
      <c r="Z40" s="425">
        <v>98.151504520000003</v>
      </c>
    </row>
    <row r="41" spans="1:26">
      <c r="A41" s="837" t="s">
        <v>177</v>
      </c>
      <c r="B41" s="490"/>
      <c r="C41" s="490"/>
      <c r="D41" s="490"/>
      <c r="E41" s="490"/>
      <c r="F41" s="490"/>
      <c r="G41" s="490"/>
      <c r="H41" s="490"/>
      <c r="I41" s="490"/>
      <c r="J41" s="490"/>
      <c r="K41" s="490"/>
      <c r="L41" s="490"/>
      <c r="M41" s="490"/>
      <c r="N41" s="490"/>
      <c r="O41" s="490"/>
      <c r="P41" s="490"/>
      <c r="Q41" s="490"/>
      <c r="R41" s="490"/>
      <c r="S41" s="490"/>
      <c r="T41" s="490"/>
      <c r="U41" s="490"/>
      <c r="V41" s="490"/>
      <c r="W41" s="490"/>
      <c r="X41" s="490"/>
      <c r="Y41" s="490"/>
      <c r="Z41" s="838"/>
    </row>
    <row r="42" spans="1:26">
      <c r="A42" s="839" t="s">
        <v>621</v>
      </c>
      <c r="B42" s="99">
        <v>10.73680878</v>
      </c>
      <c r="C42" s="99">
        <v>11.68913841</v>
      </c>
      <c r="D42" s="99">
        <v>12.670602799999999</v>
      </c>
      <c r="E42" s="99">
        <v>13.659720419999999</v>
      </c>
      <c r="F42" s="99">
        <v>14.65679169</v>
      </c>
      <c r="G42" s="99">
        <v>15.66149521</v>
      </c>
      <c r="H42" s="99">
        <v>16.674465179999999</v>
      </c>
      <c r="I42" s="99">
        <v>17.694734570000001</v>
      </c>
      <c r="J42" s="99">
        <v>18.817573549999999</v>
      </c>
      <c r="K42" s="99">
        <v>19.960306169999999</v>
      </c>
      <c r="L42" s="99">
        <v>21.115783690000001</v>
      </c>
      <c r="M42" s="99">
        <v>22.283361429999999</v>
      </c>
      <c r="N42" s="99">
        <v>23.463060380000002</v>
      </c>
      <c r="O42" s="99">
        <v>24.654893879999999</v>
      </c>
      <c r="P42" s="99">
        <v>25.858879089999999</v>
      </c>
      <c r="Q42" s="99">
        <v>27.07503891</v>
      </c>
      <c r="R42" s="99">
        <v>28.303380969999999</v>
      </c>
      <c r="S42" s="99">
        <v>29.543546679999999</v>
      </c>
      <c r="T42" s="99">
        <v>30.795917509999999</v>
      </c>
      <c r="U42" s="99">
        <v>32.061664579999999</v>
      </c>
      <c r="V42" s="99">
        <v>33.340454100000002</v>
      </c>
      <c r="W42" s="99">
        <v>34.633113860000002</v>
      </c>
      <c r="X42" s="99">
        <v>35.938510890000003</v>
      </c>
      <c r="Y42" s="99">
        <v>37.257484439999999</v>
      </c>
      <c r="Z42" s="425">
        <v>38.590080260000001</v>
      </c>
    </row>
    <row r="43" spans="1:26">
      <c r="A43" s="839" t="s">
        <v>619</v>
      </c>
      <c r="B43" s="99">
        <v>2.2580437660000001</v>
      </c>
      <c r="C43" s="99">
        <v>3.0165574550000001</v>
      </c>
      <c r="D43" s="99">
        <v>3.7914633750000002</v>
      </c>
      <c r="E43" s="99">
        <v>4.5729565619999999</v>
      </c>
      <c r="F43" s="99">
        <v>5.3610372540000002</v>
      </c>
      <c r="G43" s="99">
        <v>6.1557049749999999</v>
      </c>
      <c r="H43" s="99">
        <v>6.9569602010000002</v>
      </c>
      <c r="I43" s="99">
        <v>7.7648029330000004</v>
      </c>
      <c r="J43" s="99">
        <v>8.5792331700000002</v>
      </c>
      <c r="K43" s="99">
        <v>9.4002504350000002</v>
      </c>
      <c r="L43" s="99">
        <v>10.227854730000001</v>
      </c>
      <c r="M43" s="99">
        <v>11.062047</v>
      </c>
      <c r="N43" s="99">
        <v>11.90282631</v>
      </c>
      <c r="O43" s="99">
        <v>12.75019264</v>
      </c>
      <c r="P43" s="99">
        <v>13.604146</v>
      </c>
      <c r="Q43" s="99">
        <v>14.46468735</v>
      </c>
      <c r="R43" s="99">
        <v>15.33181667</v>
      </c>
      <c r="S43" s="99">
        <v>16.20553207</v>
      </c>
      <c r="T43" s="99">
        <v>17.085836409999999</v>
      </c>
      <c r="U43" s="99">
        <v>17.972726819999998</v>
      </c>
      <c r="V43" s="99">
        <v>18.866205220000001</v>
      </c>
      <c r="W43" s="99">
        <v>19.766269680000001</v>
      </c>
      <c r="X43" s="99">
        <v>20.67292213</v>
      </c>
      <c r="Y43" s="99">
        <v>21.586162569999999</v>
      </c>
      <c r="Z43" s="425">
        <v>22.505989069999998</v>
      </c>
    </row>
    <row r="44" spans="1:26">
      <c r="A44" s="839" t="s">
        <v>620</v>
      </c>
      <c r="B44" s="99">
        <v>31.396694180000001</v>
      </c>
      <c r="C44" s="99">
        <v>32.639060970000003</v>
      </c>
      <c r="D44" s="99">
        <v>33.934177400000003</v>
      </c>
      <c r="E44" s="99">
        <v>35.233158109999998</v>
      </c>
      <c r="F44" s="99">
        <v>36.536010740000002</v>
      </c>
      <c r="G44" s="99">
        <v>37.842731479999998</v>
      </c>
      <c r="H44" s="99">
        <v>39.153320309999998</v>
      </c>
      <c r="I44" s="99">
        <v>40.467773440000002</v>
      </c>
      <c r="J44" s="99">
        <v>41.78609848</v>
      </c>
      <c r="K44" s="99">
        <v>43.108291629999997</v>
      </c>
      <c r="L44" s="99">
        <v>44.434352869999998</v>
      </c>
      <c r="M44" s="99">
        <v>45.764282229999999</v>
      </c>
      <c r="N44" s="99">
        <v>47.098079679999998</v>
      </c>
      <c r="O44" s="99">
        <v>48.435745240000003</v>
      </c>
      <c r="P44" s="99">
        <v>49.777278899999999</v>
      </c>
      <c r="Q44" s="99">
        <v>51.12268066</v>
      </c>
      <c r="R44" s="99">
        <v>52.471950530000001</v>
      </c>
      <c r="S44" s="99">
        <v>53.8250885</v>
      </c>
      <c r="T44" s="99">
        <v>55.18209839</v>
      </c>
      <c r="U44" s="99">
        <v>56.542972560000003</v>
      </c>
      <c r="V44" s="99">
        <v>57.907714839999997</v>
      </c>
      <c r="W44" s="99">
        <v>59.276325229999998</v>
      </c>
      <c r="X44" s="99">
        <v>60.648807529999999</v>
      </c>
      <c r="Y44" s="99">
        <v>62.025154110000003</v>
      </c>
      <c r="Z44" s="425">
        <v>63.405372620000001</v>
      </c>
    </row>
    <row r="45" spans="1:26">
      <c r="A45" s="837" t="s">
        <v>278</v>
      </c>
      <c r="B45" s="490"/>
      <c r="C45" s="490"/>
      <c r="D45" s="490"/>
      <c r="E45" s="490"/>
      <c r="F45" s="490"/>
      <c r="G45" s="490"/>
      <c r="H45" s="490"/>
      <c r="I45" s="490"/>
      <c r="J45" s="490"/>
      <c r="K45" s="490"/>
      <c r="L45" s="490"/>
      <c r="M45" s="490"/>
      <c r="N45" s="490"/>
      <c r="O45" s="490"/>
      <c r="P45" s="490"/>
      <c r="Q45" s="490"/>
      <c r="R45" s="490"/>
      <c r="S45" s="490"/>
      <c r="T45" s="490"/>
      <c r="U45" s="490"/>
      <c r="V45" s="490"/>
      <c r="W45" s="490"/>
      <c r="X45" s="490"/>
      <c r="Y45" s="490"/>
      <c r="Z45" s="838"/>
    </row>
    <row r="46" spans="1:26">
      <c r="A46" s="839" t="s">
        <v>621</v>
      </c>
      <c r="B46" s="99">
        <v>27.148843769999999</v>
      </c>
      <c r="C46" s="99">
        <v>27.599840159999999</v>
      </c>
      <c r="D46" s="99">
        <v>28.19683075</v>
      </c>
      <c r="E46" s="99">
        <v>28.812288280000001</v>
      </c>
      <c r="F46" s="99">
        <v>29.417825700000002</v>
      </c>
      <c r="G46" s="99">
        <v>30.010952</v>
      </c>
      <c r="H46" s="99">
        <v>30.592668530000001</v>
      </c>
      <c r="I46" s="99">
        <v>31.161836619999999</v>
      </c>
      <c r="J46" s="99">
        <v>31.718585969999999</v>
      </c>
      <c r="K46" s="99">
        <v>32.260303499999999</v>
      </c>
      <c r="L46" s="99">
        <v>32.78911591</v>
      </c>
      <c r="M46" s="99">
        <v>33.302890779999998</v>
      </c>
      <c r="N46" s="99">
        <v>33.81187439</v>
      </c>
      <c r="O46" s="99">
        <v>34.305324550000002</v>
      </c>
      <c r="P46" s="99">
        <v>34.783046720000002</v>
      </c>
      <c r="Q46" s="99">
        <v>35.243869779999997</v>
      </c>
      <c r="R46" s="99">
        <v>35.682186129999998</v>
      </c>
      <c r="S46" s="99">
        <v>36.097110749999999</v>
      </c>
      <c r="T46" s="99">
        <v>36.489105219999999</v>
      </c>
      <c r="U46" s="99">
        <v>36.912307740000003</v>
      </c>
      <c r="V46" s="99">
        <v>37.314781189999998</v>
      </c>
      <c r="W46" s="99">
        <v>37.696960449999999</v>
      </c>
      <c r="X46" s="99">
        <v>38.058723450000002</v>
      </c>
      <c r="Y46" s="99">
        <v>38.400543210000002</v>
      </c>
      <c r="Z46" s="425">
        <v>38.72290039</v>
      </c>
    </row>
    <row r="47" spans="1:26">
      <c r="A47" s="839" t="s">
        <v>619</v>
      </c>
      <c r="B47" s="99">
        <v>11.990926740000001</v>
      </c>
      <c r="C47" s="99">
        <v>12.495514869999999</v>
      </c>
      <c r="D47" s="99">
        <v>13.001256939999999</v>
      </c>
      <c r="E47" s="99">
        <v>13.50815201</v>
      </c>
      <c r="F47" s="99">
        <v>14.01620102</v>
      </c>
      <c r="G47" s="99">
        <v>14.52540398</v>
      </c>
      <c r="H47" s="99">
        <v>15.035759929999999</v>
      </c>
      <c r="I47" s="99">
        <v>15.547270770000001</v>
      </c>
      <c r="J47" s="99">
        <v>16.05993462</v>
      </c>
      <c r="K47" s="99">
        <v>16.57375145</v>
      </c>
      <c r="L47" s="99">
        <v>17.088722229999998</v>
      </c>
      <c r="M47" s="99">
        <v>17.604846949999999</v>
      </c>
      <c r="N47" s="99">
        <v>18.122125629999999</v>
      </c>
      <c r="O47" s="99">
        <v>18.640558240000001</v>
      </c>
      <c r="P47" s="99">
        <v>19.160144809999998</v>
      </c>
      <c r="Q47" s="99">
        <v>19.68088341</v>
      </c>
      <c r="R47" s="99">
        <v>20.202777860000001</v>
      </c>
      <c r="S47" s="99">
        <v>20.725824360000001</v>
      </c>
      <c r="T47" s="99">
        <v>21.250024799999998</v>
      </c>
      <c r="U47" s="99">
        <v>21.75029945</v>
      </c>
      <c r="V47" s="99">
        <v>22.25057602</v>
      </c>
      <c r="W47" s="99">
        <v>22.750850679999999</v>
      </c>
      <c r="X47" s="99">
        <v>23.251125340000002</v>
      </c>
      <c r="Y47" s="99">
        <v>23.751399989999999</v>
      </c>
      <c r="Z47" s="425">
        <v>24.25167656</v>
      </c>
    </row>
    <row r="48" spans="1:26">
      <c r="A48" s="839" t="s">
        <v>620</v>
      </c>
      <c r="B48" s="99">
        <v>58.813644410000002</v>
      </c>
      <c r="C48" s="99">
        <v>58.40810776</v>
      </c>
      <c r="D48" s="99">
        <v>58.003845210000001</v>
      </c>
      <c r="E48" s="99">
        <v>57.600852969999998</v>
      </c>
      <c r="F48" s="99">
        <v>57.199131010000002</v>
      </c>
      <c r="G48" s="99">
        <v>56.798686979999999</v>
      </c>
      <c r="H48" s="99">
        <v>56.399513239999997</v>
      </c>
      <c r="I48" s="99">
        <v>56.001609799999997</v>
      </c>
      <c r="J48" s="99">
        <v>55.604980470000001</v>
      </c>
      <c r="K48" s="99">
        <v>55.209625240000001</v>
      </c>
      <c r="L48" s="99">
        <v>54.815544129999999</v>
      </c>
      <c r="M48" s="99">
        <v>54.422733309999998</v>
      </c>
      <c r="N48" s="99">
        <v>54.031192779999998</v>
      </c>
      <c r="O48" s="99">
        <v>53.640930179999998</v>
      </c>
      <c r="P48" s="99">
        <v>53.251937869999999</v>
      </c>
      <c r="Q48" s="99">
        <v>52.864215850000001</v>
      </c>
      <c r="R48" s="99">
        <v>52.47776794</v>
      </c>
      <c r="S48" s="99">
        <v>52.092594149999996</v>
      </c>
      <c r="T48" s="99">
        <v>51.70869064</v>
      </c>
      <c r="U48" s="99">
        <v>51.455261229999998</v>
      </c>
      <c r="V48" s="99">
        <v>51.201827999999999</v>
      </c>
      <c r="W48" s="99">
        <v>50.948394780000001</v>
      </c>
      <c r="X48" s="99">
        <v>50.694961550000002</v>
      </c>
      <c r="Y48" s="99">
        <v>50.441528320000003</v>
      </c>
      <c r="Z48" s="425">
        <v>50.188095089999997</v>
      </c>
    </row>
    <row r="49" spans="1:26">
      <c r="A49" s="837" t="s">
        <v>179</v>
      </c>
      <c r="B49" s="490"/>
      <c r="C49" s="490"/>
      <c r="D49" s="490"/>
      <c r="E49" s="490"/>
      <c r="F49" s="490"/>
      <c r="G49" s="490"/>
      <c r="H49" s="490"/>
      <c r="I49" s="490"/>
      <c r="J49" s="490"/>
      <c r="K49" s="490"/>
      <c r="L49" s="490"/>
      <c r="M49" s="490"/>
      <c r="N49" s="490"/>
      <c r="O49" s="490"/>
      <c r="P49" s="490"/>
      <c r="Q49" s="490"/>
      <c r="R49" s="490"/>
      <c r="S49" s="490"/>
      <c r="T49" s="490"/>
      <c r="U49" s="490"/>
      <c r="V49" s="490"/>
      <c r="W49" s="490"/>
      <c r="X49" s="490"/>
      <c r="Y49" s="490"/>
      <c r="Z49" s="838"/>
    </row>
    <row r="50" spans="1:26">
      <c r="A50" s="839" t="s">
        <v>621</v>
      </c>
      <c r="B50" s="99">
        <v>95.494102479999995</v>
      </c>
      <c r="C50" s="99">
        <v>95.69121552</v>
      </c>
      <c r="D50" s="99">
        <v>95.888336179999996</v>
      </c>
      <c r="E50" s="99">
        <v>96.08545685</v>
      </c>
      <c r="F50" s="99">
        <v>96.282577509999996</v>
      </c>
      <c r="G50" s="99">
        <v>96.47969818</v>
      </c>
      <c r="H50" s="99">
        <v>96.676818850000004</v>
      </c>
      <c r="I50" s="99">
        <v>96.873931880000001</v>
      </c>
      <c r="J50" s="99">
        <v>97.071052550000005</v>
      </c>
      <c r="K50" s="99">
        <v>97.268173219999994</v>
      </c>
      <c r="L50" s="99">
        <v>97.465293880000004</v>
      </c>
      <c r="M50" s="99">
        <v>97.662414549999994</v>
      </c>
      <c r="N50" s="99">
        <v>97.859535219999998</v>
      </c>
      <c r="O50" s="99">
        <v>98.056648249999995</v>
      </c>
      <c r="P50" s="99">
        <v>98.253768919999999</v>
      </c>
      <c r="Q50" s="99">
        <v>98.450889590000003</v>
      </c>
      <c r="R50" s="99">
        <v>98.648010249999999</v>
      </c>
      <c r="S50" s="99">
        <v>98.845130920000003</v>
      </c>
      <c r="T50" s="99">
        <v>98.874626160000005</v>
      </c>
      <c r="U50" s="99">
        <v>98.885833739999995</v>
      </c>
      <c r="V50" s="99">
        <v>98.896987920000001</v>
      </c>
      <c r="W50" s="99">
        <v>98.898567200000002</v>
      </c>
      <c r="X50" s="99">
        <v>99.699996949999999</v>
      </c>
      <c r="Y50" s="99">
        <v>99.699996949999999</v>
      </c>
      <c r="Z50" s="425">
        <v>99.699996949999999</v>
      </c>
    </row>
    <row r="51" spans="1:26">
      <c r="A51" s="837" t="s">
        <v>180</v>
      </c>
      <c r="B51" s="490"/>
      <c r="C51" s="490"/>
      <c r="D51" s="490"/>
      <c r="E51" s="490"/>
      <c r="F51" s="490"/>
      <c r="G51" s="490"/>
      <c r="H51" s="490"/>
      <c r="I51" s="490"/>
      <c r="J51" s="490"/>
      <c r="K51" s="490"/>
      <c r="L51" s="490"/>
      <c r="M51" s="490"/>
      <c r="N51" s="490"/>
      <c r="O51" s="490"/>
      <c r="P51" s="490"/>
      <c r="Q51" s="490"/>
      <c r="R51" s="490"/>
      <c r="S51" s="490"/>
      <c r="T51" s="490"/>
      <c r="U51" s="490"/>
      <c r="V51" s="490"/>
      <c r="W51" s="490"/>
      <c r="X51" s="490"/>
      <c r="Y51" s="490"/>
      <c r="Z51" s="838"/>
    </row>
    <row r="52" spans="1:26">
      <c r="A52" s="839" t="s">
        <v>621</v>
      </c>
      <c r="B52" s="99">
        <v>60.49737167</v>
      </c>
      <c r="C52" s="99">
        <v>61.275951390000003</v>
      </c>
      <c r="D52" s="99">
        <v>62.06237411</v>
      </c>
      <c r="E52" s="99">
        <v>62.846515660000001</v>
      </c>
      <c r="F52" s="99">
        <v>63.62335968</v>
      </c>
      <c r="G52" s="99">
        <v>64.392097469999996</v>
      </c>
      <c r="H52" s="99">
        <v>65.153060909999994</v>
      </c>
      <c r="I52" s="99">
        <v>65.906127929999997</v>
      </c>
      <c r="J52" s="99">
        <v>66.651344300000005</v>
      </c>
      <c r="K52" s="99">
        <v>67.387886050000006</v>
      </c>
      <c r="L52" s="99">
        <v>68.116188050000005</v>
      </c>
      <c r="M52" s="99">
        <v>68.835990910000007</v>
      </c>
      <c r="N52" s="99">
        <v>69.547325130000004</v>
      </c>
      <c r="O52" s="99">
        <v>70.249740599999996</v>
      </c>
      <c r="P52" s="99">
        <v>70.943527219999993</v>
      </c>
      <c r="Q52" s="99">
        <v>71.628478999999999</v>
      </c>
      <c r="R52" s="99">
        <v>72.304519650000003</v>
      </c>
      <c r="S52" s="99">
        <v>72.971504210000006</v>
      </c>
      <c r="T52" s="99">
        <v>73.629409789999997</v>
      </c>
      <c r="U52" s="99">
        <v>74.278190609999996</v>
      </c>
      <c r="V52" s="99">
        <v>74.917854309999996</v>
      </c>
      <c r="W52" s="99">
        <v>75.548309329999995</v>
      </c>
      <c r="X52" s="99">
        <v>76.169563289999999</v>
      </c>
      <c r="Y52" s="99">
        <v>76.781631469999994</v>
      </c>
      <c r="Z52" s="425">
        <v>77.384521480000004</v>
      </c>
    </row>
    <row r="53" spans="1:26">
      <c r="A53" s="839" t="s">
        <v>619</v>
      </c>
      <c r="B53" s="99">
        <v>45.335178380000002</v>
      </c>
      <c r="C53" s="99">
        <v>46.607074740000002</v>
      </c>
      <c r="D53" s="99">
        <v>47.891269680000001</v>
      </c>
      <c r="E53" s="99">
        <v>49.187755580000001</v>
      </c>
      <c r="F53" s="99">
        <v>50.496540070000002</v>
      </c>
      <c r="G53" s="99">
        <v>51.817619319999999</v>
      </c>
      <c r="H53" s="99">
        <v>53.15099335</v>
      </c>
      <c r="I53" s="99">
        <v>54.496662139999998</v>
      </c>
      <c r="J53" s="99">
        <v>55.8546257</v>
      </c>
      <c r="K53" s="99">
        <v>57.224887850000002</v>
      </c>
      <c r="L53" s="99">
        <v>58.607440949999997</v>
      </c>
      <c r="M53" s="99">
        <v>60.002292629999999</v>
      </c>
      <c r="N53" s="99">
        <v>61.409439089999999</v>
      </c>
      <c r="O53" s="99">
        <v>62.828880310000002</v>
      </c>
      <c r="P53" s="99">
        <v>64.260620119999999</v>
      </c>
      <c r="Q53" s="99">
        <v>65.704650880000003</v>
      </c>
      <c r="R53" s="99">
        <v>67.160980219999999</v>
      </c>
      <c r="S53" s="99">
        <v>68.629600519999997</v>
      </c>
      <c r="T53" s="99">
        <v>70.110519409999995</v>
      </c>
      <c r="U53" s="99">
        <v>71.60373688</v>
      </c>
      <c r="V53" s="99">
        <v>73.109245299999998</v>
      </c>
      <c r="W53" s="99">
        <v>74.627052309999996</v>
      </c>
      <c r="X53" s="99">
        <v>76.157150270000002</v>
      </c>
      <c r="Y53" s="99">
        <v>77.699546810000001</v>
      </c>
      <c r="Z53" s="425">
        <v>79.25424194</v>
      </c>
    </row>
    <row r="54" spans="1:26">
      <c r="A54" s="839" t="s">
        <v>620</v>
      </c>
      <c r="B54" s="99">
        <v>71.986480709999995</v>
      </c>
      <c r="C54" s="99">
        <v>72.176864620000003</v>
      </c>
      <c r="D54" s="99">
        <v>72.367248540000006</v>
      </c>
      <c r="E54" s="99">
        <v>72.55763245</v>
      </c>
      <c r="F54" s="99">
        <v>72.748023989999993</v>
      </c>
      <c r="G54" s="99">
        <v>72.93841553</v>
      </c>
      <c r="H54" s="99">
        <v>73.128807069999993</v>
      </c>
      <c r="I54" s="99">
        <v>73.319198610000001</v>
      </c>
      <c r="J54" s="99">
        <v>73.509597780000007</v>
      </c>
      <c r="K54" s="99">
        <v>73.69998932</v>
      </c>
      <c r="L54" s="99">
        <v>73.890388490000007</v>
      </c>
      <c r="M54" s="99">
        <v>74.080787659999999</v>
      </c>
      <c r="N54" s="99">
        <v>74.271194460000004</v>
      </c>
      <c r="O54" s="99">
        <v>74.461601259999995</v>
      </c>
      <c r="P54" s="99">
        <v>74.652000430000001</v>
      </c>
      <c r="Q54" s="99">
        <v>74.842414860000005</v>
      </c>
      <c r="R54" s="99">
        <v>75.032821659999996</v>
      </c>
      <c r="S54" s="99">
        <v>75.223228449999993</v>
      </c>
      <c r="T54" s="99">
        <v>75.413642879999998</v>
      </c>
      <c r="U54" s="99">
        <v>75.604057310000002</v>
      </c>
      <c r="V54" s="99">
        <v>75.794479370000005</v>
      </c>
      <c r="W54" s="99">
        <v>75.984893799999995</v>
      </c>
      <c r="X54" s="99">
        <v>76.175315859999998</v>
      </c>
      <c r="Y54" s="99">
        <v>76.365737920000001</v>
      </c>
      <c r="Z54" s="425">
        <v>76.556159969999996</v>
      </c>
    </row>
    <row r="55" spans="1:26">
      <c r="A55" s="837" t="s">
        <v>190</v>
      </c>
      <c r="B55" s="490"/>
      <c r="C55" s="490"/>
      <c r="D55" s="490"/>
      <c r="E55" s="490"/>
      <c r="F55" s="490"/>
      <c r="G55" s="490"/>
      <c r="H55" s="490"/>
      <c r="I55" s="490"/>
      <c r="J55" s="490"/>
      <c r="K55" s="490"/>
      <c r="L55" s="490"/>
      <c r="M55" s="490"/>
      <c r="N55" s="490"/>
      <c r="O55" s="490"/>
      <c r="P55" s="490"/>
      <c r="Q55" s="490"/>
      <c r="R55" s="490"/>
      <c r="S55" s="490"/>
      <c r="T55" s="490"/>
      <c r="U55" s="490"/>
      <c r="V55" s="490"/>
      <c r="W55" s="490"/>
      <c r="X55" s="490"/>
      <c r="Y55" s="490"/>
      <c r="Z55" s="838"/>
    </row>
    <row r="56" spans="1:26">
      <c r="A56" s="839" t="s">
        <v>621</v>
      </c>
      <c r="B56" s="99">
        <v>3.4464619160000001</v>
      </c>
      <c r="C56" s="99">
        <v>4.7329039570000004</v>
      </c>
      <c r="D56" s="99">
        <v>6.0216975210000001</v>
      </c>
      <c r="E56" s="99">
        <v>7.342047215</v>
      </c>
      <c r="F56" s="99">
        <v>8.6899013519999997</v>
      </c>
      <c r="G56" s="99">
        <v>10.040787699999999</v>
      </c>
      <c r="H56" s="99">
        <v>11.39558411</v>
      </c>
      <c r="I56" s="99">
        <v>12.754870410000001</v>
      </c>
      <c r="J56" s="99">
        <v>14.119749069999999</v>
      </c>
      <c r="K56" s="99">
        <v>15.490305899999999</v>
      </c>
      <c r="L56" s="99">
        <v>16.86804008</v>
      </c>
      <c r="M56" s="99">
        <v>18.253229139999998</v>
      </c>
      <c r="N56" s="99">
        <v>19.647073750000001</v>
      </c>
      <c r="O56" s="99">
        <v>21.0498333</v>
      </c>
      <c r="P56" s="99">
        <v>22.461694720000001</v>
      </c>
      <c r="Q56" s="99">
        <v>23.883436199999998</v>
      </c>
      <c r="R56" s="99">
        <v>25.315385819999999</v>
      </c>
      <c r="S56" s="99">
        <v>26.75852776</v>
      </c>
      <c r="T56" s="99">
        <v>28.213392259999999</v>
      </c>
      <c r="U56" s="99">
        <v>29.680234909999999</v>
      </c>
      <c r="V56" s="99">
        <v>31.160289760000001</v>
      </c>
      <c r="W56" s="99">
        <v>32.653511049999999</v>
      </c>
      <c r="X56" s="99">
        <v>34.160869599999998</v>
      </c>
      <c r="Y56" s="99">
        <v>35.682498930000001</v>
      </c>
      <c r="Z56" s="425">
        <v>37.219360350000002</v>
      </c>
    </row>
    <row r="57" spans="1:26">
      <c r="A57" s="839" t="s">
        <v>619</v>
      </c>
      <c r="B57" s="99">
        <v>0.203701943</v>
      </c>
      <c r="C57" s="99">
        <v>1.3873227829999999</v>
      </c>
      <c r="D57" s="99">
        <v>2.5709438320000002</v>
      </c>
      <c r="E57" s="99">
        <v>3.7545645240000001</v>
      </c>
      <c r="F57" s="99">
        <v>4.914870262</v>
      </c>
      <c r="G57" s="99">
        <v>6.0639986989999999</v>
      </c>
      <c r="H57" s="99">
        <v>7.2019505500000003</v>
      </c>
      <c r="I57" s="99">
        <v>8.3287248609999995</v>
      </c>
      <c r="J57" s="99">
        <v>9.4443235399999992</v>
      </c>
      <c r="K57" s="99">
        <v>10.5487442</v>
      </c>
      <c r="L57" s="99">
        <v>11.641988749999999</v>
      </c>
      <c r="M57" s="99">
        <v>12.724056239999999</v>
      </c>
      <c r="N57" s="99">
        <v>13.79494667</v>
      </c>
      <c r="O57" s="99">
        <v>14.854660989999999</v>
      </c>
      <c r="P57" s="99">
        <v>15.90319729</v>
      </c>
      <c r="Q57" s="99">
        <v>16.940557479999999</v>
      </c>
      <c r="R57" s="99">
        <v>17.966741559999999</v>
      </c>
      <c r="S57" s="99">
        <v>18.98174667</v>
      </c>
      <c r="T57" s="99">
        <v>19.985576630000001</v>
      </c>
      <c r="U57" s="99">
        <v>20.978229519999999</v>
      </c>
      <c r="V57" s="99">
        <v>21.95970535</v>
      </c>
      <c r="W57" s="99">
        <v>22.93000412</v>
      </c>
      <c r="X57" s="99">
        <v>23.889127729999998</v>
      </c>
      <c r="Y57" s="99">
        <v>24.837072370000001</v>
      </c>
      <c r="Z57" s="425">
        <v>25.773839949999999</v>
      </c>
    </row>
    <row r="58" spans="1:26">
      <c r="A58" s="839" t="s">
        <v>620</v>
      </c>
      <c r="B58" s="99">
        <v>14.73935986</v>
      </c>
      <c r="C58" s="99">
        <v>16.14246559</v>
      </c>
      <c r="D58" s="99">
        <v>17.545572279999998</v>
      </c>
      <c r="E58" s="99">
        <v>18.94867897</v>
      </c>
      <c r="F58" s="99">
        <v>20.499362949999998</v>
      </c>
      <c r="G58" s="99">
        <v>22.070392609999999</v>
      </c>
      <c r="H58" s="99">
        <v>23.66177368</v>
      </c>
      <c r="I58" s="99">
        <v>25.273502350000001</v>
      </c>
      <c r="J58" s="99">
        <v>26.905578609999999</v>
      </c>
      <c r="K58" s="99">
        <v>28.55800438</v>
      </c>
      <c r="L58" s="99">
        <v>30.230777740000001</v>
      </c>
      <c r="M58" s="99">
        <v>31.9239006</v>
      </c>
      <c r="N58" s="99">
        <v>33.63737106</v>
      </c>
      <c r="O58" s="99">
        <v>35.371192929999999</v>
      </c>
      <c r="P58" s="99">
        <v>37.1253624</v>
      </c>
      <c r="Q58" s="99">
        <v>38.899879460000001</v>
      </c>
      <c r="R58" s="99">
        <v>40.694744110000002</v>
      </c>
      <c r="S58" s="99">
        <v>42.509960169999999</v>
      </c>
      <c r="T58" s="99">
        <v>44.345520020000002</v>
      </c>
      <c r="U58" s="99">
        <v>46.20143127</v>
      </c>
      <c r="V58" s="99">
        <v>48.077693940000003</v>
      </c>
      <c r="W58" s="99">
        <v>49.974300380000003</v>
      </c>
      <c r="X58" s="99">
        <v>51.891258239999999</v>
      </c>
      <c r="Y58" s="99">
        <v>53.828563690000003</v>
      </c>
      <c r="Z58" s="425">
        <v>55.786220550000003</v>
      </c>
    </row>
    <row r="59" spans="1:26">
      <c r="A59" s="837" t="s">
        <v>182</v>
      </c>
      <c r="B59" s="490"/>
      <c r="C59" s="490"/>
      <c r="D59" s="490"/>
      <c r="E59" s="490"/>
      <c r="F59" s="490"/>
      <c r="G59" s="490"/>
      <c r="H59" s="490"/>
      <c r="I59" s="490"/>
      <c r="J59" s="490"/>
      <c r="K59" s="490"/>
      <c r="L59" s="490"/>
      <c r="M59" s="490"/>
      <c r="N59" s="490"/>
      <c r="O59" s="490"/>
      <c r="P59" s="490"/>
      <c r="Q59" s="490"/>
      <c r="R59" s="490"/>
      <c r="S59" s="490"/>
      <c r="T59" s="490"/>
      <c r="U59" s="490"/>
      <c r="V59" s="490"/>
      <c r="W59" s="490"/>
      <c r="X59" s="490"/>
      <c r="Y59" s="490"/>
      <c r="Z59" s="838"/>
    </row>
    <row r="60" spans="1:26">
      <c r="A60" s="839" t="s">
        <v>621</v>
      </c>
      <c r="B60" s="99">
        <v>21.041538240000001</v>
      </c>
      <c r="C60" s="99">
        <v>21.678688050000002</v>
      </c>
      <c r="D60" s="99">
        <v>22.413805010000001</v>
      </c>
      <c r="E60" s="99">
        <v>23.14438629</v>
      </c>
      <c r="F60" s="99">
        <v>23.870035170000001</v>
      </c>
      <c r="G60" s="99">
        <v>24.590023039999998</v>
      </c>
      <c r="H60" s="99">
        <v>25.30429268</v>
      </c>
      <c r="I60" s="99">
        <v>26.01213074</v>
      </c>
      <c r="J60" s="99">
        <v>26.713743210000001</v>
      </c>
      <c r="K60" s="99">
        <v>27.407558439999999</v>
      </c>
      <c r="L60" s="99">
        <v>28.094335560000001</v>
      </c>
      <c r="M60" s="99">
        <v>28.773103710000001</v>
      </c>
      <c r="N60" s="99">
        <v>29.444684980000002</v>
      </c>
      <c r="O60" s="99">
        <v>30.108730319999999</v>
      </c>
      <c r="P60" s="99">
        <v>30.764175420000001</v>
      </c>
      <c r="Q60" s="99">
        <v>31.410865780000002</v>
      </c>
      <c r="R60" s="99">
        <v>32.047771449999999</v>
      </c>
      <c r="S60" s="99">
        <v>32.674491879999998</v>
      </c>
      <c r="T60" s="99">
        <v>33.290397640000002</v>
      </c>
      <c r="U60" s="99">
        <v>33.894702909999999</v>
      </c>
      <c r="V60" s="99">
        <v>34.48681259</v>
      </c>
      <c r="W60" s="99">
        <v>35.244205469999997</v>
      </c>
      <c r="X60" s="99">
        <v>35.99505997</v>
      </c>
      <c r="Y60" s="99">
        <v>36.739131929999999</v>
      </c>
      <c r="Z60" s="425">
        <v>37.476337430000001</v>
      </c>
    </row>
    <row r="61" spans="1:26">
      <c r="A61" s="839" t="s">
        <v>619</v>
      </c>
      <c r="B61" s="99">
        <v>7.8805022239999998</v>
      </c>
      <c r="C61" s="99">
        <v>8.795825958</v>
      </c>
      <c r="D61" s="99">
        <v>9.7229814529999992</v>
      </c>
      <c r="E61" s="99">
        <v>10.66196918</v>
      </c>
      <c r="F61" s="99">
        <v>11.612790110000001</v>
      </c>
      <c r="G61" s="99">
        <v>12.57544231</v>
      </c>
      <c r="H61" s="99">
        <v>13.54992676</v>
      </c>
      <c r="I61" s="99">
        <v>14.53624344</v>
      </c>
      <c r="J61" s="99">
        <v>15.534391400000001</v>
      </c>
      <c r="K61" s="99">
        <v>16.544372559999999</v>
      </c>
      <c r="L61" s="99">
        <v>17.566185000000001</v>
      </c>
      <c r="M61" s="99">
        <v>18.59983063</v>
      </c>
      <c r="N61" s="99">
        <v>19.645309449999999</v>
      </c>
      <c r="O61" s="99">
        <v>20.702617650000001</v>
      </c>
      <c r="P61" s="99">
        <v>21.77176094</v>
      </c>
      <c r="Q61" s="99">
        <v>22.852733610000001</v>
      </c>
      <c r="R61" s="99">
        <v>23.94553947</v>
      </c>
      <c r="S61" s="99">
        <v>25.05017853</v>
      </c>
      <c r="T61" s="99">
        <v>26.166648859999999</v>
      </c>
      <c r="U61" s="99">
        <v>27.294952389999999</v>
      </c>
      <c r="V61" s="99">
        <v>28.435087200000002</v>
      </c>
      <c r="W61" s="99">
        <v>29.40827942</v>
      </c>
      <c r="X61" s="99">
        <v>30.38147163</v>
      </c>
      <c r="Y61" s="99">
        <v>31.35466576</v>
      </c>
      <c r="Z61" s="425">
        <v>32.327857969999997</v>
      </c>
    </row>
    <row r="62" spans="1:26">
      <c r="A62" s="839" t="s">
        <v>620</v>
      </c>
      <c r="B62" s="99">
        <v>45.697399140000002</v>
      </c>
      <c r="C62" s="99">
        <v>45.601902010000003</v>
      </c>
      <c r="D62" s="99">
        <v>45.496971129999999</v>
      </c>
      <c r="E62" s="99">
        <v>45.382606510000002</v>
      </c>
      <c r="F62" s="99">
        <v>45.258808139999999</v>
      </c>
      <c r="G62" s="99">
        <v>45.12557983</v>
      </c>
      <c r="H62" s="99">
        <v>44.982913969999998</v>
      </c>
      <c r="I62" s="99">
        <v>44.830818180000001</v>
      </c>
      <c r="J62" s="99">
        <v>44.669288639999998</v>
      </c>
      <c r="K62" s="99">
        <v>44.498325350000002</v>
      </c>
      <c r="L62" s="99">
        <v>44.317932130000003</v>
      </c>
      <c r="M62" s="99">
        <v>44.128101350000001</v>
      </c>
      <c r="N62" s="99">
        <v>43.928840639999997</v>
      </c>
      <c r="O62" s="99">
        <v>43.72014618</v>
      </c>
      <c r="P62" s="99">
        <v>43.502017969999997</v>
      </c>
      <c r="Q62" s="99">
        <v>43.274459839999999</v>
      </c>
      <c r="R62" s="99">
        <v>43.037464139999997</v>
      </c>
      <c r="S62" s="99">
        <v>42.79103851</v>
      </c>
      <c r="T62" s="99">
        <v>42.535179139999997</v>
      </c>
      <c r="U62" s="99">
        <v>42.269886020000001</v>
      </c>
      <c r="V62" s="99">
        <v>41.995159149999999</v>
      </c>
      <c r="W62" s="99">
        <v>42.321907039999999</v>
      </c>
      <c r="X62" s="99">
        <v>42.64865494</v>
      </c>
      <c r="Y62" s="99">
        <v>42.97540283</v>
      </c>
      <c r="Z62" s="425">
        <v>43.302146909999998</v>
      </c>
    </row>
    <row r="63" spans="1:26">
      <c r="A63" s="837" t="s">
        <v>279</v>
      </c>
      <c r="B63" s="490"/>
      <c r="C63" s="490"/>
      <c r="D63" s="490"/>
      <c r="E63" s="490"/>
      <c r="F63" s="490"/>
      <c r="G63" s="490"/>
      <c r="H63" s="490"/>
      <c r="I63" s="490"/>
      <c r="J63" s="490"/>
      <c r="K63" s="490"/>
      <c r="L63" s="490"/>
      <c r="M63" s="490"/>
      <c r="N63" s="490"/>
      <c r="O63" s="490"/>
      <c r="P63" s="490"/>
      <c r="Q63" s="490"/>
      <c r="R63" s="490"/>
      <c r="S63" s="490"/>
      <c r="T63" s="490"/>
      <c r="U63" s="490"/>
      <c r="V63" s="490"/>
      <c r="W63" s="490"/>
      <c r="X63" s="490"/>
      <c r="Y63" s="490"/>
      <c r="Z63" s="838"/>
    </row>
    <row r="64" spans="1:26">
      <c r="A64" s="839" t="s">
        <v>621</v>
      </c>
      <c r="B64" s="99">
        <v>44.517005920000003</v>
      </c>
      <c r="C64" s="99">
        <v>44.632781979999997</v>
      </c>
      <c r="D64" s="99">
        <v>44.820972439999998</v>
      </c>
      <c r="E64" s="99">
        <v>44.862598419999998</v>
      </c>
      <c r="F64" s="99">
        <v>44.881690980000002</v>
      </c>
      <c r="G64" s="99">
        <v>44.255588529999997</v>
      </c>
      <c r="H64" s="99">
        <v>43.631374360000002</v>
      </c>
      <c r="I64" s="99">
        <v>43.009315489999999</v>
      </c>
      <c r="J64" s="99">
        <v>42.389175420000001</v>
      </c>
      <c r="K64" s="99">
        <v>41.771198269999999</v>
      </c>
      <c r="L64" s="99">
        <v>41.155166629999997</v>
      </c>
      <c r="M64" s="99">
        <v>40.54130936</v>
      </c>
      <c r="N64" s="99">
        <v>39.92942429</v>
      </c>
      <c r="O64" s="99">
        <v>39.319721219999998</v>
      </c>
      <c r="P64" s="99">
        <v>38.717082980000001</v>
      </c>
      <c r="Q64" s="99">
        <v>38.120647429999998</v>
      </c>
      <c r="R64" s="99">
        <v>37.529193880000001</v>
      </c>
      <c r="S64" s="99">
        <v>36.941673280000003</v>
      </c>
      <c r="T64" s="99">
        <v>36.357158660000003</v>
      </c>
      <c r="U64" s="99">
        <v>35.774333949999999</v>
      </c>
      <c r="V64" s="99">
        <v>35.192363739999998</v>
      </c>
      <c r="W64" s="99">
        <v>34.609951019999997</v>
      </c>
      <c r="X64" s="99">
        <v>34.617858890000001</v>
      </c>
      <c r="Y64" s="99">
        <v>34.628345490000001</v>
      </c>
      <c r="Z64" s="425">
        <v>34.641498570000003</v>
      </c>
    </row>
    <row r="65" spans="1:26">
      <c r="A65" s="839" t="s">
        <v>619</v>
      </c>
      <c r="B65" s="99">
        <v>35.030673980000003</v>
      </c>
      <c r="C65" s="99">
        <v>35.030673980000003</v>
      </c>
      <c r="D65" s="99">
        <v>35.076572419999998</v>
      </c>
      <c r="E65" s="99">
        <v>35.12247086</v>
      </c>
      <c r="F65" s="99">
        <v>35.168369290000001</v>
      </c>
      <c r="G65" s="99">
        <v>34.977119450000004</v>
      </c>
      <c r="H65" s="99">
        <v>34.785251619999997</v>
      </c>
      <c r="I65" s="99">
        <v>34.59276199</v>
      </c>
      <c r="J65" s="99">
        <v>34.399658199999998</v>
      </c>
      <c r="K65" s="99">
        <v>34.205932619999999</v>
      </c>
      <c r="L65" s="99">
        <v>34.01159286</v>
      </c>
      <c r="M65" s="99">
        <v>33.816631319999999</v>
      </c>
      <c r="N65" s="99">
        <v>33.621055599999998</v>
      </c>
      <c r="O65" s="99">
        <v>33.424858090000001</v>
      </c>
      <c r="P65" s="99">
        <v>33.228042600000002</v>
      </c>
      <c r="Q65" s="99">
        <v>33.030609130000002</v>
      </c>
      <c r="R65" s="99">
        <v>32.832557680000001</v>
      </c>
      <c r="S65" s="99">
        <v>32.633888239999997</v>
      </c>
      <c r="T65" s="99">
        <v>32.434600830000001</v>
      </c>
      <c r="U65" s="99">
        <v>32.234695430000002</v>
      </c>
      <c r="V65" s="99">
        <v>32.034172060000003</v>
      </c>
      <c r="W65" s="99">
        <v>31.833030699999998</v>
      </c>
      <c r="X65" s="99">
        <v>31.833030699999998</v>
      </c>
      <c r="Y65" s="99">
        <v>31.833030699999998</v>
      </c>
      <c r="Z65" s="425">
        <v>31.833030699999998</v>
      </c>
    </row>
    <row r="66" spans="1:26" ht="15" thickBot="1">
      <c r="A66" s="840" t="s">
        <v>620</v>
      </c>
      <c r="B66" s="426">
        <v>63.131668089999998</v>
      </c>
      <c r="C66" s="426">
        <v>63.131668089999998</v>
      </c>
      <c r="D66" s="426">
        <v>63.251792909999999</v>
      </c>
      <c r="E66" s="426">
        <v>63.371917719999999</v>
      </c>
      <c r="F66" s="426">
        <v>63.49204254</v>
      </c>
      <c r="G66" s="426">
        <v>62.178733829999999</v>
      </c>
      <c r="H66" s="426">
        <v>60.860008239999999</v>
      </c>
      <c r="I66" s="426">
        <v>59.535869599999998</v>
      </c>
      <c r="J66" s="426">
        <v>58.206321719999998</v>
      </c>
      <c r="K66" s="426">
        <v>56.87135696</v>
      </c>
      <c r="L66" s="426">
        <v>55.530979160000001</v>
      </c>
      <c r="M66" s="426">
        <v>54.185184479999997</v>
      </c>
      <c r="N66" s="426">
        <v>52.833980560000001</v>
      </c>
      <c r="O66" s="426">
        <v>51.47735977</v>
      </c>
      <c r="P66" s="426">
        <v>50.115325929999997</v>
      </c>
      <c r="Q66" s="426">
        <v>48.74787903</v>
      </c>
      <c r="R66" s="426">
        <v>47.37501907</v>
      </c>
      <c r="S66" s="426">
        <v>45.996742249999997</v>
      </c>
      <c r="T66" s="426">
        <v>44.613056180000001</v>
      </c>
      <c r="U66" s="426">
        <v>43.223953250000001</v>
      </c>
      <c r="V66" s="426">
        <v>41.829437259999999</v>
      </c>
      <c r="W66" s="426">
        <v>40.429504389999998</v>
      </c>
      <c r="X66" s="426">
        <v>40.429504389999998</v>
      </c>
      <c r="Y66" s="426">
        <v>40.429504389999998</v>
      </c>
      <c r="Z66" s="606">
        <v>40.429504389999998</v>
      </c>
    </row>
    <row r="68" spans="1:26">
      <c r="A68" s="29" t="s">
        <v>185</v>
      </c>
    </row>
    <row r="70" spans="1:26">
      <c r="A70" s="24" t="s">
        <v>789</v>
      </c>
    </row>
  </sheetData>
  <hyperlinks>
    <hyperlink ref="AC4" location="'TC3'!A1" display="Back to Content Page" xr:uid="{79DBBECF-DA4C-4F93-AEE3-CCF1B20D0CD1}"/>
  </hyperlinks>
  <pageMargins left="0.7" right="0.7" top="0.75" bottom="0.75" header="0.3" footer="0.3"/>
  <pageSetup paperSize="9" scale="58" orientation="landscape" r:id="rId1"/>
  <headerFooter>
    <oddFooter>&amp;C&amp;P</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0632-0698-4C4B-9A01-29F0963A4038}">
  <dimension ref="A1:AC69"/>
  <sheetViews>
    <sheetView topLeftCell="Q1" workbookViewId="0">
      <selection activeCell="AC3" sqref="AC3"/>
    </sheetView>
  </sheetViews>
  <sheetFormatPr defaultRowHeight="14.4"/>
  <cols>
    <col min="1" max="1" width="31.21875" bestFit="1" customWidth="1"/>
    <col min="2" max="2" width="15.21875" customWidth="1"/>
    <col min="3" max="25" width="11.77734375" bestFit="1" customWidth="1"/>
  </cols>
  <sheetData>
    <row r="1" spans="1:29">
      <c r="A1" s="29" t="s">
        <v>785</v>
      </c>
    </row>
    <row r="2" spans="1:29" ht="15" thickBot="1"/>
    <row r="3" spans="1:29">
      <c r="A3" s="834" t="s">
        <v>618</v>
      </c>
      <c r="B3" s="835">
        <v>2000</v>
      </c>
      <c r="C3" s="835">
        <v>2001</v>
      </c>
      <c r="D3" s="835">
        <v>2002</v>
      </c>
      <c r="E3" s="835">
        <v>2003</v>
      </c>
      <c r="F3" s="835">
        <v>2004</v>
      </c>
      <c r="G3" s="835">
        <v>2005</v>
      </c>
      <c r="H3" s="835">
        <v>2006</v>
      </c>
      <c r="I3" s="835">
        <v>2007</v>
      </c>
      <c r="J3" s="835">
        <v>2008</v>
      </c>
      <c r="K3" s="835">
        <v>2009</v>
      </c>
      <c r="L3" s="835">
        <v>2010</v>
      </c>
      <c r="M3" s="835">
        <v>2011</v>
      </c>
      <c r="N3" s="835">
        <v>2012</v>
      </c>
      <c r="O3" s="835">
        <v>2013</v>
      </c>
      <c r="P3" s="835">
        <v>2014</v>
      </c>
      <c r="Q3" s="835">
        <v>2015</v>
      </c>
      <c r="R3" s="835">
        <v>2016</v>
      </c>
      <c r="S3" s="835">
        <v>2017</v>
      </c>
      <c r="T3" s="835">
        <v>2018</v>
      </c>
      <c r="U3" s="835">
        <v>2019</v>
      </c>
      <c r="V3" s="835">
        <v>2020</v>
      </c>
      <c r="W3" s="835">
        <v>2021</v>
      </c>
      <c r="X3" s="835">
        <v>2022</v>
      </c>
      <c r="Y3" s="835">
        <v>2023</v>
      </c>
      <c r="Z3" s="836">
        <v>2024</v>
      </c>
      <c r="AC3" s="856" t="s">
        <v>166</v>
      </c>
    </row>
    <row r="4" spans="1:29">
      <c r="A4" s="837" t="s">
        <v>167</v>
      </c>
      <c r="B4" s="99"/>
      <c r="C4" s="99"/>
      <c r="D4" s="99"/>
      <c r="E4" s="99"/>
      <c r="F4" s="99"/>
      <c r="G4" s="99"/>
      <c r="H4" s="99"/>
      <c r="I4" s="99"/>
      <c r="J4" s="99"/>
      <c r="K4" s="99"/>
      <c r="L4" s="99"/>
      <c r="M4" s="99"/>
      <c r="N4" s="99"/>
      <c r="O4" s="99"/>
      <c r="P4" s="99"/>
      <c r="Q4" s="99"/>
      <c r="R4" s="99"/>
      <c r="S4" s="99"/>
      <c r="T4" s="99"/>
      <c r="U4" s="99"/>
      <c r="V4" s="99"/>
      <c r="W4" s="99"/>
      <c r="X4" s="99"/>
      <c r="Y4" s="99"/>
      <c r="Z4" s="425"/>
    </row>
    <row r="5" spans="1:29">
      <c r="A5" s="839" t="s">
        <v>621</v>
      </c>
      <c r="B5" s="99">
        <v>31.70635223</v>
      </c>
      <c r="C5" s="99">
        <v>31.279602050000001</v>
      </c>
      <c r="D5" s="99">
        <v>30.852857589999999</v>
      </c>
      <c r="E5" s="99">
        <v>30.66046906</v>
      </c>
      <c r="F5" s="99">
        <v>30.435554499999999</v>
      </c>
      <c r="G5" s="99">
        <v>30.1810112</v>
      </c>
      <c r="H5" s="99">
        <v>30.063528059999999</v>
      </c>
      <c r="I5" s="99">
        <v>29.926277160000001</v>
      </c>
      <c r="J5" s="99">
        <v>29.768539430000001</v>
      </c>
      <c r="K5" s="99">
        <v>29.592229840000002</v>
      </c>
      <c r="L5" s="99">
        <v>29.396186830000001</v>
      </c>
      <c r="M5" s="99">
        <v>29.18102455</v>
      </c>
      <c r="N5" s="99">
        <v>28.947406770000001</v>
      </c>
      <c r="O5" s="99">
        <v>28.696064</v>
      </c>
      <c r="P5" s="99">
        <v>28.426717759999999</v>
      </c>
      <c r="Q5" s="99">
        <v>28.14446259</v>
      </c>
      <c r="R5" s="99">
        <v>27.848772050000001</v>
      </c>
      <c r="S5" s="99">
        <v>27.540727619999998</v>
      </c>
      <c r="T5" s="99">
        <v>27.222045900000001</v>
      </c>
      <c r="U5" s="99">
        <v>26.834508899999999</v>
      </c>
      <c r="V5" s="99">
        <v>26.455741880000001</v>
      </c>
      <c r="W5" s="99">
        <v>26.084575650000001</v>
      </c>
      <c r="X5" s="99">
        <v>25.721593859999999</v>
      </c>
      <c r="Y5" s="99"/>
      <c r="Z5" s="425"/>
    </row>
    <row r="6" spans="1:29">
      <c r="A6" s="839" t="s">
        <v>619</v>
      </c>
      <c r="B6" s="99">
        <v>49.713489529999997</v>
      </c>
      <c r="C6" s="99">
        <v>49.713489529999997</v>
      </c>
      <c r="D6" s="99">
        <v>49.713489529999997</v>
      </c>
      <c r="E6" s="99">
        <v>50.701145169999997</v>
      </c>
      <c r="F6" s="99">
        <v>51.688800809999996</v>
      </c>
      <c r="G6" s="99">
        <v>52.676456450000003</v>
      </c>
      <c r="H6" s="99">
        <v>53.66411591</v>
      </c>
      <c r="I6" s="99">
        <v>54.651771549999999</v>
      </c>
      <c r="J6" s="99">
        <v>55.639427189999999</v>
      </c>
      <c r="K6" s="99">
        <v>56.627082819999998</v>
      </c>
      <c r="L6" s="99">
        <v>57.614742280000002</v>
      </c>
      <c r="M6" s="99">
        <v>58.602397920000001</v>
      </c>
      <c r="N6" s="99">
        <v>59.590053560000001</v>
      </c>
      <c r="O6" s="99">
        <v>60.577709200000001</v>
      </c>
      <c r="P6" s="99">
        <v>61.565368650000003</v>
      </c>
      <c r="Q6" s="99">
        <v>62.553024290000003</v>
      </c>
      <c r="R6" s="99">
        <v>63.540679930000003</v>
      </c>
      <c r="S6" s="99">
        <v>64.528335569999996</v>
      </c>
      <c r="T6" s="99">
        <v>65.515991209999996</v>
      </c>
      <c r="U6" s="99">
        <v>65.515991209999996</v>
      </c>
      <c r="V6" s="99">
        <v>65.515991209999996</v>
      </c>
      <c r="W6" s="99">
        <v>65.515991209999996</v>
      </c>
      <c r="X6" s="99">
        <v>65.515991209999996</v>
      </c>
      <c r="Y6" s="99"/>
      <c r="Z6" s="425"/>
    </row>
    <row r="7" spans="1:29">
      <c r="A7" s="839" t="s">
        <v>620</v>
      </c>
      <c r="B7" s="99">
        <v>13.76176929</v>
      </c>
      <c r="C7" s="99">
        <v>13.76176929</v>
      </c>
      <c r="D7" s="99">
        <v>13.76176929</v>
      </c>
      <c r="E7" s="99">
        <v>13.343186380000001</v>
      </c>
      <c r="F7" s="99">
        <v>12.92460346</v>
      </c>
      <c r="G7" s="99">
        <v>12.506020550000001</v>
      </c>
      <c r="H7" s="99">
        <v>12.08743763</v>
      </c>
      <c r="I7" s="99">
        <v>11.668853759999999</v>
      </c>
      <c r="J7" s="99">
        <v>11.250270840000001</v>
      </c>
      <c r="K7" s="99">
        <v>10.831687929999999</v>
      </c>
      <c r="L7" s="99">
        <v>10.413105010000001</v>
      </c>
      <c r="M7" s="99">
        <v>9.9945220950000007</v>
      </c>
      <c r="N7" s="99">
        <v>9.5759391780000005</v>
      </c>
      <c r="O7" s="99">
        <v>9.1573562620000004</v>
      </c>
      <c r="P7" s="99">
        <v>8.7387733460000003</v>
      </c>
      <c r="Q7" s="99">
        <v>8.3201904300000002</v>
      </c>
      <c r="R7" s="99">
        <v>7.9016070369999998</v>
      </c>
      <c r="S7" s="99">
        <v>7.4830241199999996</v>
      </c>
      <c r="T7" s="99">
        <v>7.0644412040000004</v>
      </c>
      <c r="U7" s="99">
        <v>7.0644412040000004</v>
      </c>
      <c r="V7" s="99">
        <v>7.0644412040000004</v>
      </c>
      <c r="W7" s="99">
        <v>7.0644412040000004</v>
      </c>
      <c r="X7" s="99">
        <v>7.0644412040000004</v>
      </c>
      <c r="Y7" s="99"/>
      <c r="Z7" s="425"/>
    </row>
    <row r="8" spans="1:29">
      <c r="A8" s="837" t="s">
        <v>168</v>
      </c>
      <c r="B8" s="99"/>
      <c r="C8" s="99"/>
      <c r="D8" s="99"/>
      <c r="E8" s="99"/>
      <c r="F8" s="99"/>
      <c r="G8" s="99"/>
      <c r="H8" s="99"/>
      <c r="I8" s="99"/>
      <c r="J8" s="99"/>
      <c r="K8" s="99"/>
      <c r="L8" s="99"/>
      <c r="M8" s="99"/>
      <c r="N8" s="99"/>
      <c r="O8" s="99"/>
      <c r="P8" s="99"/>
      <c r="Q8" s="99"/>
      <c r="R8" s="99"/>
      <c r="S8" s="99"/>
      <c r="T8" s="99"/>
      <c r="U8" s="99"/>
      <c r="V8" s="99"/>
      <c r="W8" s="99"/>
      <c r="X8" s="99"/>
      <c r="Y8" s="99"/>
      <c r="Z8" s="425"/>
    </row>
    <row r="9" spans="1:29">
      <c r="A9" s="839" t="s">
        <v>621</v>
      </c>
      <c r="B9" s="99">
        <v>21.92918396</v>
      </c>
      <c r="C9" s="99">
        <v>21.043653490000001</v>
      </c>
      <c r="D9" s="99">
        <v>20.301836009999999</v>
      </c>
      <c r="E9" s="99">
        <v>19.58839798</v>
      </c>
      <c r="F9" s="99">
        <v>18.884338379999999</v>
      </c>
      <c r="G9" s="99">
        <v>18.190700530000001</v>
      </c>
      <c r="H9" s="99">
        <v>17.506381990000001</v>
      </c>
      <c r="I9" s="99">
        <v>16.481399540000002</v>
      </c>
      <c r="J9" s="99">
        <v>15.49143887</v>
      </c>
      <c r="K9" s="99">
        <v>14.539494510000001</v>
      </c>
      <c r="L9" s="99">
        <v>13.623386379999999</v>
      </c>
      <c r="M9" s="99">
        <v>12.74370289</v>
      </c>
      <c r="N9" s="99">
        <v>12.045176509999999</v>
      </c>
      <c r="O9" s="99">
        <v>11.39135456</v>
      </c>
      <c r="P9" s="99">
        <v>10.756001469999999</v>
      </c>
      <c r="Q9" s="99">
        <v>10.1391201</v>
      </c>
      <c r="R9" s="99">
        <v>9.5404291150000002</v>
      </c>
      <c r="S9" s="99">
        <v>8.960105896</v>
      </c>
      <c r="T9" s="99">
        <v>8.3999519350000007</v>
      </c>
      <c r="U9" s="99">
        <v>7.8591189379999999</v>
      </c>
      <c r="V9" s="99">
        <v>7.3371901509999997</v>
      </c>
      <c r="W9" s="99">
        <v>6.8337025640000002</v>
      </c>
      <c r="X9" s="99">
        <v>6.3474650380000002</v>
      </c>
      <c r="Y9" s="99">
        <v>5.8782176970000002</v>
      </c>
      <c r="Z9" s="425">
        <v>5.4251666070000004</v>
      </c>
    </row>
    <row r="10" spans="1:29">
      <c r="A10" s="839" t="s">
        <v>619</v>
      </c>
      <c r="B10" s="99">
        <v>43.110359189999997</v>
      </c>
      <c r="C10" s="99">
        <v>42.007953639999997</v>
      </c>
      <c r="D10" s="99">
        <v>40.905548099999997</v>
      </c>
      <c r="E10" s="99">
        <v>39.803142549999997</v>
      </c>
      <c r="F10" s="99">
        <v>38.70073318</v>
      </c>
      <c r="G10" s="99">
        <v>37.598327640000001</v>
      </c>
      <c r="H10" s="99">
        <v>36.495922090000001</v>
      </c>
      <c r="I10" s="99">
        <v>35.39351654</v>
      </c>
      <c r="J10" s="99">
        <v>34.29111099</v>
      </c>
      <c r="K10" s="99">
        <v>33.18870544</v>
      </c>
      <c r="L10" s="99">
        <v>32.0862999</v>
      </c>
      <c r="M10" s="99">
        <v>30.983892440000002</v>
      </c>
      <c r="N10" s="99">
        <v>29.881486890000001</v>
      </c>
      <c r="O10" s="99">
        <v>28.779081340000001</v>
      </c>
      <c r="P10" s="99">
        <v>27.676675800000002</v>
      </c>
      <c r="Q10" s="99">
        <v>26.574270250000001</v>
      </c>
      <c r="R10" s="99">
        <v>25.471862789999999</v>
      </c>
      <c r="S10" s="99">
        <v>24.369457239999999</v>
      </c>
      <c r="T10" s="99">
        <v>23.2670517</v>
      </c>
      <c r="U10" s="99">
        <v>22.164646149999999</v>
      </c>
      <c r="V10" s="99">
        <v>21.062240599999999</v>
      </c>
      <c r="W10" s="99">
        <v>19.959833150000001</v>
      </c>
      <c r="X10" s="99">
        <v>18.857427600000001</v>
      </c>
      <c r="Y10" s="99">
        <v>17.755022050000001</v>
      </c>
      <c r="Z10" s="425">
        <v>16.652616500000001</v>
      </c>
    </row>
    <row r="11" spans="1:29">
      <c r="A11" s="839" t="s">
        <v>620</v>
      </c>
      <c r="B11" s="99">
        <v>3.3103368280000001</v>
      </c>
      <c r="C11" s="99">
        <v>3.229701757</v>
      </c>
      <c r="D11" s="99">
        <v>3.1490666869999999</v>
      </c>
      <c r="E11" s="99">
        <v>3.0684316159999998</v>
      </c>
      <c r="F11" s="99">
        <v>2.9877965450000001</v>
      </c>
      <c r="G11" s="99">
        <v>2.9071617129999998</v>
      </c>
      <c r="H11" s="99">
        <v>2.8265266420000001</v>
      </c>
      <c r="I11" s="99">
        <v>2.745891571</v>
      </c>
      <c r="J11" s="99">
        <v>2.6652564999999999</v>
      </c>
      <c r="K11" s="99">
        <v>2.584621668</v>
      </c>
      <c r="L11" s="99">
        <v>2.5039865969999999</v>
      </c>
      <c r="M11" s="99">
        <v>2.4233515259999998</v>
      </c>
      <c r="N11" s="99">
        <v>2.3427164550000001</v>
      </c>
      <c r="O11" s="99">
        <v>2.2620813850000001</v>
      </c>
      <c r="P11" s="99">
        <v>2.1814465520000001</v>
      </c>
      <c r="Q11" s="99">
        <v>2.100811481</v>
      </c>
      <c r="R11" s="99">
        <v>2.020176411</v>
      </c>
      <c r="S11" s="99">
        <v>1.939541459</v>
      </c>
      <c r="T11" s="99">
        <v>1.8589063880000001</v>
      </c>
      <c r="U11" s="99">
        <v>1.7782714369999999</v>
      </c>
      <c r="V11" s="99">
        <v>1.697636366</v>
      </c>
      <c r="W11" s="99">
        <v>1.617001414</v>
      </c>
      <c r="X11" s="99">
        <v>1.5363663430000001</v>
      </c>
      <c r="Y11" s="99">
        <v>1.455731273</v>
      </c>
      <c r="Z11" s="425">
        <v>1.375096321</v>
      </c>
    </row>
    <row r="12" spans="1:29">
      <c r="A12" s="837" t="s">
        <v>188</v>
      </c>
      <c r="B12" s="99"/>
      <c r="C12" s="99"/>
      <c r="D12" s="99"/>
      <c r="E12" s="99"/>
      <c r="F12" s="99"/>
      <c r="G12" s="99"/>
      <c r="H12" s="99"/>
      <c r="I12" s="99"/>
      <c r="J12" s="99"/>
      <c r="K12" s="99"/>
      <c r="L12" s="99"/>
      <c r="M12" s="99"/>
      <c r="N12" s="99"/>
      <c r="O12" s="99"/>
      <c r="P12" s="99"/>
      <c r="Q12" s="99"/>
      <c r="R12" s="99"/>
      <c r="S12" s="99"/>
      <c r="T12" s="99"/>
      <c r="U12" s="99"/>
      <c r="V12" s="99"/>
      <c r="W12" s="99"/>
      <c r="X12" s="99"/>
      <c r="Y12" s="99"/>
      <c r="Z12" s="425"/>
    </row>
    <row r="13" spans="1:29">
      <c r="A13" s="839" t="s">
        <v>621</v>
      </c>
      <c r="B13" s="99">
        <v>0.61010885199999998</v>
      </c>
      <c r="C13" s="99">
        <v>0.66111642100000001</v>
      </c>
      <c r="D13" s="99">
        <v>0.71216016999999998</v>
      </c>
      <c r="E13" s="99">
        <v>0.76324170800000002</v>
      </c>
      <c r="F13" s="99">
        <v>0.81435835400000001</v>
      </c>
      <c r="G13" s="99">
        <v>0.86547386599999998</v>
      </c>
      <c r="H13" s="99">
        <v>0.91656845799999997</v>
      </c>
      <c r="I13" s="99">
        <v>0.96762245899999999</v>
      </c>
      <c r="J13" s="99">
        <v>1.0186196569999999</v>
      </c>
      <c r="K13" s="99">
        <v>1.0695375199999999</v>
      </c>
      <c r="L13" s="99">
        <v>1.120351791</v>
      </c>
      <c r="M13" s="99">
        <v>1.171051383</v>
      </c>
      <c r="N13" s="99">
        <v>1.2216122149999999</v>
      </c>
      <c r="O13" s="99">
        <v>1.2720092540000001</v>
      </c>
      <c r="P13" s="99">
        <v>1.322233319</v>
      </c>
      <c r="Q13" s="99">
        <v>1.37225318</v>
      </c>
      <c r="R13" s="99">
        <v>1.4220476150000001</v>
      </c>
      <c r="S13" s="99">
        <v>1.4716031549999999</v>
      </c>
      <c r="T13" s="99">
        <v>1.5208998920000001</v>
      </c>
      <c r="U13" s="99">
        <v>1.569901824</v>
      </c>
      <c r="V13" s="99">
        <v>1.6185954810000001</v>
      </c>
      <c r="W13" s="99">
        <v>1.6669597629999999</v>
      </c>
      <c r="X13" s="99">
        <v>1.7149642709999999</v>
      </c>
      <c r="Y13" s="99">
        <v>1.762596488</v>
      </c>
      <c r="Z13" s="425">
        <v>1.8098254199999999</v>
      </c>
    </row>
    <row r="14" spans="1:29">
      <c r="A14" s="839" t="s">
        <v>619</v>
      </c>
      <c r="B14" s="99">
        <v>0.61786812499999999</v>
      </c>
      <c r="C14" s="99">
        <v>0.68040168300000003</v>
      </c>
      <c r="D14" s="99">
        <v>0.74293524</v>
      </c>
      <c r="E14" s="99">
        <v>0.80546879800000004</v>
      </c>
      <c r="F14" s="99">
        <v>0.868002355</v>
      </c>
      <c r="G14" s="99">
        <v>0.93053591300000005</v>
      </c>
      <c r="H14" s="99">
        <v>0.99306941000000004</v>
      </c>
      <c r="I14" s="99">
        <v>1.0556030270000001</v>
      </c>
      <c r="J14" s="99">
        <v>1.1181365249999999</v>
      </c>
      <c r="K14" s="99">
        <v>1.1806701420000001</v>
      </c>
      <c r="L14" s="99">
        <v>1.2432036399999999</v>
      </c>
      <c r="M14" s="99">
        <v>1.305737138</v>
      </c>
      <c r="N14" s="99">
        <v>1.3682707549999999</v>
      </c>
      <c r="O14" s="99">
        <v>1.430804253</v>
      </c>
      <c r="P14" s="99">
        <v>1.49333787</v>
      </c>
      <c r="Q14" s="99">
        <v>1.5558713669999999</v>
      </c>
      <c r="R14" s="99">
        <v>1.6184049840000001</v>
      </c>
      <c r="S14" s="99">
        <v>1.680938482</v>
      </c>
      <c r="T14" s="99">
        <v>1.7434720990000001</v>
      </c>
      <c r="U14" s="99">
        <v>1.806005597</v>
      </c>
      <c r="V14" s="99">
        <v>1.8685392139999999</v>
      </c>
      <c r="W14" s="99">
        <v>1.931072712</v>
      </c>
      <c r="X14" s="99">
        <v>1.99360621</v>
      </c>
      <c r="Y14" s="99">
        <v>2.0561397079999999</v>
      </c>
      <c r="Z14" s="425">
        <v>2.1186733250000001</v>
      </c>
    </row>
    <row r="15" spans="1:29">
      <c r="A15" s="839" t="s">
        <v>620</v>
      </c>
      <c r="B15" s="99">
        <v>0.59023529299999999</v>
      </c>
      <c r="C15" s="99">
        <v>0.61161416800000001</v>
      </c>
      <c r="D15" s="99">
        <v>0.63299298299999995</v>
      </c>
      <c r="E15" s="99">
        <v>0.654371798</v>
      </c>
      <c r="F15" s="99">
        <v>0.67575067300000002</v>
      </c>
      <c r="G15" s="99">
        <v>0.69712948799999996</v>
      </c>
      <c r="H15" s="99">
        <v>0.71850836299999998</v>
      </c>
      <c r="I15" s="99">
        <v>0.73988717800000003</v>
      </c>
      <c r="J15" s="99">
        <v>0.76126599299999997</v>
      </c>
      <c r="K15" s="99">
        <v>0.78264486799999999</v>
      </c>
      <c r="L15" s="99">
        <v>0.80402368300000004</v>
      </c>
      <c r="M15" s="99">
        <v>0.82540255799999995</v>
      </c>
      <c r="N15" s="99">
        <v>0.846781373</v>
      </c>
      <c r="O15" s="99">
        <v>0.86816018800000005</v>
      </c>
      <c r="P15" s="99">
        <v>0.88953906299999996</v>
      </c>
      <c r="Q15" s="99">
        <v>0.91091787800000001</v>
      </c>
      <c r="R15" s="99">
        <v>0.93229675300000003</v>
      </c>
      <c r="S15" s="99">
        <v>0.95367556799999997</v>
      </c>
      <c r="T15" s="99">
        <v>0.97505438300000002</v>
      </c>
      <c r="U15" s="99">
        <v>0.99643325800000004</v>
      </c>
      <c r="V15" s="99">
        <v>1.0178121330000001</v>
      </c>
      <c r="W15" s="99">
        <v>1.039190888</v>
      </c>
      <c r="X15" s="99">
        <v>1.0605697629999999</v>
      </c>
      <c r="Y15" s="99">
        <v>1.0819486380000001</v>
      </c>
      <c r="Z15" s="425">
        <v>1.1033273939999999</v>
      </c>
    </row>
    <row r="16" spans="1:29">
      <c r="A16" s="837" t="s">
        <v>277</v>
      </c>
      <c r="B16" s="99"/>
      <c r="C16" s="99"/>
      <c r="D16" s="99"/>
      <c r="E16" s="99"/>
      <c r="F16" s="99"/>
      <c r="G16" s="99"/>
      <c r="H16" s="99"/>
      <c r="I16" s="99"/>
      <c r="J16" s="99"/>
      <c r="K16" s="99"/>
      <c r="L16" s="99"/>
      <c r="M16" s="99"/>
      <c r="N16" s="99"/>
      <c r="O16" s="99"/>
      <c r="P16" s="99"/>
      <c r="Q16" s="99"/>
      <c r="R16" s="99"/>
      <c r="S16" s="99"/>
      <c r="T16" s="99"/>
      <c r="U16" s="99"/>
      <c r="V16" s="99"/>
      <c r="W16" s="99"/>
      <c r="X16" s="99"/>
      <c r="Y16" s="99"/>
      <c r="Z16" s="425"/>
    </row>
    <row r="17" spans="1:26">
      <c r="A17" s="839" t="s">
        <v>621</v>
      </c>
      <c r="B17" s="99">
        <v>10.45708752</v>
      </c>
      <c r="C17" s="99">
        <v>10.556993479999999</v>
      </c>
      <c r="D17" s="99">
        <v>10.655221940000001</v>
      </c>
      <c r="E17" s="99">
        <v>10.751758580000001</v>
      </c>
      <c r="F17" s="99">
        <v>10.846592899999999</v>
      </c>
      <c r="G17" s="99">
        <v>10.93919659</v>
      </c>
      <c r="H17" s="99">
        <v>11.02928066</v>
      </c>
      <c r="I17" s="99">
        <v>11.11680984</v>
      </c>
      <c r="J17" s="99">
        <v>11.202007289999999</v>
      </c>
      <c r="K17" s="99">
        <v>11.284579280000001</v>
      </c>
      <c r="L17" s="99">
        <v>11.364757539999999</v>
      </c>
      <c r="M17" s="99">
        <v>11.44223785</v>
      </c>
      <c r="N17" s="99">
        <v>11.517259599999999</v>
      </c>
      <c r="O17" s="99">
        <v>11.58979225</v>
      </c>
      <c r="P17" s="99">
        <v>11.659667969999999</v>
      </c>
      <c r="Q17" s="99">
        <v>11.72699261</v>
      </c>
      <c r="R17" s="99">
        <v>11.79173851</v>
      </c>
      <c r="S17" s="99">
        <v>11.854020119999999</v>
      </c>
      <c r="T17" s="99">
        <v>11.913666729999999</v>
      </c>
      <c r="U17" s="99">
        <v>11.970796590000001</v>
      </c>
      <c r="V17" s="99">
        <v>12.02538395</v>
      </c>
      <c r="W17" s="99">
        <v>11.936155319999999</v>
      </c>
      <c r="X17" s="99">
        <v>11.846179960000001</v>
      </c>
      <c r="Y17" s="99">
        <v>11.75545788</v>
      </c>
      <c r="Z17" s="425">
        <v>11.66413689</v>
      </c>
    </row>
    <row r="18" spans="1:26">
      <c r="A18" s="839" t="s">
        <v>619</v>
      </c>
      <c r="B18" s="99">
        <v>14.72024536</v>
      </c>
      <c r="C18" s="99">
        <v>14.926557539999999</v>
      </c>
      <c r="D18" s="99">
        <v>15.13286972</v>
      </c>
      <c r="E18" s="99">
        <v>15.3391819</v>
      </c>
      <c r="F18" s="99">
        <v>15.545494079999999</v>
      </c>
      <c r="G18" s="99">
        <v>15.75180626</v>
      </c>
      <c r="H18" s="99">
        <v>15.95811939</v>
      </c>
      <c r="I18" s="99">
        <v>16.164430620000001</v>
      </c>
      <c r="J18" s="99">
        <v>16.370742799999999</v>
      </c>
      <c r="K18" s="99">
        <v>16.57705498</v>
      </c>
      <c r="L18" s="99">
        <v>16.783367160000001</v>
      </c>
      <c r="M18" s="99">
        <v>16.989679339999999</v>
      </c>
      <c r="N18" s="99">
        <v>17.19599152</v>
      </c>
      <c r="O18" s="99">
        <v>17.402303700000001</v>
      </c>
      <c r="P18" s="99">
        <v>17.608615879999999</v>
      </c>
      <c r="Q18" s="99">
        <v>17.814928049999999</v>
      </c>
      <c r="R18" s="99">
        <v>18.02124023</v>
      </c>
      <c r="S18" s="99">
        <v>18.227554319999999</v>
      </c>
      <c r="T18" s="99">
        <v>18.433866500000001</v>
      </c>
      <c r="U18" s="99">
        <v>18.640178679999998</v>
      </c>
      <c r="V18" s="99">
        <v>18.846490859999999</v>
      </c>
      <c r="W18" s="99">
        <v>18.846490859999999</v>
      </c>
      <c r="X18" s="99">
        <v>18.846490859999999</v>
      </c>
      <c r="Y18" s="99">
        <v>18.846490859999999</v>
      </c>
      <c r="Z18" s="425">
        <v>18.846490859999999</v>
      </c>
    </row>
    <row r="19" spans="1:26">
      <c r="A19" s="839" t="s">
        <v>620</v>
      </c>
      <c r="B19" s="99">
        <v>2.5821042059999999</v>
      </c>
      <c r="C19" s="99">
        <v>2.6480178830000001</v>
      </c>
      <c r="D19" s="99">
        <v>2.713931799</v>
      </c>
      <c r="E19" s="99">
        <v>2.7798454760000002</v>
      </c>
      <c r="F19" s="99">
        <v>2.8457591529999999</v>
      </c>
      <c r="G19" s="99">
        <v>2.9116730689999999</v>
      </c>
      <c r="H19" s="99">
        <v>2.9775867460000001</v>
      </c>
      <c r="I19" s="99">
        <v>3.0435004229999998</v>
      </c>
      <c r="J19" s="99">
        <v>3.1094143390000002</v>
      </c>
      <c r="K19" s="99">
        <v>3.1753280159999999</v>
      </c>
      <c r="L19" s="99">
        <v>3.2412416930000001</v>
      </c>
      <c r="M19" s="99">
        <v>3.3071553709999999</v>
      </c>
      <c r="N19" s="99">
        <v>3.3730692859999998</v>
      </c>
      <c r="O19" s="99">
        <v>3.438982964</v>
      </c>
      <c r="P19" s="99">
        <v>3.5048966410000002</v>
      </c>
      <c r="Q19" s="99">
        <v>3.5708105560000001</v>
      </c>
      <c r="R19" s="99">
        <v>3.6367242339999999</v>
      </c>
      <c r="S19" s="99">
        <v>3.7026379110000001</v>
      </c>
      <c r="T19" s="99">
        <v>3.7685518259999999</v>
      </c>
      <c r="U19" s="99">
        <v>3.8344655040000002</v>
      </c>
      <c r="V19" s="99">
        <v>3.9003791809999999</v>
      </c>
      <c r="W19" s="99">
        <v>3.9003791809999999</v>
      </c>
      <c r="X19" s="99">
        <v>3.9003791809999999</v>
      </c>
      <c r="Y19" s="99">
        <v>3.9003791809999999</v>
      </c>
      <c r="Z19" s="425">
        <v>3.9003791809999999</v>
      </c>
    </row>
    <row r="20" spans="1:26">
      <c r="A20" s="837" t="s">
        <v>172</v>
      </c>
      <c r="B20" s="99"/>
      <c r="C20" s="99"/>
      <c r="D20" s="99"/>
      <c r="E20" s="99"/>
      <c r="F20" s="99"/>
      <c r="G20" s="99"/>
      <c r="H20" s="99"/>
      <c r="I20" s="99"/>
      <c r="J20" s="99"/>
      <c r="K20" s="99"/>
      <c r="L20" s="99"/>
      <c r="M20" s="99"/>
      <c r="N20" s="99"/>
      <c r="O20" s="99"/>
      <c r="P20" s="99"/>
      <c r="Q20" s="99"/>
      <c r="R20" s="99"/>
      <c r="S20" s="99"/>
      <c r="T20" s="99"/>
      <c r="U20" s="99"/>
      <c r="V20" s="99"/>
      <c r="W20" s="99"/>
      <c r="X20" s="99"/>
      <c r="Y20" s="99"/>
      <c r="Z20" s="425"/>
    </row>
    <row r="21" spans="1:26">
      <c r="A21" s="839" t="s">
        <v>621</v>
      </c>
      <c r="B21" s="99">
        <v>22.08797264</v>
      </c>
      <c r="C21" s="99">
        <v>21.13149452</v>
      </c>
      <c r="D21" s="99">
        <v>20.17146301</v>
      </c>
      <c r="E21" s="99">
        <v>19.207918169999999</v>
      </c>
      <c r="F21" s="99">
        <v>18.241323470000001</v>
      </c>
      <c r="G21" s="99">
        <v>17.27103615</v>
      </c>
      <c r="H21" s="99">
        <v>16.297512050000002</v>
      </c>
      <c r="I21" s="99">
        <v>15.31252289</v>
      </c>
      <c r="J21" s="99">
        <v>14.2772541</v>
      </c>
      <c r="K21" s="99">
        <v>13.24729919</v>
      </c>
      <c r="L21" s="99">
        <v>12.22269726</v>
      </c>
      <c r="M21" s="99">
        <v>11.203361510000001</v>
      </c>
      <c r="N21" s="99">
        <v>10.197529790000001</v>
      </c>
      <c r="O21" s="99">
        <v>9.1953678130000007</v>
      </c>
      <c r="P21" s="99">
        <v>8.1970014570000007</v>
      </c>
      <c r="Q21" s="99">
        <v>7.2023553849999997</v>
      </c>
      <c r="R21" s="99">
        <v>6.2110400200000004</v>
      </c>
      <c r="S21" s="99">
        <v>5.223407269</v>
      </c>
      <c r="T21" s="99">
        <v>4.2396869659999998</v>
      </c>
      <c r="U21" s="99">
        <v>3.2601828579999999</v>
      </c>
      <c r="V21" s="99">
        <v>2.2851984500000002</v>
      </c>
      <c r="W21" s="99">
        <v>1.3150372509999999</v>
      </c>
      <c r="X21" s="99">
        <v>0.35849678499999998</v>
      </c>
      <c r="Y21" s="99">
        <v>0.35880109700000001</v>
      </c>
      <c r="Z21" s="425">
        <v>0.35918602300000002</v>
      </c>
    </row>
    <row r="22" spans="1:26">
      <c r="A22" s="839" t="s">
        <v>619</v>
      </c>
      <c r="B22" s="99">
        <v>28.067781449999998</v>
      </c>
      <c r="C22" s="99">
        <v>26.791461940000001</v>
      </c>
      <c r="D22" s="99">
        <v>25.515142440000002</v>
      </c>
      <c r="E22" s="99">
        <v>24.238824839999999</v>
      </c>
      <c r="F22" s="99">
        <v>22.96250534</v>
      </c>
      <c r="G22" s="99">
        <v>21.68618584</v>
      </c>
      <c r="H22" s="99">
        <v>20.40986633</v>
      </c>
      <c r="I22" s="99">
        <v>19.13354683</v>
      </c>
      <c r="J22" s="99">
        <v>17.857227330000001</v>
      </c>
      <c r="K22" s="99">
        <v>16.58090782</v>
      </c>
      <c r="L22" s="99">
        <v>15.304589269999999</v>
      </c>
      <c r="M22" s="99">
        <v>14.02826977</v>
      </c>
      <c r="N22" s="99">
        <v>12.751950259999999</v>
      </c>
      <c r="O22" s="99">
        <v>11.47563171</v>
      </c>
      <c r="P22" s="99">
        <v>10.19931221</v>
      </c>
      <c r="Q22" s="99">
        <v>8.9229927060000005</v>
      </c>
      <c r="R22" s="99">
        <v>7.6466736790000001</v>
      </c>
      <c r="S22" s="99">
        <v>6.3703541760000002</v>
      </c>
      <c r="T22" s="99">
        <v>5.0940351489999998</v>
      </c>
      <c r="U22" s="99">
        <v>3.8177156449999998</v>
      </c>
      <c r="V22" s="99">
        <v>2.541396379</v>
      </c>
      <c r="W22" s="99">
        <v>1.2650771139999999</v>
      </c>
      <c r="X22" s="99">
        <v>0</v>
      </c>
      <c r="Y22" s="99">
        <v>0</v>
      </c>
      <c r="Z22" s="425">
        <v>0</v>
      </c>
    </row>
    <row r="23" spans="1:26">
      <c r="A23" s="839" t="s">
        <v>620</v>
      </c>
      <c r="B23" s="99">
        <v>1.708755612</v>
      </c>
      <c r="C23" s="99">
        <v>1.697390795</v>
      </c>
      <c r="D23" s="99">
        <v>1.686025858</v>
      </c>
      <c r="E23" s="99">
        <v>1.6746609210000001</v>
      </c>
      <c r="F23" s="99">
        <v>1.6632959839999999</v>
      </c>
      <c r="G23" s="99">
        <v>1.6519310469999999</v>
      </c>
      <c r="H23" s="99">
        <v>1.640566111</v>
      </c>
      <c r="I23" s="99">
        <v>1.6292011740000001</v>
      </c>
      <c r="J23" s="99">
        <v>1.6178362369999999</v>
      </c>
      <c r="K23" s="99">
        <v>1.6064712999999999</v>
      </c>
      <c r="L23" s="99">
        <v>1.595106363</v>
      </c>
      <c r="M23" s="99">
        <v>1.583741426</v>
      </c>
      <c r="N23" s="99">
        <v>1.5723764899999999</v>
      </c>
      <c r="O23" s="99">
        <v>1.5610115529999999</v>
      </c>
      <c r="P23" s="99">
        <v>1.549646616</v>
      </c>
      <c r="Q23" s="99">
        <v>1.538281679</v>
      </c>
      <c r="R23" s="99">
        <v>1.526916742</v>
      </c>
      <c r="S23" s="99">
        <v>1.515551925</v>
      </c>
      <c r="T23" s="99">
        <v>1.5041869880000001</v>
      </c>
      <c r="U23" s="99">
        <v>1.4928220510000001</v>
      </c>
      <c r="V23" s="99">
        <v>1.4814571139999999</v>
      </c>
      <c r="W23" s="99">
        <v>1.4700921769999999</v>
      </c>
      <c r="X23" s="99">
        <v>1.4587272410000001</v>
      </c>
      <c r="Y23" s="99">
        <v>1.4473623040000001</v>
      </c>
      <c r="Z23" s="425">
        <v>1.4359973669999999</v>
      </c>
    </row>
    <row r="24" spans="1:26">
      <c r="A24" s="837" t="s">
        <v>173</v>
      </c>
      <c r="B24" s="99"/>
      <c r="C24" s="99"/>
      <c r="D24" s="99"/>
      <c r="E24" s="99"/>
      <c r="F24" s="99"/>
      <c r="G24" s="99"/>
      <c r="H24" s="99"/>
      <c r="I24" s="99"/>
      <c r="J24" s="99"/>
      <c r="K24" s="99"/>
      <c r="L24" s="99"/>
      <c r="M24" s="99"/>
      <c r="N24" s="99"/>
      <c r="O24" s="99"/>
      <c r="P24" s="99"/>
      <c r="Q24" s="99"/>
      <c r="R24" s="99"/>
      <c r="S24" s="99"/>
      <c r="T24" s="99"/>
      <c r="U24" s="99"/>
      <c r="V24" s="99"/>
      <c r="W24" s="99"/>
      <c r="X24" s="99"/>
      <c r="Y24" s="99"/>
      <c r="Z24" s="425"/>
    </row>
    <row r="25" spans="1:26">
      <c r="A25" s="839" t="s">
        <v>621</v>
      </c>
      <c r="B25" s="99">
        <v>45.800399779999999</v>
      </c>
      <c r="C25" s="99">
        <v>44.350292209999999</v>
      </c>
      <c r="D25" s="99">
        <v>42.908393859999997</v>
      </c>
      <c r="E25" s="99">
        <v>41.475536349999999</v>
      </c>
      <c r="F25" s="99">
        <v>40.051277159999998</v>
      </c>
      <c r="G25" s="99">
        <v>38.637657169999997</v>
      </c>
      <c r="H25" s="99">
        <v>37.233818049999996</v>
      </c>
      <c r="I25" s="99">
        <v>35.876708979999997</v>
      </c>
      <c r="J25" s="99">
        <v>34.528835299999997</v>
      </c>
      <c r="K25" s="99">
        <v>33.191539759999998</v>
      </c>
      <c r="L25" s="99">
        <v>31.864009859999999</v>
      </c>
      <c r="M25" s="99">
        <v>30.546863559999998</v>
      </c>
      <c r="N25" s="99">
        <v>29.279132839999999</v>
      </c>
      <c r="O25" s="99">
        <v>28.020378109999999</v>
      </c>
      <c r="P25" s="99">
        <v>26.77042007</v>
      </c>
      <c r="Q25" s="99">
        <v>25.52914238</v>
      </c>
      <c r="R25" s="99">
        <v>24.297248840000002</v>
      </c>
      <c r="S25" s="99">
        <v>23.074605940000001</v>
      </c>
      <c r="T25" s="99">
        <v>21.859952929999999</v>
      </c>
      <c r="U25" s="99">
        <v>20.653890610000001</v>
      </c>
      <c r="V25" s="99">
        <v>19.45633316</v>
      </c>
      <c r="W25" s="99">
        <v>18.268091200000001</v>
      </c>
      <c r="X25" s="99">
        <v>17.08913231</v>
      </c>
      <c r="Y25" s="99">
        <v>15.92021561</v>
      </c>
      <c r="Z25" s="425">
        <v>14.76151657</v>
      </c>
    </row>
    <row r="26" spans="1:26">
      <c r="A26" s="839" t="s">
        <v>619</v>
      </c>
      <c r="B26" s="99">
        <v>54.799785610000001</v>
      </c>
      <c r="C26" s="99">
        <v>53.337390900000003</v>
      </c>
      <c r="D26" s="99">
        <v>51.874992370000001</v>
      </c>
      <c r="E26" s="99">
        <v>50.412597660000003</v>
      </c>
      <c r="F26" s="99">
        <v>48.950199130000001</v>
      </c>
      <c r="G26" s="99">
        <v>47.487804410000003</v>
      </c>
      <c r="H26" s="99">
        <v>46.025405880000001</v>
      </c>
      <c r="I26" s="99">
        <v>44.563011170000003</v>
      </c>
      <c r="J26" s="99">
        <v>43.100612640000001</v>
      </c>
      <c r="K26" s="99">
        <v>41.638217930000003</v>
      </c>
      <c r="L26" s="99">
        <v>40.175819400000002</v>
      </c>
      <c r="M26" s="99">
        <v>38.713424680000003</v>
      </c>
      <c r="N26" s="99">
        <v>37.251026150000001</v>
      </c>
      <c r="O26" s="99">
        <v>35.788631440000003</v>
      </c>
      <c r="P26" s="99">
        <v>34.326232910000002</v>
      </c>
      <c r="Q26" s="99">
        <v>32.86383438</v>
      </c>
      <c r="R26" s="99">
        <v>31.401439669999998</v>
      </c>
      <c r="S26" s="99">
        <v>29.939043049999999</v>
      </c>
      <c r="T26" s="99">
        <v>28.476646420000002</v>
      </c>
      <c r="U26" s="99">
        <v>27.014249800000002</v>
      </c>
      <c r="V26" s="99">
        <v>25.551853179999998</v>
      </c>
      <c r="W26" s="99">
        <v>24.089456559999999</v>
      </c>
      <c r="X26" s="99">
        <v>22.627059939999999</v>
      </c>
      <c r="Y26" s="99">
        <v>21.164661410000001</v>
      </c>
      <c r="Z26" s="425">
        <v>19.702264790000001</v>
      </c>
    </row>
    <row r="27" spans="1:26">
      <c r="A27" s="839" t="s">
        <v>620</v>
      </c>
      <c r="B27" s="99">
        <v>8.7624034880000004</v>
      </c>
      <c r="C27" s="99">
        <v>8.5519380569999992</v>
      </c>
      <c r="D27" s="99">
        <v>8.3414726259999998</v>
      </c>
      <c r="E27" s="99">
        <v>8.1310071950000005</v>
      </c>
      <c r="F27" s="99">
        <v>7.9205417630000001</v>
      </c>
      <c r="G27" s="99">
        <v>7.7100763319999999</v>
      </c>
      <c r="H27" s="99">
        <v>7.4996109009999996</v>
      </c>
      <c r="I27" s="99">
        <v>7.2891454700000002</v>
      </c>
      <c r="J27" s="99">
        <v>7.0786800379999999</v>
      </c>
      <c r="K27" s="99">
        <v>6.8682146069999996</v>
      </c>
      <c r="L27" s="99">
        <v>6.6577491760000003</v>
      </c>
      <c r="M27" s="99">
        <v>6.447283745</v>
      </c>
      <c r="N27" s="99">
        <v>6.2368183139999998</v>
      </c>
      <c r="O27" s="99">
        <v>6.0263533589999998</v>
      </c>
      <c r="P27" s="99">
        <v>5.8158879280000004</v>
      </c>
      <c r="Q27" s="99">
        <v>5.6054224970000002</v>
      </c>
      <c r="R27" s="99">
        <v>5.3949570659999999</v>
      </c>
      <c r="S27" s="99">
        <v>5.1844916339999996</v>
      </c>
      <c r="T27" s="99">
        <v>4.9740262030000002</v>
      </c>
      <c r="U27" s="99">
        <v>4.7635607719999999</v>
      </c>
      <c r="V27" s="99">
        <v>4.5530953409999997</v>
      </c>
      <c r="W27" s="99">
        <v>4.3426299100000003</v>
      </c>
      <c r="X27" s="99">
        <v>4.1321649550000004</v>
      </c>
      <c r="Y27" s="99">
        <v>3.921699286</v>
      </c>
      <c r="Z27" s="425">
        <v>3.7112340929999998</v>
      </c>
    </row>
    <row r="28" spans="1:26">
      <c r="A28" s="837" t="s">
        <v>174</v>
      </c>
      <c r="B28" s="99"/>
      <c r="C28" s="99"/>
      <c r="D28" s="99"/>
      <c r="E28" s="99"/>
      <c r="F28" s="99"/>
      <c r="G28" s="99"/>
      <c r="H28" s="99"/>
      <c r="I28" s="99"/>
      <c r="J28" s="99"/>
      <c r="K28" s="99"/>
      <c r="L28" s="99"/>
      <c r="M28" s="99"/>
      <c r="N28" s="99"/>
      <c r="O28" s="99"/>
      <c r="P28" s="99"/>
      <c r="Q28" s="99"/>
      <c r="R28" s="99"/>
      <c r="S28" s="99"/>
      <c r="T28" s="99"/>
      <c r="U28" s="99"/>
      <c r="V28" s="99"/>
      <c r="W28" s="99"/>
      <c r="X28" s="99"/>
      <c r="Y28" s="99"/>
      <c r="Z28" s="425"/>
    </row>
    <row r="29" spans="1:26">
      <c r="A29" s="839" t="s">
        <v>621</v>
      </c>
      <c r="B29" s="99">
        <v>44.442523960000003</v>
      </c>
      <c r="C29" s="99">
        <v>43.765110020000002</v>
      </c>
      <c r="D29" s="99">
        <v>43.089168549999997</v>
      </c>
      <c r="E29" s="99">
        <v>42.415042880000001</v>
      </c>
      <c r="F29" s="99">
        <v>41.742439269999998</v>
      </c>
      <c r="G29" s="99">
        <v>40.971874239999998</v>
      </c>
      <c r="H29" s="99">
        <v>40.203620909999998</v>
      </c>
      <c r="I29" s="99">
        <v>39.438064580000002</v>
      </c>
      <c r="J29" s="99">
        <v>38.674701689999999</v>
      </c>
      <c r="K29" s="99">
        <v>37.915088650000001</v>
      </c>
      <c r="L29" s="99">
        <v>37.158699040000002</v>
      </c>
      <c r="M29" s="99">
        <v>36.4058876</v>
      </c>
      <c r="N29" s="99">
        <v>35.656707760000003</v>
      </c>
      <c r="O29" s="99">
        <v>34.911495209999998</v>
      </c>
      <c r="P29" s="99">
        <v>34.170028690000002</v>
      </c>
      <c r="Q29" s="99">
        <v>33.43289566</v>
      </c>
      <c r="R29" s="99">
        <v>32.69987106</v>
      </c>
      <c r="S29" s="99">
        <v>31.971258160000001</v>
      </c>
      <c r="T29" s="99">
        <v>31.247093199999998</v>
      </c>
      <c r="U29" s="99">
        <v>30.527917859999999</v>
      </c>
      <c r="V29" s="99">
        <v>29.813240050000001</v>
      </c>
      <c r="W29" s="99">
        <v>29.103832239999999</v>
      </c>
      <c r="X29" s="99">
        <v>28.399209979999998</v>
      </c>
      <c r="Y29" s="99">
        <v>27.70010757</v>
      </c>
      <c r="Z29" s="425">
        <v>27.006046300000001</v>
      </c>
    </row>
    <row r="30" spans="1:26">
      <c r="A30" s="839" t="s">
        <v>619</v>
      </c>
      <c r="B30" s="99">
        <v>53.250694269999997</v>
      </c>
      <c r="C30" s="99">
        <v>52.55379868</v>
      </c>
      <c r="D30" s="99">
        <v>51.856903080000002</v>
      </c>
      <c r="E30" s="99">
        <v>51.160003660000001</v>
      </c>
      <c r="F30" s="99">
        <v>50.463108060000003</v>
      </c>
      <c r="G30" s="99">
        <v>49.766208650000003</v>
      </c>
      <c r="H30" s="99">
        <v>49.069313049999998</v>
      </c>
      <c r="I30" s="99">
        <v>48.372413639999998</v>
      </c>
      <c r="J30" s="99">
        <v>47.67551804</v>
      </c>
      <c r="K30" s="99">
        <v>46.978618619999999</v>
      </c>
      <c r="L30" s="99">
        <v>46.281723020000001</v>
      </c>
      <c r="M30" s="99">
        <v>45.584823610000001</v>
      </c>
      <c r="N30" s="99">
        <v>44.887928010000003</v>
      </c>
      <c r="O30" s="99">
        <v>44.191028590000002</v>
      </c>
      <c r="P30" s="99">
        <v>43.494132999999998</v>
      </c>
      <c r="Q30" s="99">
        <v>42.7972374</v>
      </c>
      <c r="R30" s="99">
        <v>42.100337979999999</v>
      </c>
      <c r="S30" s="99">
        <v>41.403442380000001</v>
      </c>
      <c r="T30" s="99">
        <v>40.706542970000001</v>
      </c>
      <c r="U30" s="99">
        <v>40.009647370000003</v>
      </c>
      <c r="V30" s="99">
        <v>39.312747960000003</v>
      </c>
      <c r="W30" s="99">
        <v>38.615852359999998</v>
      </c>
      <c r="X30" s="99">
        <v>37.918952939999997</v>
      </c>
      <c r="Y30" s="99">
        <v>37.222057339999999</v>
      </c>
      <c r="Z30" s="425">
        <v>36.525157929999999</v>
      </c>
    </row>
    <row r="31" spans="1:26">
      <c r="A31" s="839" t="s">
        <v>620</v>
      </c>
      <c r="B31" s="99">
        <v>20.773393630000001</v>
      </c>
      <c r="C31" s="99">
        <v>20.467746730000002</v>
      </c>
      <c r="D31" s="99">
        <v>20.162101750000001</v>
      </c>
      <c r="E31" s="99">
        <v>19.856454849999999</v>
      </c>
      <c r="F31" s="99">
        <v>19.550809860000001</v>
      </c>
      <c r="G31" s="99">
        <v>19.245162959999998</v>
      </c>
      <c r="H31" s="99">
        <v>18.939517970000001</v>
      </c>
      <c r="I31" s="99">
        <v>18.633871079999999</v>
      </c>
      <c r="J31" s="99">
        <v>18.328226090000001</v>
      </c>
      <c r="K31" s="99">
        <v>18.022579189999998</v>
      </c>
      <c r="L31" s="99">
        <v>17.716934200000001</v>
      </c>
      <c r="M31" s="99">
        <v>17.411287309999999</v>
      </c>
      <c r="N31" s="99">
        <v>17.105642320000001</v>
      </c>
      <c r="O31" s="99">
        <v>16.799995419999998</v>
      </c>
      <c r="P31" s="99">
        <v>16.494350430000001</v>
      </c>
      <c r="Q31" s="99">
        <v>16.188703539999999</v>
      </c>
      <c r="R31" s="99">
        <v>15.883058549999999</v>
      </c>
      <c r="S31" s="99">
        <v>15.57741261</v>
      </c>
      <c r="T31" s="99">
        <v>15.271766660000001</v>
      </c>
      <c r="U31" s="99">
        <v>14.966120719999999</v>
      </c>
      <c r="V31" s="99">
        <v>14.660474779999999</v>
      </c>
      <c r="W31" s="99">
        <v>14.354828830000001</v>
      </c>
      <c r="X31" s="99">
        <v>14.049182890000001</v>
      </c>
      <c r="Y31" s="99">
        <v>13.743536949999999</v>
      </c>
      <c r="Z31" s="425">
        <v>13.43789101</v>
      </c>
    </row>
    <row r="32" spans="1:26">
      <c r="A32" s="837" t="s">
        <v>175</v>
      </c>
      <c r="B32" s="99"/>
      <c r="C32" s="99"/>
      <c r="D32" s="99"/>
      <c r="E32" s="99"/>
      <c r="F32" s="99"/>
      <c r="G32" s="99"/>
      <c r="H32" s="99"/>
      <c r="I32" s="99"/>
      <c r="J32" s="99"/>
      <c r="K32" s="99"/>
      <c r="L32" s="99"/>
      <c r="M32" s="99"/>
      <c r="N32" s="99"/>
      <c r="O32" s="99"/>
      <c r="P32" s="99"/>
      <c r="Q32" s="99"/>
      <c r="R32" s="99"/>
      <c r="S32" s="99"/>
      <c r="T32" s="99"/>
      <c r="U32" s="99"/>
      <c r="V32" s="99"/>
      <c r="W32" s="99"/>
      <c r="X32" s="99"/>
      <c r="Y32" s="99"/>
      <c r="Z32" s="425"/>
    </row>
    <row r="33" spans="1:26">
      <c r="A33" s="839" t="s">
        <v>621</v>
      </c>
      <c r="B33" s="99">
        <v>14.60083103</v>
      </c>
      <c r="C33" s="99">
        <v>14.0636692</v>
      </c>
      <c r="D33" s="99">
        <v>13.52744865</v>
      </c>
      <c r="E33" s="99">
        <v>12.99204636</v>
      </c>
      <c r="F33" s="99">
        <v>12.457598689999999</v>
      </c>
      <c r="G33" s="99">
        <v>11.923989300000001</v>
      </c>
      <c r="H33" s="99">
        <v>11.391344070000001</v>
      </c>
      <c r="I33" s="99">
        <v>10.859560009999999</v>
      </c>
      <c r="J33" s="99">
        <v>10.32875061</v>
      </c>
      <c r="K33" s="99">
        <v>9.7977895739999994</v>
      </c>
      <c r="L33" s="99">
        <v>9.2668695450000005</v>
      </c>
      <c r="M33" s="99">
        <v>8.736099243</v>
      </c>
      <c r="N33" s="99">
        <v>8.2057666779999998</v>
      </c>
      <c r="O33" s="99">
        <v>7.6759204859999999</v>
      </c>
      <c r="P33" s="99">
        <v>7.146918297</v>
      </c>
      <c r="Q33" s="99">
        <v>6.6187686919999997</v>
      </c>
      <c r="R33" s="99">
        <v>6.0918817519999999</v>
      </c>
      <c r="S33" s="99">
        <v>5.5662980080000004</v>
      </c>
      <c r="T33" s="99">
        <v>5.0422582629999999</v>
      </c>
      <c r="U33" s="99">
        <v>4.520043373</v>
      </c>
      <c r="V33" s="99">
        <v>3.9998087880000002</v>
      </c>
      <c r="W33" s="99">
        <v>3.4818425180000001</v>
      </c>
      <c r="X33" s="99">
        <v>2.966335773</v>
      </c>
      <c r="Y33" s="99">
        <v>2.4536006449999999</v>
      </c>
      <c r="Z33" s="425">
        <v>1.943837523</v>
      </c>
    </row>
    <row r="34" spans="1:26">
      <c r="A34" s="839" t="s">
        <v>619</v>
      </c>
      <c r="B34" s="99">
        <v>16.678655620000001</v>
      </c>
      <c r="C34" s="99">
        <v>16.075222019999998</v>
      </c>
      <c r="D34" s="99">
        <v>15.47178841</v>
      </c>
      <c r="E34" s="99">
        <v>14.868354800000001</v>
      </c>
      <c r="F34" s="99">
        <v>14.264922139999999</v>
      </c>
      <c r="G34" s="99">
        <v>13.66148853</v>
      </c>
      <c r="H34" s="99">
        <v>13.05805588</v>
      </c>
      <c r="I34" s="99">
        <v>12.45462227</v>
      </c>
      <c r="J34" s="99">
        <v>11.85118866</v>
      </c>
      <c r="K34" s="99">
        <v>11.247756000000001</v>
      </c>
      <c r="L34" s="99">
        <v>10.6443224</v>
      </c>
      <c r="M34" s="99">
        <v>10.040889740000001</v>
      </c>
      <c r="N34" s="99">
        <v>9.4374561309999994</v>
      </c>
      <c r="O34" s="99">
        <v>8.8340225219999997</v>
      </c>
      <c r="P34" s="99">
        <v>8.2305898670000008</v>
      </c>
      <c r="Q34" s="99">
        <v>7.6271562580000003</v>
      </c>
      <c r="R34" s="99">
        <v>7.0237231250000001</v>
      </c>
      <c r="S34" s="99">
        <v>6.4202899929999999</v>
      </c>
      <c r="T34" s="99">
        <v>5.8168568609999998</v>
      </c>
      <c r="U34" s="99">
        <v>5.2134232520000001</v>
      </c>
      <c r="V34" s="99">
        <v>4.60999012</v>
      </c>
      <c r="W34" s="99">
        <v>4.0065569879999998</v>
      </c>
      <c r="X34" s="99">
        <v>3.4031238560000001</v>
      </c>
      <c r="Y34" s="99">
        <v>2.7996904850000002</v>
      </c>
      <c r="Z34" s="425">
        <v>2.196257353</v>
      </c>
    </row>
    <row r="35" spans="1:26">
      <c r="A35" s="839" t="s">
        <v>620</v>
      </c>
      <c r="B35" s="99">
        <v>2.4567320349999999</v>
      </c>
      <c r="C35" s="99">
        <v>2.389327288</v>
      </c>
      <c r="D35" s="99">
        <v>2.3219223019999999</v>
      </c>
      <c r="E35" s="99">
        <v>2.2545175550000001</v>
      </c>
      <c r="F35" s="99">
        <v>2.18711257</v>
      </c>
      <c r="G35" s="99">
        <v>2.1197078230000002</v>
      </c>
      <c r="H35" s="99">
        <v>2.052302837</v>
      </c>
      <c r="I35" s="99">
        <v>1.9848980899999999</v>
      </c>
      <c r="J35" s="99">
        <v>1.917493224</v>
      </c>
      <c r="K35" s="99">
        <v>1.850088358</v>
      </c>
      <c r="L35" s="99">
        <v>1.7826834920000001</v>
      </c>
      <c r="M35" s="99">
        <v>1.7152786250000001</v>
      </c>
      <c r="N35" s="99">
        <v>1.6478737590000001</v>
      </c>
      <c r="O35" s="99">
        <v>1.5804688929999999</v>
      </c>
      <c r="P35" s="99">
        <v>1.513064027</v>
      </c>
      <c r="Q35" s="99">
        <v>1.445659161</v>
      </c>
      <c r="R35" s="99">
        <v>1.378254294</v>
      </c>
      <c r="S35" s="99">
        <v>1.3108495469999999</v>
      </c>
      <c r="T35" s="99">
        <v>1.2434446809999999</v>
      </c>
      <c r="U35" s="99">
        <v>1.176039815</v>
      </c>
      <c r="V35" s="99">
        <v>1.108634949</v>
      </c>
      <c r="W35" s="99">
        <v>1.0412300830000001</v>
      </c>
      <c r="X35" s="99">
        <v>0.97382521600000005</v>
      </c>
      <c r="Y35" s="99">
        <v>0.90642034999999999</v>
      </c>
      <c r="Z35" s="425">
        <v>0.83901554300000003</v>
      </c>
    </row>
    <row r="36" spans="1:26">
      <c r="A36" s="837" t="s">
        <v>176</v>
      </c>
      <c r="B36" s="99"/>
      <c r="C36" s="99"/>
      <c r="D36" s="99"/>
      <c r="E36" s="99"/>
      <c r="F36" s="99"/>
      <c r="G36" s="99"/>
      <c r="H36" s="99"/>
      <c r="I36" s="99"/>
      <c r="J36" s="99"/>
      <c r="K36" s="99"/>
      <c r="L36" s="99"/>
      <c r="M36" s="99"/>
      <c r="N36" s="99"/>
      <c r="O36" s="99"/>
      <c r="P36" s="99"/>
      <c r="Q36" s="99"/>
      <c r="R36" s="99"/>
      <c r="S36" s="99"/>
      <c r="T36" s="99"/>
      <c r="U36" s="99"/>
      <c r="V36" s="99"/>
      <c r="W36" s="99"/>
      <c r="X36" s="99"/>
      <c r="Y36" s="99"/>
      <c r="Z36" s="425"/>
    </row>
    <row r="37" spans="1:26">
      <c r="A37" s="839" t="s">
        <v>621</v>
      </c>
      <c r="B37" s="99">
        <v>6.7112453000000002E-2</v>
      </c>
      <c r="C37" s="99">
        <v>7.4826866000000006E-2</v>
      </c>
      <c r="D37" s="99">
        <v>8.2542404999999999E-2</v>
      </c>
      <c r="E37" s="99">
        <v>9.0258814000000007E-2</v>
      </c>
      <c r="F37" s="99">
        <v>9.7976095999999999E-2</v>
      </c>
      <c r="G37" s="99">
        <v>0.105693959</v>
      </c>
      <c r="H37" s="99">
        <v>0.113412976</v>
      </c>
      <c r="I37" s="99">
        <v>0.121132568</v>
      </c>
      <c r="J37" s="99">
        <v>0.128853306</v>
      </c>
      <c r="K37" s="99">
        <v>0.136574626</v>
      </c>
      <c r="L37" s="99">
        <v>0.14429681</v>
      </c>
      <c r="M37" s="99">
        <v>0.15201984299999999</v>
      </c>
      <c r="N37" s="99">
        <v>0.159744054</v>
      </c>
      <c r="O37" s="99">
        <v>0.16746851800000001</v>
      </c>
      <c r="P37" s="99">
        <v>0.175194129</v>
      </c>
      <c r="Q37" s="99">
        <v>0.18292062000000001</v>
      </c>
      <c r="R37" s="99">
        <v>0.19064112</v>
      </c>
      <c r="S37" s="99">
        <v>0.198355377</v>
      </c>
      <c r="T37" s="99">
        <v>0.20606313600000001</v>
      </c>
      <c r="U37" s="99">
        <v>0.21376420600000001</v>
      </c>
      <c r="V37" s="99">
        <v>0.22145540999999999</v>
      </c>
      <c r="W37" s="99">
        <v>0.22911915199999999</v>
      </c>
      <c r="X37" s="99">
        <v>0.23677411700000001</v>
      </c>
      <c r="Y37" s="99">
        <v>0.24441932099999999</v>
      </c>
      <c r="Z37" s="425">
        <v>0.252055168</v>
      </c>
    </row>
    <row r="38" spans="1:26">
      <c r="A38" s="839" t="s">
        <v>619</v>
      </c>
      <c r="B38" s="99">
        <v>7.8388317999999998E-2</v>
      </c>
      <c r="C38" s="99">
        <v>8.6238489000000002E-2</v>
      </c>
      <c r="D38" s="99">
        <v>9.4088666000000001E-2</v>
      </c>
      <c r="E38" s="99">
        <v>0.101938836</v>
      </c>
      <c r="F38" s="99">
        <v>0.109789014</v>
      </c>
      <c r="G38" s="99">
        <v>0.11763918399999999</v>
      </c>
      <c r="H38" s="99">
        <v>0.125489354</v>
      </c>
      <c r="I38" s="99">
        <v>0.13333953900000001</v>
      </c>
      <c r="J38" s="99">
        <v>0.141189709</v>
      </c>
      <c r="K38" s="99">
        <v>0.14903987899999999</v>
      </c>
      <c r="L38" s="99">
        <v>0.156890064</v>
      </c>
      <c r="M38" s="99">
        <v>0.16474023500000001</v>
      </c>
      <c r="N38" s="99">
        <v>0.172590405</v>
      </c>
      <c r="O38" s="99">
        <v>0.18044059000000001</v>
      </c>
      <c r="P38" s="99">
        <v>0.18829076</v>
      </c>
      <c r="Q38" s="99">
        <v>0.19614092999999999</v>
      </c>
      <c r="R38" s="99">
        <v>0.20399110000000001</v>
      </c>
      <c r="S38" s="99">
        <v>0.21184128499999999</v>
      </c>
      <c r="T38" s="99">
        <v>0.21969145500000001</v>
      </c>
      <c r="U38" s="99">
        <v>0.227541625</v>
      </c>
      <c r="V38" s="99">
        <v>0.23539181100000001</v>
      </c>
      <c r="W38" s="99">
        <v>0.243241981</v>
      </c>
      <c r="X38" s="99">
        <v>0.25109216600000001</v>
      </c>
      <c r="Y38" s="99">
        <v>0.258942336</v>
      </c>
      <c r="Z38" s="425">
        <v>0.26679250599999998</v>
      </c>
    </row>
    <row r="39" spans="1:26">
      <c r="A39" s="839" t="s">
        <v>620</v>
      </c>
      <c r="B39" s="99">
        <v>5.1962581000000001E-2</v>
      </c>
      <c r="C39" s="99">
        <v>5.9424825000000001E-2</v>
      </c>
      <c r="D39" s="99">
        <v>6.6887073000000005E-2</v>
      </c>
      <c r="E39" s="99">
        <v>7.4349320999999996E-2</v>
      </c>
      <c r="F39" s="99">
        <v>8.1811562000000004E-2</v>
      </c>
      <c r="G39" s="99">
        <v>8.9273809999999995E-2</v>
      </c>
      <c r="H39" s="99">
        <v>9.6736058999999999E-2</v>
      </c>
      <c r="I39" s="99">
        <v>0.10419829899999999</v>
      </c>
      <c r="J39" s="99">
        <v>0.111660548</v>
      </c>
      <c r="K39" s="99">
        <v>0.119122796</v>
      </c>
      <c r="L39" s="99">
        <v>0.12658503700000001</v>
      </c>
      <c r="M39" s="99">
        <v>0.13404728499999999</v>
      </c>
      <c r="N39" s="99">
        <v>0.14150953299999999</v>
      </c>
      <c r="O39" s="99">
        <v>0.148971781</v>
      </c>
      <c r="P39" s="99">
        <v>0.15643401400000001</v>
      </c>
      <c r="Q39" s="99">
        <v>0.16389626299999999</v>
      </c>
      <c r="R39" s="99">
        <v>0.17135851099999999</v>
      </c>
      <c r="S39" s="99">
        <v>0.178820759</v>
      </c>
      <c r="T39" s="99">
        <v>0.186283007</v>
      </c>
      <c r="U39" s="99">
        <v>0.19374525500000001</v>
      </c>
      <c r="V39" s="99">
        <v>0.201200455</v>
      </c>
      <c r="W39" s="99">
        <v>0.20860600500000001</v>
      </c>
      <c r="X39" s="99">
        <v>0.21600754599999999</v>
      </c>
      <c r="Y39" s="99">
        <v>0.223405093</v>
      </c>
      <c r="Z39" s="425">
        <v>0.230798632</v>
      </c>
    </row>
    <row r="40" spans="1:26">
      <c r="A40" s="837" t="s">
        <v>177</v>
      </c>
      <c r="B40" s="99"/>
      <c r="C40" s="99"/>
      <c r="D40" s="99"/>
      <c r="E40" s="99"/>
      <c r="F40" s="99"/>
      <c r="G40" s="99"/>
      <c r="H40" s="99"/>
      <c r="I40" s="99"/>
      <c r="J40" s="99"/>
      <c r="K40" s="99"/>
      <c r="L40" s="99"/>
      <c r="M40" s="99"/>
      <c r="N40" s="99"/>
      <c r="O40" s="99"/>
      <c r="P40" s="99"/>
      <c r="Q40" s="99"/>
      <c r="R40" s="99"/>
      <c r="S40" s="99"/>
      <c r="T40" s="99"/>
      <c r="U40" s="99"/>
      <c r="V40" s="99"/>
      <c r="W40" s="99"/>
      <c r="X40" s="99">
        <v>17.713733355666665</v>
      </c>
      <c r="Y40" s="99">
        <v>16.196229299333332</v>
      </c>
      <c r="Z40" s="425">
        <v>14.682995955666664</v>
      </c>
    </row>
    <row r="41" spans="1:26">
      <c r="A41" s="839" t="s">
        <v>621</v>
      </c>
      <c r="B41" s="99">
        <v>58.575157169999997</v>
      </c>
      <c r="C41" s="99">
        <v>56.79841614</v>
      </c>
      <c r="D41" s="99">
        <v>55.025676730000001</v>
      </c>
      <c r="E41" s="99">
        <v>53.257442470000001</v>
      </c>
      <c r="F41" s="99">
        <v>51.493263239999997</v>
      </c>
      <c r="G41" s="99">
        <v>49.733608250000003</v>
      </c>
      <c r="H41" s="99">
        <v>47.977645870000003</v>
      </c>
      <c r="I41" s="99">
        <v>46.226661679999999</v>
      </c>
      <c r="J41" s="99">
        <v>44.368572239999999</v>
      </c>
      <c r="K41" s="99">
        <v>42.511596679999997</v>
      </c>
      <c r="L41" s="99">
        <v>40.664825440000001</v>
      </c>
      <c r="M41" s="99">
        <v>38.829193119999999</v>
      </c>
      <c r="N41" s="99">
        <v>37.004840850000001</v>
      </c>
      <c r="O41" s="99">
        <v>35.191921229999998</v>
      </c>
      <c r="P41" s="99">
        <v>33.390590670000002</v>
      </c>
      <c r="Q41" s="99">
        <v>31.600994109999998</v>
      </c>
      <c r="R41" s="99">
        <v>29.823280329999999</v>
      </c>
      <c r="S41" s="99">
        <v>28.05787849</v>
      </c>
      <c r="T41" s="99">
        <v>26.30463791</v>
      </c>
      <c r="U41" s="99">
        <v>24.562946320000002</v>
      </c>
      <c r="V41" s="99">
        <v>22.83330917</v>
      </c>
      <c r="W41" s="99">
        <v>21.11549377</v>
      </c>
      <c r="X41" s="99">
        <v>19.41044617</v>
      </c>
      <c r="Y41" s="99">
        <v>17.717950819999999</v>
      </c>
      <c r="Z41" s="425">
        <v>16.038267139999999</v>
      </c>
    </row>
    <row r="42" spans="1:26">
      <c r="A42" s="839" t="s">
        <v>619</v>
      </c>
      <c r="B42" s="99">
        <v>72.843780519999996</v>
      </c>
      <c r="C42" s="99">
        <v>70.788955689999995</v>
      </c>
      <c r="D42" s="99">
        <v>68.734130859999993</v>
      </c>
      <c r="E42" s="99">
        <v>66.679313660000005</v>
      </c>
      <c r="F42" s="99">
        <v>64.624488830000004</v>
      </c>
      <c r="G42" s="99">
        <v>62.569667819999999</v>
      </c>
      <c r="H42" s="99">
        <v>60.514846800000001</v>
      </c>
      <c r="I42" s="99">
        <v>58.460025790000003</v>
      </c>
      <c r="J42" s="99">
        <v>56.405204769999997</v>
      </c>
      <c r="K42" s="99">
        <v>54.35038376</v>
      </c>
      <c r="L42" s="99">
        <v>52.295562740000001</v>
      </c>
      <c r="M42" s="99">
        <v>50.240741730000003</v>
      </c>
      <c r="N42" s="99">
        <v>48.185916900000002</v>
      </c>
      <c r="O42" s="99">
        <v>46.131095889999997</v>
      </c>
      <c r="P42" s="99">
        <v>44.076274869999999</v>
      </c>
      <c r="Q42" s="99">
        <v>42.021453860000001</v>
      </c>
      <c r="R42" s="99">
        <v>39.966632840000003</v>
      </c>
      <c r="S42" s="99">
        <v>37.911811829999998</v>
      </c>
      <c r="T42" s="99">
        <v>35.856990809999999</v>
      </c>
      <c r="U42" s="99">
        <v>33.802165989999999</v>
      </c>
      <c r="V42" s="99">
        <v>31.747346879999998</v>
      </c>
      <c r="W42" s="99">
        <v>29.692523959999999</v>
      </c>
      <c r="X42" s="99">
        <v>27.63770294</v>
      </c>
      <c r="Y42" s="99">
        <v>25.582881929999999</v>
      </c>
      <c r="Z42" s="425">
        <v>23.528060910000001</v>
      </c>
    </row>
    <row r="43" spans="1:26">
      <c r="A43" s="839" t="s">
        <v>620</v>
      </c>
      <c r="B43" s="99">
        <v>23.80735207</v>
      </c>
      <c r="C43" s="99">
        <v>23.002155299999998</v>
      </c>
      <c r="D43" s="99">
        <v>22.196960449999999</v>
      </c>
      <c r="E43" s="99">
        <v>21.391765589999999</v>
      </c>
      <c r="F43" s="99">
        <v>20.586568830000001</v>
      </c>
      <c r="G43" s="99">
        <v>19.781373980000001</v>
      </c>
      <c r="H43" s="99">
        <v>18.976179120000001</v>
      </c>
      <c r="I43" s="99">
        <v>18.17098236</v>
      </c>
      <c r="J43" s="99">
        <v>17.365787510000001</v>
      </c>
      <c r="K43" s="99">
        <v>16.56059265</v>
      </c>
      <c r="L43" s="99">
        <v>15.75539684</v>
      </c>
      <c r="M43" s="99">
        <v>14.950201030000001</v>
      </c>
      <c r="N43" s="99">
        <v>14.145005230000001</v>
      </c>
      <c r="O43" s="99">
        <v>13.33981037</v>
      </c>
      <c r="P43" s="99">
        <v>12.53461456</v>
      </c>
      <c r="Q43" s="99">
        <v>11.729418750000001</v>
      </c>
      <c r="R43" s="99">
        <v>10.924223899999999</v>
      </c>
      <c r="S43" s="99">
        <v>10.11902809</v>
      </c>
      <c r="T43" s="99">
        <v>9.313832283</v>
      </c>
      <c r="U43" s="99">
        <v>8.5086374280000001</v>
      </c>
      <c r="V43" s="99">
        <v>7.7034416200000004</v>
      </c>
      <c r="W43" s="99">
        <v>6.8982462880000002</v>
      </c>
      <c r="X43" s="99">
        <v>6.093050957</v>
      </c>
      <c r="Y43" s="99">
        <v>5.2878551480000002</v>
      </c>
      <c r="Z43" s="425">
        <v>4.482659817</v>
      </c>
    </row>
    <row r="44" spans="1:26">
      <c r="A44" s="837" t="s">
        <v>278</v>
      </c>
      <c r="B44" s="99"/>
      <c r="C44" s="99"/>
      <c r="D44" s="99"/>
      <c r="E44" s="99"/>
      <c r="F44" s="99"/>
      <c r="G44" s="99"/>
      <c r="H44" s="99"/>
      <c r="I44" s="99"/>
      <c r="J44" s="99"/>
      <c r="K44" s="99"/>
      <c r="L44" s="99"/>
      <c r="M44" s="99"/>
      <c r="N44" s="99"/>
      <c r="O44" s="99"/>
      <c r="P44" s="99"/>
      <c r="Q44" s="99"/>
      <c r="R44" s="99"/>
      <c r="S44" s="99"/>
      <c r="T44" s="99"/>
      <c r="U44" s="99"/>
      <c r="V44" s="99"/>
      <c r="W44" s="99"/>
      <c r="X44" s="99"/>
      <c r="Y44" s="99"/>
      <c r="Z44" s="425"/>
    </row>
    <row r="45" spans="1:26">
      <c r="A45" s="839" t="s">
        <v>621</v>
      </c>
      <c r="B45" s="99">
        <v>59.222232820000002</v>
      </c>
      <c r="C45" s="99">
        <v>58.19953537</v>
      </c>
      <c r="D45" s="99">
        <v>56.979106899999998</v>
      </c>
      <c r="E45" s="99">
        <v>55.735382080000001</v>
      </c>
      <c r="F45" s="99">
        <v>54.507183070000004</v>
      </c>
      <c r="G45" s="99">
        <v>53.297916409999999</v>
      </c>
      <c r="H45" s="99">
        <v>52.106243130000003</v>
      </c>
      <c r="I45" s="99">
        <v>50.933712010000001</v>
      </c>
      <c r="J45" s="99">
        <v>49.780166629999997</v>
      </c>
      <c r="K45" s="99">
        <v>48.649181370000001</v>
      </c>
      <c r="L45" s="99">
        <v>47.53785706</v>
      </c>
      <c r="M45" s="99">
        <v>46.449119570000001</v>
      </c>
      <c r="N45" s="99">
        <v>45.369014739999997</v>
      </c>
      <c r="O45" s="99">
        <v>44.31221008</v>
      </c>
      <c r="P45" s="99">
        <v>43.278964999999999</v>
      </c>
      <c r="Q45" s="99">
        <v>42.270904539999997</v>
      </c>
      <c r="R45" s="99">
        <v>41.295627590000002</v>
      </c>
      <c r="S45" s="99">
        <v>40.354351039999997</v>
      </c>
      <c r="T45" s="99">
        <v>39.446426389999999</v>
      </c>
      <c r="U45" s="99">
        <v>38.571212770000002</v>
      </c>
      <c r="V45" s="99">
        <v>37.728847500000001</v>
      </c>
      <c r="W45" s="99">
        <v>36.918609619999998</v>
      </c>
      <c r="X45" s="99">
        <v>36.14049911</v>
      </c>
      <c r="Y45" s="99">
        <v>35.393730159999997</v>
      </c>
      <c r="Z45" s="425">
        <v>34.677509309999998</v>
      </c>
    </row>
    <row r="46" spans="1:26">
      <c r="A46" s="839" t="s">
        <v>619</v>
      </c>
      <c r="B46" s="99">
        <v>79.950347899999997</v>
      </c>
      <c r="C46" s="99">
        <v>78.848976140000005</v>
      </c>
      <c r="D46" s="99">
        <v>77.747596740000006</v>
      </c>
      <c r="E46" s="99">
        <v>76.646217350000001</v>
      </c>
      <c r="F46" s="99">
        <v>75.54484558</v>
      </c>
      <c r="G46" s="99">
        <v>74.443466189999995</v>
      </c>
      <c r="H46" s="99">
        <v>73.342086789999996</v>
      </c>
      <c r="I46" s="99">
        <v>72.240715030000004</v>
      </c>
      <c r="J46" s="99">
        <v>71.139335630000005</v>
      </c>
      <c r="K46" s="99">
        <v>70.03795624</v>
      </c>
      <c r="L46" s="99">
        <v>68.93658447</v>
      </c>
      <c r="M46" s="99">
        <v>67.835205079999994</v>
      </c>
      <c r="N46" s="99">
        <v>66.733833309999994</v>
      </c>
      <c r="O46" s="99">
        <v>65.632453920000003</v>
      </c>
      <c r="P46" s="99">
        <v>64.531074520000004</v>
      </c>
      <c r="Q46" s="99">
        <v>63.429698940000002</v>
      </c>
      <c r="R46" s="99">
        <v>62.328323359999999</v>
      </c>
      <c r="S46" s="99">
        <v>61.226947780000003</v>
      </c>
      <c r="T46" s="99">
        <v>60.125568389999998</v>
      </c>
      <c r="U46" s="99">
        <v>59.024192810000002</v>
      </c>
      <c r="V46" s="99">
        <v>57.92281723</v>
      </c>
      <c r="W46" s="99">
        <v>56.821441649999997</v>
      </c>
      <c r="X46" s="99">
        <v>55.720062259999999</v>
      </c>
      <c r="Y46" s="99">
        <v>54.618686680000003</v>
      </c>
      <c r="Z46" s="425">
        <v>53.517311100000001</v>
      </c>
    </row>
    <row r="47" spans="1:26">
      <c r="A47" s="839" t="s">
        <v>620</v>
      </c>
      <c r="B47" s="99">
        <v>15.921330449999999</v>
      </c>
      <c r="C47" s="99">
        <v>16.08090782</v>
      </c>
      <c r="D47" s="99">
        <v>16.240486149999999</v>
      </c>
      <c r="E47" s="99">
        <v>16.40006447</v>
      </c>
      <c r="F47" s="99">
        <v>16.55964088</v>
      </c>
      <c r="G47" s="99">
        <v>16.719219209999999</v>
      </c>
      <c r="H47" s="99">
        <v>16.87879753</v>
      </c>
      <c r="I47" s="99">
        <v>17.038375850000001</v>
      </c>
      <c r="J47" s="99">
        <v>17.197952269999998</v>
      </c>
      <c r="K47" s="99">
        <v>17.35753059</v>
      </c>
      <c r="L47" s="99">
        <v>17.517108919999998</v>
      </c>
      <c r="M47" s="99">
        <v>17.67668724</v>
      </c>
      <c r="N47" s="99">
        <v>17.836265560000001</v>
      </c>
      <c r="O47" s="99">
        <v>17.995841980000002</v>
      </c>
      <c r="P47" s="99">
        <v>18.155420299999999</v>
      </c>
      <c r="Q47" s="99">
        <v>18.314998630000002</v>
      </c>
      <c r="R47" s="99">
        <v>18.474576949999999</v>
      </c>
      <c r="S47" s="99">
        <v>18.63415337</v>
      </c>
      <c r="T47" s="99">
        <v>18.793731690000001</v>
      </c>
      <c r="U47" s="99">
        <v>18.953310009999999</v>
      </c>
      <c r="V47" s="99">
        <v>19.112888340000001</v>
      </c>
      <c r="W47" s="99">
        <v>19.272464750000001</v>
      </c>
      <c r="X47" s="99">
        <v>19.43204308</v>
      </c>
      <c r="Y47" s="99">
        <v>19.591621400000001</v>
      </c>
      <c r="Z47" s="425">
        <v>19.751199719999999</v>
      </c>
    </row>
    <row r="48" spans="1:26">
      <c r="A48" s="837" t="s">
        <v>179</v>
      </c>
      <c r="B48" s="99"/>
      <c r="C48" s="99"/>
      <c r="D48" s="99"/>
      <c r="E48" s="99"/>
      <c r="F48" s="99"/>
      <c r="G48" s="99"/>
      <c r="H48" s="99"/>
      <c r="I48" s="99"/>
      <c r="J48" s="99"/>
      <c r="K48" s="99"/>
      <c r="L48" s="99"/>
      <c r="M48" s="99"/>
      <c r="N48" s="99"/>
      <c r="O48" s="99"/>
      <c r="P48" s="99"/>
      <c r="Q48" s="99"/>
      <c r="R48" s="99"/>
      <c r="S48" s="99"/>
      <c r="T48" s="99"/>
      <c r="U48" s="99"/>
      <c r="V48" s="99"/>
      <c r="W48" s="99"/>
      <c r="X48" s="99"/>
      <c r="Y48" s="99"/>
      <c r="Z48" s="425"/>
    </row>
    <row r="49" spans="1:26">
      <c r="A49" s="839" t="s">
        <v>621</v>
      </c>
      <c r="B49" s="99">
        <v>1.0042091609999999</v>
      </c>
      <c r="C49" s="99">
        <v>0.99448961000000002</v>
      </c>
      <c r="D49" s="99">
        <v>0.984770119</v>
      </c>
      <c r="E49" s="99">
        <v>0.97505062799999997</v>
      </c>
      <c r="F49" s="99">
        <v>0.96533113699999995</v>
      </c>
      <c r="G49" s="99">
        <v>0.95561164600000004</v>
      </c>
      <c r="H49" s="99">
        <v>0.94589215500000001</v>
      </c>
      <c r="I49" s="99">
        <v>0.93617272399999996</v>
      </c>
      <c r="J49" s="99">
        <v>0.92645323300000004</v>
      </c>
      <c r="K49" s="99">
        <v>0.91673374200000002</v>
      </c>
      <c r="L49" s="99">
        <v>0.90701425099999999</v>
      </c>
      <c r="M49" s="99">
        <v>0.89729475999999997</v>
      </c>
      <c r="N49" s="99">
        <v>0.88757526899999994</v>
      </c>
      <c r="O49" s="99">
        <v>0.87785577800000003</v>
      </c>
      <c r="P49" s="99">
        <v>0.86813628700000001</v>
      </c>
      <c r="Q49" s="99">
        <v>0.85841679599999998</v>
      </c>
      <c r="R49" s="99">
        <v>0.84869730499999996</v>
      </c>
      <c r="S49" s="99">
        <v>0.83897781400000004</v>
      </c>
      <c r="T49" s="99">
        <v>0.82785487199999996</v>
      </c>
      <c r="U49" s="99">
        <v>0.81661927700000003</v>
      </c>
      <c r="V49" s="99">
        <v>0.80542564400000005</v>
      </c>
      <c r="W49" s="99">
        <v>0.80384498800000004</v>
      </c>
      <c r="X49" s="99">
        <v>0</v>
      </c>
      <c r="Y49" s="99">
        <v>0</v>
      </c>
      <c r="Z49" s="425">
        <v>0</v>
      </c>
    </row>
    <row r="50" spans="1:26">
      <c r="A50" s="837" t="s">
        <v>180</v>
      </c>
      <c r="B50" s="99"/>
      <c r="C50" s="99"/>
      <c r="D50" s="99"/>
      <c r="E50" s="99"/>
      <c r="F50" s="99"/>
      <c r="G50" s="99"/>
      <c r="H50" s="99"/>
      <c r="I50" s="99"/>
      <c r="J50" s="99"/>
      <c r="K50" s="99"/>
      <c r="L50" s="99"/>
      <c r="M50" s="99"/>
      <c r="N50" s="99"/>
      <c r="O50" s="99"/>
      <c r="P50" s="99"/>
      <c r="Q50" s="99"/>
      <c r="R50" s="99"/>
      <c r="S50" s="99"/>
      <c r="T50" s="99"/>
      <c r="U50" s="99"/>
      <c r="V50" s="99"/>
      <c r="W50" s="99"/>
      <c r="X50" s="99"/>
      <c r="Y50" s="99"/>
      <c r="Z50" s="425"/>
    </row>
    <row r="51" spans="1:26">
      <c r="A51" s="839" t="s">
        <v>621</v>
      </c>
      <c r="B51" s="99">
        <v>11.436907769999999</v>
      </c>
      <c r="C51" s="99">
        <v>10.835279460000001</v>
      </c>
      <c r="D51" s="99">
        <v>10.2330246</v>
      </c>
      <c r="E51" s="99">
        <v>9.6378574369999992</v>
      </c>
      <c r="F51" s="99">
        <v>9.0534677509999995</v>
      </c>
      <c r="G51" s="99">
        <v>8.4802970890000005</v>
      </c>
      <c r="H51" s="99">
        <v>7.9179329870000004</v>
      </c>
      <c r="I51" s="99">
        <v>7.3663187030000001</v>
      </c>
      <c r="J51" s="99">
        <v>6.8252682690000004</v>
      </c>
      <c r="K51" s="99">
        <v>6.2952260969999996</v>
      </c>
      <c r="L51" s="99">
        <v>5.7757205960000002</v>
      </c>
      <c r="M51" s="99">
        <v>5.2667922970000003</v>
      </c>
      <c r="N51" s="99">
        <v>4.7682652470000004</v>
      </c>
      <c r="O51" s="99">
        <v>4.2803201680000003</v>
      </c>
      <c r="P51" s="99">
        <v>3.8026015759999998</v>
      </c>
      <c r="Q51" s="99">
        <v>3.3351123330000001</v>
      </c>
      <c r="R51" s="99">
        <v>2.8777651789999998</v>
      </c>
      <c r="S51" s="99">
        <v>2.4305136200000002</v>
      </c>
      <c r="T51" s="99">
        <v>1.9932417870000001</v>
      </c>
      <c r="U51" s="99">
        <v>1.5658330920000001</v>
      </c>
      <c r="V51" s="99">
        <v>1.148159862</v>
      </c>
      <c r="W51" s="99">
        <v>0.74013900799999999</v>
      </c>
      <c r="X51" s="99">
        <v>0.39723438</v>
      </c>
      <c r="Y51" s="99">
        <v>0.33745968300000001</v>
      </c>
      <c r="Z51" s="425">
        <v>0.276784688</v>
      </c>
    </row>
    <row r="52" spans="1:26">
      <c r="A52" s="839" t="s">
        <v>619</v>
      </c>
      <c r="B52" s="99">
        <v>23.122583389999999</v>
      </c>
      <c r="C52" s="99">
        <v>22.06357384</v>
      </c>
      <c r="D52" s="99">
        <v>21.004566189999998</v>
      </c>
      <c r="E52" s="99">
        <v>19.94555664</v>
      </c>
      <c r="F52" s="99">
        <v>18.886547090000001</v>
      </c>
      <c r="G52" s="99">
        <v>17.827537540000002</v>
      </c>
      <c r="H52" s="99">
        <v>16.768527980000002</v>
      </c>
      <c r="I52" s="99">
        <v>15.709519390000001</v>
      </c>
      <c r="J52" s="99">
        <v>14.65051079</v>
      </c>
      <c r="K52" s="99">
        <v>13.591501239999999</v>
      </c>
      <c r="L52" s="99">
        <v>12.532492639999999</v>
      </c>
      <c r="M52" s="99">
        <v>11.47348309</v>
      </c>
      <c r="N52" s="99">
        <v>10.41447449</v>
      </c>
      <c r="O52" s="99">
        <v>9.3554649350000005</v>
      </c>
      <c r="P52" s="99">
        <v>8.2964563370000004</v>
      </c>
      <c r="Q52" s="99">
        <v>7.2374472619999999</v>
      </c>
      <c r="R52" s="99">
        <v>6.1784381870000002</v>
      </c>
      <c r="S52" s="99">
        <v>5.1194291109999996</v>
      </c>
      <c r="T52" s="99">
        <v>4.060420036</v>
      </c>
      <c r="U52" s="99">
        <v>3.0014107229999998</v>
      </c>
      <c r="V52" s="99">
        <v>1.9424016479999999</v>
      </c>
      <c r="W52" s="99">
        <v>0.88339251299999999</v>
      </c>
      <c r="X52" s="99">
        <v>0</v>
      </c>
      <c r="Y52" s="99">
        <v>0</v>
      </c>
      <c r="Z52" s="425">
        <v>0</v>
      </c>
    </row>
    <row r="53" spans="1:26">
      <c r="A53" s="839" t="s">
        <v>620</v>
      </c>
      <c r="B53" s="99">
        <v>2.5821180340000001</v>
      </c>
      <c r="C53" s="99">
        <v>2.4911720750000002</v>
      </c>
      <c r="D53" s="99">
        <v>2.4002258780000001</v>
      </c>
      <c r="E53" s="99">
        <v>2.3092799190000002</v>
      </c>
      <c r="F53" s="99">
        <v>2.218333721</v>
      </c>
      <c r="G53" s="99">
        <v>2.1273877620000001</v>
      </c>
      <c r="H53" s="99">
        <v>2.0364415650000001</v>
      </c>
      <c r="I53" s="99">
        <v>1.945495486</v>
      </c>
      <c r="J53" s="99">
        <v>1.854549408</v>
      </c>
      <c r="K53" s="99">
        <v>1.76360333</v>
      </c>
      <c r="L53" s="99">
        <v>1.672657251</v>
      </c>
      <c r="M53" s="99">
        <v>1.581711173</v>
      </c>
      <c r="N53" s="99">
        <v>1.490765095</v>
      </c>
      <c r="O53" s="99">
        <v>1.3998190159999999</v>
      </c>
      <c r="P53" s="99">
        <v>1.3088729379999999</v>
      </c>
      <c r="Q53" s="99">
        <v>1.2179268599999999</v>
      </c>
      <c r="R53" s="99">
        <v>1.126980901</v>
      </c>
      <c r="S53" s="99">
        <v>1.036034822</v>
      </c>
      <c r="T53" s="99">
        <v>0.94508868499999998</v>
      </c>
      <c r="U53" s="99">
        <v>0.85414260600000003</v>
      </c>
      <c r="V53" s="99">
        <v>0.76319652800000004</v>
      </c>
      <c r="W53" s="99">
        <v>0.67225045000000005</v>
      </c>
      <c r="X53" s="99">
        <v>0.58130437099999999</v>
      </c>
      <c r="Y53" s="99">
        <v>0.490358293</v>
      </c>
      <c r="Z53" s="425">
        <v>0.399412245</v>
      </c>
    </row>
    <row r="54" spans="1:26">
      <c r="A54" s="837" t="s">
        <v>190</v>
      </c>
      <c r="B54" s="99"/>
      <c r="C54" s="99"/>
      <c r="D54" s="99"/>
      <c r="E54" s="99"/>
      <c r="F54" s="99"/>
      <c r="G54" s="99"/>
      <c r="H54" s="99"/>
      <c r="I54" s="99"/>
      <c r="J54" s="99"/>
      <c r="K54" s="99"/>
      <c r="L54" s="99"/>
      <c r="M54" s="99"/>
      <c r="N54" s="99"/>
      <c r="O54" s="99"/>
      <c r="P54" s="99"/>
      <c r="Q54" s="99"/>
      <c r="R54" s="99"/>
      <c r="S54" s="99"/>
      <c r="T54" s="99"/>
      <c r="U54" s="99"/>
      <c r="V54" s="99"/>
      <c r="W54" s="99"/>
      <c r="X54" s="99"/>
      <c r="Y54" s="99"/>
      <c r="Z54" s="425"/>
    </row>
    <row r="55" spans="1:26">
      <c r="A55" s="839" t="s">
        <v>621</v>
      </c>
      <c r="B55" s="99">
        <v>11.57910156</v>
      </c>
      <c r="C55" s="99">
        <v>11.402960780000001</v>
      </c>
      <c r="D55" s="99">
        <v>11.22668743</v>
      </c>
      <c r="E55" s="99">
        <v>11.028513909999999</v>
      </c>
      <c r="F55" s="99">
        <v>10.82594585</v>
      </c>
      <c r="G55" s="99">
        <v>10.622991559999999</v>
      </c>
      <c r="H55" s="99">
        <v>10.419560430000001</v>
      </c>
      <c r="I55" s="99">
        <v>10.215781209999999</v>
      </c>
      <c r="J55" s="99">
        <v>10.01145077</v>
      </c>
      <c r="K55" s="99">
        <v>9.8070316309999992</v>
      </c>
      <c r="L55" s="99">
        <v>9.602099419</v>
      </c>
      <c r="M55" s="99">
        <v>9.3970050809999996</v>
      </c>
      <c r="N55" s="99">
        <v>9.1915445330000001</v>
      </c>
      <c r="O55" s="99">
        <v>8.9860639570000007</v>
      </c>
      <c r="P55" s="99">
        <v>8.780894279</v>
      </c>
      <c r="Q55" s="99">
        <v>8.5760478970000005</v>
      </c>
      <c r="R55" s="99">
        <v>8.3717432019999993</v>
      </c>
      <c r="S55" s="99">
        <v>8.1678819659999995</v>
      </c>
      <c r="T55" s="99">
        <v>7.9645748139999997</v>
      </c>
      <c r="U55" s="99">
        <v>7.762034893</v>
      </c>
      <c r="V55" s="99">
        <v>7.5600571629999997</v>
      </c>
      <c r="W55" s="99">
        <v>7.35895586</v>
      </c>
      <c r="X55" s="99">
        <v>7.158627987</v>
      </c>
      <c r="Y55" s="99">
        <v>6.9592790600000001</v>
      </c>
      <c r="Z55" s="425">
        <v>6.7608060840000004</v>
      </c>
    </row>
    <row r="56" spans="1:26">
      <c r="A56" s="839" t="s">
        <v>619</v>
      </c>
      <c r="B56" s="99">
        <v>14.15013218</v>
      </c>
      <c r="C56" s="99">
        <v>14.002396579999999</v>
      </c>
      <c r="D56" s="99">
        <v>13.85466003</v>
      </c>
      <c r="E56" s="99">
        <v>13.70692348</v>
      </c>
      <c r="F56" s="99">
        <v>13.55918789</v>
      </c>
      <c r="G56" s="99">
        <v>13.411451339999999</v>
      </c>
      <c r="H56" s="99">
        <v>13.26371479</v>
      </c>
      <c r="I56" s="99">
        <v>13.11597824</v>
      </c>
      <c r="J56" s="99">
        <v>12.968242650000001</v>
      </c>
      <c r="K56" s="99">
        <v>12.820506099999999</v>
      </c>
      <c r="L56" s="99">
        <v>12.67276955</v>
      </c>
      <c r="M56" s="99">
        <v>12.525033949999999</v>
      </c>
      <c r="N56" s="99">
        <v>12.3772974</v>
      </c>
      <c r="O56" s="99">
        <v>12.22956085</v>
      </c>
      <c r="P56" s="99">
        <v>12.08182526</v>
      </c>
      <c r="Q56" s="99">
        <v>11.934088709999999</v>
      </c>
      <c r="R56" s="99">
        <v>11.78635216</v>
      </c>
      <c r="S56" s="99">
        <v>11.638616559999999</v>
      </c>
      <c r="T56" s="99">
        <v>11.49088001</v>
      </c>
      <c r="U56" s="99">
        <v>11.34314346</v>
      </c>
      <c r="V56" s="99">
        <v>11.195406910000001</v>
      </c>
      <c r="W56" s="99">
        <v>11.047671319999999</v>
      </c>
      <c r="X56" s="99">
        <v>10.89993477</v>
      </c>
      <c r="Y56" s="99">
        <v>10.75219822</v>
      </c>
      <c r="Z56" s="425">
        <v>10.60446262</v>
      </c>
    </row>
    <row r="57" spans="1:26">
      <c r="A57" s="839" t="s">
        <v>620</v>
      </c>
      <c r="B57" s="99">
        <v>2.6254980560000001</v>
      </c>
      <c r="C57" s="99">
        <v>2.538004398</v>
      </c>
      <c r="D57" s="99">
        <v>2.4505107399999999</v>
      </c>
      <c r="E57" s="99">
        <v>2.3630170819999998</v>
      </c>
      <c r="F57" s="99">
        <v>2.275523186</v>
      </c>
      <c r="G57" s="99">
        <v>2.1880295279999999</v>
      </c>
      <c r="H57" s="99">
        <v>2.1005358699999999</v>
      </c>
      <c r="I57" s="99">
        <v>2.0130422120000002</v>
      </c>
      <c r="J57" s="99">
        <v>1.925548434</v>
      </c>
      <c r="K57" s="99">
        <v>1.838054657</v>
      </c>
      <c r="L57" s="99">
        <v>1.7505608800000001</v>
      </c>
      <c r="M57" s="99">
        <v>1.663067222</v>
      </c>
      <c r="N57" s="99">
        <v>1.575573444</v>
      </c>
      <c r="O57" s="99">
        <v>1.4880797859999999</v>
      </c>
      <c r="P57" s="99">
        <v>1.400586009</v>
      </c>
      <c r="Q57" s="99">
        <v>1.3130923510000001</v>
      </c>
      <c r="R57" s="99">
        <v>1.2255985739999999</v>
      </c>
      <c r="S57" s="99">
        <v>1.1381049160000001</v>
      </c>
      <c r="T57" s="99">
        <v>1.0506111380000001</v>
      </c>
      <c r="U57" s="99">
        <v>0.96311742099999997</v>
      </c>
      <c r="V57" s="99">
        <v>0.87562370300000003</v>
      </c>
      <c r="W57" s="99">
        <v>0.78812998499999998</v>
      </c>
      <c r="X57" s="99">
        <v>0.70063626800000001</v>
      </c>
      <c r="Y57" s="99">
        <v>0.61314254999999995</v>
      </c>
      <c r="Z57" s="425">
        <v>0.52564883200000001</v>
      </c>
    </row>
    <row r="58" spans="1:26">
      <c r="A58" s="837" t="s">
        <v>182</v>
      </c>
      <c r="B58" s="99"/>
      <c r="C58" s="99"/>
      <c r="D58" s="99"/>
      <c r="E58" s="99"/>
      <c r="F58" s="99"/>
      <c r="G58" s="99"/>
      <c r="H58" s="99"/>
      <c r="I58" s="99"/>
      <c r="J58" s="99"/>
      <c r="K58" s="99"/>
      <c r="L58" s="99"/>
      <c r="M58" s="99"/>
      <c r="N58" s="99"/>
      <c r="O58" s="99"/>
      <c r="P58" s="99"/>
      <c r="Q58" s="99"/>
      <c r="R58" s="99"/>
      <c r="S58" s="99"/>
      <c r="T58" s="99"/>
      <c r="U58" s="99"/>
      <c r="V58" s="99"/>
      <c r="W58" s="99"/>
      <c r="X58" s="99"/>
      <c r="Y58" s="99"/>
      <c r="Z58" s="425"/>
    </row>
    <row r="59" spans="1:26">
      <c r="A59" s="839" t="s">
        <v>621</v>
      </c>
      <c r="B59" s="99">
        <v>29.609767909999999</v>
      </c>
      <c r="C59" s="99">
        <v>28.396755219999999</v>
      </c>
      <c r="D59" s="99">
        <v>27.088600159999999</v>
      </c>
      <c r="E59" s="99">
        <v>25.794254299999999</v>
      </c>
      <c r="F59" s="99">
        <v>24.513851169999999</v>
      </c>
      <c r="G59" s="99">
        <v>23.24786186</v>
      </c>
      <c r="H59" s="99">
        <v>21.99607086</v>
      </c>
      <c r="I59" s="99">
        <v>20.758911130000001</v>
      </c>
      <c r="J59" s="99">
        <v>19.535923</v>
      </c>
      <c r="K59" s="99">
        <v>18.328340529999998</v>
      </c>
      <c r="L59" s="99">
        <v>17.135185239999998</v>
      </c>
      <c r="M59" s="99">
        <v>15.957098009999999</v>
      </c>
      <c r="N59" s="99">
        <v>14.79310989</v>
      </c>
      <c r="O59" s="99">
        <v>13.64334393</v>
      </c>
      <c r="P59" s="99">
        <v>12.508550639999999</v>
      </c>
      <c r="Q59" s="99">
        <v>11.388674740000001</v>
      </c>
      <c r="R59" s="99">
        <v>10.284398080000001</v>
      </c>
      <c r="S59" s="99">
        <v>9.1958656310000002</v>
      </c>
      <c r="T59" s="99">
        <v>8.1234102250000007</v>
      </c>
      <c r="U59" s="99">
        <v>7.067464352</v>
      </c>
      <c r="V59" s="99">
        <v>6.0283122059999998</v>
      </c>
      <c r="W59" s="99">
        <v>5.0062356000000001</v>
      </c>
      <c r="X59" s="99">
        <v>4.0015187259999996</v>
      </c>
      <c r="Y59" s="99">
        <v>3.0144855979999998</v>
      </c>
      <c r="Z59" s="425">
        <v>2.0453715319999999</v>
      </c>
    </row>
    <row r="60" spans="1:26">
      <c r="A60" s="839" t="s">
        <v>619</v>
      </c>
      <c r="B60" s="99">
        <v>43.634014129999997</v>
      </c>
      <c r="C60" s="99">
        <v>41.951328279999998</v>
      </c>
      <c r="D60" s="99">
        <v>40.26864243</v>
      </c>
      <c r="E60" s="99">
        <v>38.58595657</v>
      </c>
      <c r="F60" s="99">
        <v>36.903270720000002</v>
      </c>
      <c r="G60" s="99">
        <v>35.220584870000003</v>
      </c>
      <c r="H60" s="99">
        <v>33.537899019999998</v>
      </c>
      <c r="I60" s="99">
        <v>31.85521507</v>
      </c>
      <c r="J60" s="99">
        <v>30.172529220000001</v>
      </c>
      <c r="K60" s="99">
        <v>28.489843369999999</v>
      </c>
      <c r="L60" s="99">
        <v>26.807159420000001</v>
      </c>
      <c r="M60" s="99">
        <v>25.124473569999999</v>
      </c>
      <c r="N60" s="99">
        <v>23.441787720000001</v>
      </c>
      <c r="O60" s="99">
        <v>21.759101869999999</v>
      </c>
      <c r="P60" s="99">
        <v>20.07641602</v>
      </c>
      <c r="Q60" s="99">
        <v>18.393732069999999</v>
      </c>
      <c r="R60" s="99">
        <v>16.71104622</v>
      </c>
      <c r="S60" s="99">
        <v>15.02836037</v>
      </c>
      <c r="T60" s="99">
        <v>13.34567451</v>
      </c>
      <c r="U60" s="99">
        <v>11.662989619999999</v>
      </c>
      <c r="V60" s="99">
        <v>9.9803037640000003</v>
      </c>
      <c r="W60" s="99">
        <v>8.2976188660000005</v>
      </c>
      <c r="X60" s="99">
        <v>6.614933014</v>
      </c>
      <c r="Y60" s="99">
        <v>4.9322476389999999</v>
      </c>
      <c r="Z60" s="425">
        <v>3.2495622630000001</v>
      </c>
    </row>
    <row r="61" spans="1:26">
      <c r="A61" s="839" t="s">
        <v>620</v>
      </c>
      <c r="B61" s="99">
        <v>3.3367698190000001</v>
      </c>
      <c r="C61" s="99">
        <v>3.2261860370000002</v>
      </c>
      <c r="D61" s="99">
        <v>3.115602016</v>
      </c>
      <c r="E61" s="99">
        <v>3.005018234</v>
      </c>
      <c r="F61" s="99">
        <v>2.894434452</v>
      </c>
      <c r="G61" s="99">
        <v>2.7838506700000001</v>
      </c>
      <c r="H61" s="99">
        <v>2.6732668880000001</v>
      </c>
      <c r="I61" s="99">
        <v>2.5626828669999999</v>
      </c>
      <c r="J61" s="99">
        <v>2.452099085</v>
      </c>
      <c r="K61" s="99">
        <v>2.341515303</v>
      </c>
      <c r="L61" s="99">
        <v>2.2309315199999999</v>
      </c>
      <c r="M61" s="99">
        <v>2.1203474999999998</v>
      </c>
      <c r="N61" s="99">
        <v>2.0097637179999999</v>
      </c>
      <c r="O61" s="99">
        <v>1.899179935</v>
      </c>
      <c r="P61" s="99">
        <v>1.788596034</v>
      </c>
      <c r="Q61" s="99">
        <v>1.678012252</v>
      </c>
      <c r="R61" s="99">
        <v>1.5674284700000001</v>
      </c>
      <c r="S61" s="99">
        <v>1.456844568</v>
      </c>
      <c r="T61" s="99">
        <v>1.346260786</v>
      </c>
      <c r="U61" s="99">
        <v>1.2356768849999999</v>
      </c>
      <c r="V61" s="99">
        <v>1.1250931019999999</v>
      </c>
      <c r="W61" s="99">
        <v>1.0145092010000001</v>
      </c>
      <c r="X61" s="99">
        <v>0.90392535900000004</v>
      </c>
      <c r="Y61" s="99">
        <v>0.79334157699999996</v>
      </c>
      <c r="Z61" s="425">
        <v>0.68275773500000003</v>
      </c>
    </row>
    <row r="62" spans="1:26">
      <c r="A62" s="837" t="s">
        <v>279</v>
      </c>
      <c r="B62" s="99"/>
      <c r="C62" s="99"/>
      <c r="D62" s="99"/>
      <c r="E62" s="99"/>
      <c r="F62" s="99"/>
      <c r="G62" s="99"/>
      <c r="H62" s="99"/>
      <c r="I62" s="99"/>
      <c r="J62" s="99"/>
      <c r="K62" s="99"/>
      <c r="L62" s="99"/>
      <c r="M62" s="99"/>
      <c r="N62" s="99"/>
      <c r="O62" s="99"/>
      <c r="P62" s="99"/>
      <c r="Q62" s="99"/>
      <c r="R62" s="99"/>
      <c r="S62" s="99"/>
      <c r="T62" s="99"/>
      <c r="U62" s="99"/>
      <c r="V62" s="99"/>
      <c r="W62" s="99"/>
      <c r="X62" s="99"/>
      <c r="Y62" s="99"/>
      <c r="Z62" s="425"/>
    </row>
    <row r="63" spans="1:26">
      <c r="A63" s="839" t="s">
        <v>621</v>
      </c>
      <c r="B63" s="99">
        <v>33.082195280000001</v>
      </c>
      <c r="C63" s="99">
        <v>32.894462590000003</v>
      </c>
      <c r="D63" s="99">
        <v>31.813436509999999</v>
      </c>
      <c r="E63" s="99">
        <v>30.967361449999999</v>
      </c>
      <c r="F63" s="99">
        <v>30.152095790000001</v>
      </c>
      <c r="G63" s="99">
        <v>29.33213997</v>
      </c>
      <c r="H63" s="99">
        <v>28.507932660000002</v>
      </c>
      <c r="I63" s="99">
        <v>27.679086689999998</v>
      </c>
      <c r="J63" s="99">
        <v>26.846008300000001</v>
      </c>
      <c r="K63" s="99">
        <v>26.008335110000001</v>
      </c>
      <c r="L63" s="99">
        <v>25.16645432</v>
      </c>
      <c r="M63" s="99">
        <v>24.320028310000001</v>
      </c>
      <c r="N63" s="99">
        <v>23.469415659999999</v>
      </c>
      <c r="O63" s="99">
        <v>22.614301680000001</v>
      </c>
      <c r="P63" s="99">
        <v>21.74586296</v>
      </c>
      <c r="Q63" s="99">
        <v>20.864851000000002</v>
      </c>
      <c r="R63" s="99">
        <v>19.972618099999998</v>
      </c>
      <c r="S63" s="99">
        <v>19.070205690000002</v>
      </c>
      <c r="T63" s="99">
        <v>18.158395769999998</v>
      </c>
      <c r="U63" s="99">
        <v>17.238758090000001</v>
      </c>
      <c r="V63" s="99">
        <v>16.311828609999999</v>
      </c>
      <c r="W63" s="99">
        <v>15.379126550000001</v>
      </c>
      <c r="X63" s="99">
        <v>14.441235539999999</v>
      </c>
      <c r="Y63" s="99">
        <v>13.52824116</v>
      </c>
      <c r="Z63" s="425">
        <v>12.627860070000001</v>
      </c>
    </row>
    <row r="64" spans="1:26">
      <c r="A64" s="839" t="s">
        <v>619</v>
      </c>
      <c r="B64" s="99">
        <v>48.46455383</v>
      </c>
      <c r="C64" s="99">
        <v>48.46455383</v>
      </c>
      <c r="D64" s="99">
        <v>47.172840119999996</v>
      </c>
      <c r="E64" s="99">
        <v>45.881130220000003</v>
      </c>
      <c r="F64" s="99">
        <v>44.589416499999999</v>
      </c>
      <c r="G64" s="99">
        <v>43.297706599999998</v>
      </c>
      <c r="H64" s="99">
        <v>42.005992890000002</v>
      </c>
      <c r="I64" s="99">
        <v>40.714282990000001</v>
      </c>
      <c r="J64" s="99">
        <v>39.422569269999997</v>
      </c>
      <c r="K64" s="99">
        <v>38.130855560000001</v>
      </c>
      <c r="L64" s="99">
        <v>36.83914566</v>
      </c>
      <c r="M64" s="99">
        <v>35.547431950000004</v>
      </c>
      <c r="N64" s="99">
        <v>34.255722050000003</v>
      </c>
      <c r="O64" s="99">
        <v>32.964008329999999</v>
      </c>
      <c r="P64" s="99">
        <v>31.67229652</v>
      </c>
      <c r="Q64" s="99">
        <v>30.380584720000002</v>
      </c>
      <c r="R64" s="99">
        <v>29.088872909999999</v>
      </c>
      <c r="S64" s="99">
        <v>27.7971611</v>
      </c>
      <c r="T64" s="99">
        <v>26.505449299999999</v>
      </c>
      <c r="U64" s="99">
        <v>25.21373749</v>
      </c>
      <c r="V64" s="99">
        <v>23.922023769999999</v>
      </c>
      <c r="W64" s="99">
        <v>22.630311970000001</v>
      </c>
      <c r="X64" s="99">
        <v>21.338600159999999</v>
      </c>
      <c r="Y64" s="99">
        <v>20.04688835</v>
      </c>
      <c r="Z64" s="425">
        <v>18.755176540000001</v>
      </c>
    </row>
    <row r="65" spans="1:26" ht="15" thickBot="1">
      <c r="A65" s="840" t="s">
        <v>620</v>
      </c>
      <c r="B65" s="426">
        <v>2.8979971409999998</v>
      </c>
      <c r="C65" s="426">
        <v>2.8979971409999998</v>
      </c>
      <c r="D65" s="426">
        <v>2.7622425559999999</v>
      </c>
      <c r="E65" s="426">
        <v>2.6264882090000001</v>
      </c>
      <c r="F65" s="426">
        <v>2.4907336240000002</v>
      </c>
      <c r="G65" s="426">
        <v>2.3549790380000002</v>
      </c>
      <c r="H65" s="426">
        <v>2.2192244529999998</v>
      </c>
      <c r="I65" s="426">
        <v>2.0834698679999999</v>
      </c>
      <c r="J65" s="426">
        <v>1.9477152820000001</v>
      </c>
      <c r="K65" s="426">
        <v>1.811960697</v>
      </c>
      <c r="L65" s="426">
        <v>1.676206112</v>
      </c>
      <c r="M65" s="426">
        <v>1.5404515270000001</v>
      </c>
      <c r="N65" s="426">
        <v>1.4046969410000001</v>
      </c>
      <c r="O65" s="426">
        <v>1.2689423559999999</v>
      </c>
      <c r="P65" s="426">
        <v>1.1331878900000001</v>
      </c>
      <c r="Q65" s="426">
        <v>0.99743324499999997</v>
      </c>
      <c r="R65" s="426">
        <v>0.86167872000000001</v>
      </c>
      <c r="S65" s="426">
        <v>0.725924134</v>
      </c>
      <c r="T65" s="426">
        <v>0.59016954899999996</v>
      </c>
      <c r="U65" s="426">
        <v>0.45441499400000002</v>
      </c>
      <c r="V65" s="426">
        <v>0.31866040800000001</v>
      </c>
      <c r="W65" s="426">
        <v>0.18290583799999999</v>
      </c>
      <c r="X65" s="426">
        <v>4.7151271000000002E-2</v>
      </c>
      <c r="Y65" s="426">
        <v>0</v>
      </c>
      <c r="Z65" s="606">
        <v>0</v>
      </c>
    </row>
    <row r="67" spans="1:26">
      <c r="A67" s="29" t="s">
        <v>185</v>
      </c>
    </row>
    <row r="69" spans="1:26">
      <c r="A69" s="24" t="s">
        <v>789</v>
      </c>
    </row>
  </sheetData>
  <hyperlinks>
    <hyperlink ref="AC3" location="'TC3'!A1" display="Back to Content Page" xr:uid="{C734F3F5-CB58-4119-A0FC-9FDB9C1FDD3F}"/>
  </hyperlinks>
  <pageMargins left="0.7" right="0.7" top="0.75" bottom="0.75" header="0.3" footer="0.3"/>
</worksheet>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130</vt:i4>
      </vt:variant>
      <vt:variant>
        <vt:lpstr>Named Ranges</vt:lpstr>
      </vt:variant>
      <vt:variant>
        <vt:i4>122</vt:i4>
      </vt:variant>
    </vt:vector>
  </HeadingPairs>
  <TitlesOfParts>
    <vt:vector size="252" baseType="lpstr">
      <vt:lpstr>Title</vt:lpstr>
      <vt:lpstr>Acronyms</vt:lpstr>
      <vt:lpstr>TC1</vt:lpstr>
      <vt:lpstr>TC2</vt:lpstr>
      <vt:lpstr>TC3</vt:lpstr>
      <vt:lpstr>TC4</vt:lpstr>
      <vt:lpstr>1Pop&amp;Migr</vt:lpstr>
      <vt:lpstr>1.1Pop</vt:lpstr>
      <vt:lpstr>1.1.1</vt:lpstr>
      <vt:lpstr>1.1.2</vt:lpstr>
      <vt:lpstr>1.1.3</vt:lpstr>
      <vt:lpstr>1.1.4</vt:lpstr>
      <vt:lpstr>1.1.5</vt:lpstr>
      <vt:lpstr>1.1.6</vt:lpstr>
      <vt:lpstr>1.1.7</vt:lpstr>
      <vt:lpstr>1.1.8</vt:lpstr>
      <vt:lpstr>1.1.9</vt:lpstr>
      <vt:lpstr>1.1.10</vt:lpstr>
      <vt:lpstr>1.1.11</vt:lpstr>
      <vt:lpstr>1.1.12</vt:lpstr>
      <vt:lpstr>1.2Migr</vt:lpstr>
      <vt:lpstr>1.2.1</vt:lpstr>
      <vt:lpstr>1.2.2</vt:lpstr>
      <vt:lpstr>SocSer</vt:lpstr>
      <vt:lpstr>2.1Educ</vt:lpstr>
      <vt:lpstr>2.1.1</vt:lpstr>
      <vt:lpstr>2.1.2</vt:lpstr>
      <vt:lpstr>2.1.3</vt:lpstr>
      <vt:lpstr>2.1.3 (2)</vt:lpstr>
      <vt:lpstr>2.1.3 (3)</vt:lpstr>
      <vt:lpstr>2.1.3 (4)</vt:lpstr>
      <vt:lpstr>2.1.4</vt:lpstr>
      <vt:lpstr>2.1.5</vt:lpstr>
      <vt:lpstr>2.1.5b</vt:lpstr>
      <vt:lpstr>2.1.5c</vt:lpstr>
      <vt:lpstr>2.1.6</vt:lpstr>
      <vt:lpstr>2.1.7</vt:lpstr>
      <vt:lpstr>2.1.8</vt:lpstr>
      <vt:lpstr>2.1.9</vt:lpstr>
      <vt:lpstr>2.1.10</vt:lpstr>
      <vt:lpstr>2.1.11</vt:lpstr>
      <vt:lpstr>2.1.12</vt:lpstr>
      <vt:lpstr>2.2.12B</vt:lpstr>
      <vt:lpstr>2.1.13</vt:lpstr>
      <vt:lpstr>2.1.13 (2)</vt:lpstr>
      <vt:lpstr>2.1.13 (3)</vt:lpstr>
      <vt:lpstr>2.1.13 (4)</vt:lpstr>
      <vt:lpstr>2.1.13 (5)</vt:lpstr>
      <vt:lpstr>2.1.14</vt:lpstr>
      <vt:lpstr>2.1.14 (2)</vt:lpstr>
      <vt:lpstr>2.1.14 (3)</vt:lpstr>
      <vt:lpstr>2.1.14 (4)</vt:lpstr>
      <vt:lpstr>2.1.14 (5)</vt:lpstr>
      <vt:lpstr>2.1.15</vt:lpstr>
      <vt:lpstr>2.1.15 (2)</vt:lpstr>
      <vt:lpstr>2.1.15 (3)</vt:lpstr>
      <vt:lpstr>2.1.15 (4)</vt:lpstr>
      <vt:lpstr>2.1.15 (5)</vt:lpstr>
      <vt:lpstr>2.1.15 (6)</vt:lpstr>
      <vt:lpstr>2.1.15 (7)</vt:lpstr>
      <vt:lpstr>2.1.15(8)</vt:lpstr>
      <vt:lpstr>2.1.15.11 (9)</vt:lpstr>
      <vt:lpstr>2.1.15 (10)</vt:lpstr>
      <vt:lpstr>2.1.15 (11)</vt:lpstr>
      <vt:lpstr>2.1.15 (12)</vt:lpstr>
      <vt:lpstr>2.1.15 (13)</vt:lpstr>
      <vt:lpstr>2.1.15 (14)</vt:lpstr>
      <vt:lpstr>2.2Health</vt:lpstr>
      <vt:lpstr>2.2.1</vt:lpstr>
      <vt:lpstr>2.2.2</vt:lpstr>
      <vt:lpstr>2.2.3</vt:lpstr>
      <vt:lpstr>2.2.4</vt:lpstr>
      <vt:lpstr>2.2.5 </vt:lpstr>
      <vt:lpstr>2.2.6</vt:lpstr>
      <vt:lpstr>2.2.7</vt:lpstr>
      <vt:lpstr>2.2.8</vt:lpstr>
      <vt:lpstr>2.2.9</vt:lpstr>
      <vt:lpstr>2.2.10</vt:lpstr>
      <vt:lpstr>2.2.11</vt:lpstr>
      <vt:lpstr>2.2.12</vt:lpstr>
      <vt:lpstr>2.2.13</vt:lpstr>
      <vt:lpstr>2.2.14</vt:lpstr>
      <vt:lpstr>2.2.15</vt:lpstr>
      <vt:lpstr>2.2.16</vt:lpstr>
      <vt:lpstr>2.2.17</vt:lpstr>
      <vt:lpstr>2.2.18</vt:lpstr>
      <vt:lpstr>2.2.19</vt:lpstr>
      <vt:lpstr>2.2.20</vt:lpstr>
      <vt:lpstr>2.2.21</vt:lpstr>
      <vt:lpstr>2.2.22</vt:lpstr>
      <vt:lpstr>2.2.23</vt:lpstr>
      <vt:lpstr>2.2.24</vt:lpstr>
      <vt:lpstr>2.3Housing</vt:lpstr>
      <vt:lpstr>2.3.1</vt:lpstr>
      <vt:lpstr>2.3.2</vt:lpstr>
      <vt:lpstr>2.3.3</vt:lpstr>
      <vt:lpstr>2.3.4 </vt:lpstr>
      <vt:lpstr>2.3.5</vt:lpstr>
      <vt:lpstr>2.3.6</vt:lpstr>
      <vt:lpstr>2.3.7</vt:lpstr>
      <vt:lpstr>2.3.8</vt:lpstr>
      <vt:lpstr>2.3.9</vt:lpstr>
      <vt:lpstr>3 Poverty</vt:lpstr>
      <vt:lpstr>3.1</vt:lpstr>
      <vt:lpstr>3.2</vt:lpstr>
      <vt:lpstr>3.3</vt:lpstr>
      <vt:lpstr>3.4</vt:lpstr>
      <vt:lpstr>3.5</vt:lpstr>
      <vt:lpstr>3.6</vt:lpstr>
      <vt:lpstr>3.6 (2)</vt:lpstr>
      <vt:lpstr>3.6 (3)</vt:lpstr>
      <vt:lpstr>3.6 (4)</vt:lpstr>
      <vt:lpstr>3.7</vt:lpstr>
      <vt:lpstr>4Gender</vt:lpstr>
      <vt:lpstr>4.1</vt:lpstr>
      <vt:lpstr>4.2</vt:lpstr>
      <vt:lpstr>4.3</vt:lpstr>
      <vt:lpstr>4.4</vt:lpstr>
      <vt:lpstr>4.5</vt:lpstr>
      <vt:lpstr>4.6</vt:lpstr>
      <vt:lpstr>4.7</vt:lpstr>
      <vt:lpstr>5Labour</vt:lpstr>
      <vt:lpstr>5.1</vt:lpstr>
      <vt:lpstr>5.2</vt:lpstr>
      <vt:lpstr>5.3</vt:lpstr>
      <vt:lpstr>5.4</vt:lpstr>
      <vt:lpstr>5.5</vt:lpstr>
      <vt:lpstr>5.6</vt:lpstr>
      <vt:lpstr>5.7</vt:lpstr>
      <vt:lpstr>5.8</vt:lpstr>
      <vt:lpstr>'1.1.1'!Print_Area</vt:lpstr>
      <vt:lpstr>'1.1.10'!Print_Area</vt:lpstr>
      <vt:lpstr>'1.1.11'!Print_Area</vt:lpstr>
      <vt:lpstr>'1.1.12'!Print_Area</vt:lpstr>
      <vt:lpstr>'1.1.2'!Print_Area</vt:lpstr>
      <vt:lpstr>'1.1.3'!Print_Area</vt:lpstr>
      <vt:lpstr>'1.1.4'!Print_Area</vt:lpstr>
      <vt:lpstr>'1.1.5'!Print_Area</vt:lpstr>
      <vt:lpstr>'1.1.6'!Print_Area</vt:lpstr>
      <vt:lpstr>'1.1.7'!Print_Area</vt:lpstr>
      <vt:lpstr>'1.1.8'!Print_Area</vt:lpstr>
      <vt:lpstr>'1.1.9'!Print_Area</vt:lpstr>
      <vt:lpstr>'1.1Pop'!Print_Area</vt:lpstr>
      <vt:lpstr>'1.2.1'!Print_Area</vt:lpstr>
      <vt:lpstr>'1.2.2'!Print_Area</vt:lpstr>
      <vt:lpstr>'1.2Migr'!Print_Area</vt:lpstr>
      <vt:lpstr>'1Pop&amp;Migr'!Print_Area</vt:lpstr>
      <vt:lpstr>'2.1.1'!Print_Area</vt:lpstr>
      <vt:lpstr>'2.1.10'!Print_Area</vt:lpstr>
      <vt:lpstr>'2.1.11'!Print_Area</vt:lpstr>
      <vt:lpstr>'2.1.12'!Print_Area</vt:lpstr>
      <vt:lpstr>'2.1.13'!Print_Area</vt:lpstr>
      <vt:lpstr>'2.1.13 (3)'!Print_Area</vt:lpstr>
      <vt:lpstr>'2.1.13 (4)'!Print_Area</vt:lpstr>
      <vt:lpstr>'2.1.13 (5)'!Print_Area</vt:lpstr>
      <vt:lpstr>'2.1.14'!Print_Area</vt:lpstr>
      <vt:lpstr>'2.1.14 (2)'!Print_Area</vt:lpstr>
      <vt:lpstr>'2.1.14 (3)'!Print_Area</vt:lpstr>
      <vt:lpstr>'2.1.14 (4)'!Print_Area</vt:lpstr>
      <vt:lpstr>'2.1.14 (5)'!Print_Area</vt:lpstr>
      <vt:lpstr>'2.1.15'!Print_Area</vt:lpstr>
      <vt:lpstr>'2.1.15 (10)'!Print_Area</vt:lpstr>
      <vt:lpstr>'2.1.15 (11)'!Print_Area</vt:lpstr>
      <vt:lpstr>'2.1.15 (12)'!Print_Area</vt:lpstr>
      <vt:lpstr>'2.1.15 (13)'!Print_Area</vt:lpstr>
      <vt:lpstr>'2.1.15 (14)'!Print_Area</vt:lpstr>
      <vt:lpstr>'2.1.15 (2)'!Print_Area</vt:lpstr>
      <vt:lpstr>'2.1.15 (3)'!Print_Area</vt:lpstr>
      <vt:lpstr>'2.1.15 (4)'!Print_Area</vt:lpstr>
      <vt:lpstr>'2.1.15 (5)'!Print_Area</vt:lpstr>
      <vt:lpstr>'2.1.15 (6)'!Print_Area</vt:lpstr>
      <vt:lpstr>'2.1.15 (7)'!Print_Area</vt:lpstr>
      <vt:lpstr>'2.1.15(8)'!Print_Area</vt:lpstr>
      <vt:lpstr>'2.1.15.11 (9)'!Print_Area</vt:lpstr>
      <vt:lpstr>'2.1.2'!Print_Area</vt:lpstr>
      <vt:lpstr>'2.1.3'!Print_Area</vt:lpstr>
      <vt:lpstr>'2.1.3 (2)'!Print_Area</vt:lpstr>
      <vt:lpstr>'2.1.3 (3)'!Print_Area</vt:lpstr>
      <vt:lpstr>'2.1.3 (4)'!Print_Area</vt:lpstr>
      <vt:lpstr>'2.1.4'!Print_Area</vt:lpstr>
      <vt:lpstr>'2.1.5'!Print_Area</vt:lpstr>
      <vt:lpstr>'2.1.5b'!Print_Area</vt:lpstr>
      <vt:lpstr>'2.1.5c'!Print_Area</vt:lpstr>
      <vt:lpstr>'2.1.6'!Print_Area</vt:lpstr>
      <vt:lpstr>'2.1.7'!Print_Area</vt:lpstr>
      <vt:lpstr>'2.1.8'!Print_Area</vt:lpstr>
      <vt:lpstr>'2.1.9'!Print_Area</vt:lpstr>
      <vt:lpstr>'2.1Educ'!Print_Area</vt:lpstr>
      <vt:lpstr>'2.2.1'!Print_Area</vt:lpstr>
      <vt:lpstr>'2.2.10'!Print_Area</vt:lpstr>
      <vt:lpstr>'2.2.11'!Print_Area</vt:lpstr>
      <vt:lpstr>'2.2.12'!Print_Area</vt:lpstr>
      <vt:lpstr>'2.2.13'!Print_Area</vt:lpstr>
      <vt:lpstr>'2.2.14'!Print_Area</vt:lpstr>
      <vt:lpstr>'2.2.15'!Print_Area</vt:lpstr>
      <vt:lpstr>'2.2.16'!Print_Area</vt:lpstr>
      <vt:lpstr>'2.2.17'!Print_Area</vt:lpstr>
      <vt:lpstr>'2.2.18'!Print_Area</vt:lpstr>
      <vt:lpstr>'2.2.19'!Print_Area</vt:lpstr>
      <vt:lpstr>'2.2.2'!Print_Area</vt:lpstr>
      <vt:lpstr>'2.2.20'!Print_Area</vt:lpstr>
      <vt:lpstr>'2.2.21'!Print_Area</vt:lpstr>
      <vt:lpstr>'2.2.22'!Print_Area</vt:lpstr>
      <vt:lpstr>'2.2.23'!Print_Area</vt:lpstr>
      <vt:lpstr>'2.2.24'!Print_Area</vt:lpstr>
      <vt:lpstr>'2.2.3'!Print_Area</vt:lpstr>
      <vt:lpstr>'2.2.4'!Print_Area</vt:lpstr>
      <vt:lpstr>'2.2.5 '!Print_Area</vt:lpstr>
      <vt:lpstr>'2.2.6'!Print_Area</vt:lpstr>
      <vt:lpstr>'2.2.7'!Print_Area</vt:lpstr>
      <vt:lpstr>'2.2.8'!Print_Area</vt:lpstr>
      <vt:lpstr>'2.2.9'!Print_Area</vt:lpstr>
      <vt:lpstr>'2.2Health'!Print_Area</vt:lpstr>
      <vt:lpstr>'2.3.1'!Print_Area</vt:lpstr>
      <vt:lpstr>'2.3.2'!Print_Area</vt:lpstr>
      <vt:lpstr>'2.3.3'!Print_Area</vt:lpstr>
      <vt:lpstr>'2.3.4 '!Print_Area</vt:lpstr>
      <vt:lpstr>'2.3.5'!Print_Area</vt:lpstr>
      <vt:lpstr>'2.3.8'!Print_Area</vt:lpstr>
      <vt:lpstr>'2.3.9'!Print_Area</vt:lpstr>
      <vt:lpstr>'2.3Housing'!Print_Area</vt:lpstr>
      <vt:lpstr>'3 Poverty'!Print_Area</vt:lpstr>
      <vt:lpstr>'3.1'!Print_Area</vt:lpstr>
      <vt:lpstr>'3.2'!Print_Area</vt:lpstr>
      <vt:lpstr>'3.3'!Print_Area</vt:lpstr>
      <vt:lpstr>'3.4'!Print_Area</vt:lpstr>
      <vt:lpstr>'3.5'!Print_Area</vt:lpstr>
      <vt:lpstr>'3.6'!Print_Area</vt:lpstr>
      <vt:lpstr>'3.6 (2)'!Print_Area</vt:lpstr>
      <vt:lpstr>'3.6 (3)'!Print_Area</vt:lpstr>
      <vt:lpstr>'3.6 (4)'!Print_Area</vt:lpstr>
      <vt:lpstr>'3.7'!Print_Area</vt:lpstr>
      <vt:lpstr>'4.1'!Print_Area</vt:lpstr>
      <vt:lpstr>'4.2'!Print_Area</vt:lpstr>
      <vt:lpstr>'4.3'!Print_Area</vt:lpstr>
      <vt:lpstr>'4.4'!Print_Area</vt:lpstr>
      <vt:lpstr>'4.5'!Print_Area</vt:lpstr>
      <vt:lpstr>'4.6'!Print_Area</vt:lpstr>
      <vt:lpstr>'4.7'!Print_Area</vt:lpstr>
      <vt:lpstr>'4Gender'!Print_Area</vt:lpstr>
      <vt:lpstr>'5.1'!Print_Area</vt:lpstr>
      <vt:lpstr>'5.2'!Print_Area</vt:lpstr>
      <vt:lpstr>'5.3'!Print_Area</vt:lpstr>
      <vt:lpstr>'5.4'!Print_Area</vt:lpstr>
      <vt:lpstr>'5.5'!Print_Area</vt:lpstr>
      <vt:lpstr>'5.6'!Print_Area</vt:lpstr>
      <vt:lpstr>'5.7'!Print_Area</vt:lpstr>
      <vt:lpstr>'5.8'!Print_Area</vt:lpstr>
      <vt:lpstr>'5Labour'!Print_Area</vt:lpstr>
      <vt:lpstr>Acronyms!Print_Area</vt:lpstr>
      <vt:lpstr>SocSer!Print_Area</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SADC Statistics</dc:creator>
  <cp:keywords/>
  <dc:description/>
  <cp:lastModifiedBy>Rajive Ajodhea</cp:lastModifiedBy>
  <cp:revision/>
  <dcterms:created xsi:type="dcterms:W3CDTF">2012-08-27T08:24:00Z</dcterms:created>
  <dcterms:modified xsi:type="dcterms:W3CDTF">2026-03-27T07:55:26Z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2023-11-23T13:53:05Z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cc333ed4-ebe2-47b5-bf8a-4a2f227b0746</vt:lpwstr>
  </property>
  <property fmtid="{D5CDD505-2E9C-101B-9397-08002B2CF9AE}" pid="8" name="MSIP_Label_70d91555-27bb-46d2-9299-bbdc28766cf5_ContentBits">
    <vt:lpwstr>0</vt:lpwstr>
  </property>
</Properties>
</file>